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PHI\Consultancy\Projects\Open Projects\XRB17095 GP OoH workforce Survey 2019\6. Outputs\Final Publication\"/>
    </mc:Choice>
  </mc:AlternateContent>
  <bookViews>
    <workbookView xWindow="-6330" yWindow="930" windowWidth="16605" windowHeight="9435" tabRatio="862"/>
  </bookViews>
  <sheets>
    <sheet name="PCWS 2019" sheetId="1" r:id="rId1"/>
    <sheet name="Index" sheetId="2" r:id="rId2"/>
    <sheet name="Notes" sheetId="3" r:id="rId3"/>
    <sheet name="Table 1" sheetId="61" r:id="rId4"/>
    <sheet name="Table 2" sheetId="60" r:id="rId5"/>
    <sheet name="Table 3" sheetId="62" r:id="rId6"/>
    <sheet name="Table 3i" sheetId="86" r:id="rId7"/>
    <sheet name="Table3i_Data HIDE" sheetId="87" state="veryHidden" r:id="rId8"/>
    <sheet name="Table 4" sheetId="63" r:id="rId9"/>
    <sheet name="Table 4i" sheetId="88" r:id="rId10"/>
    <sheet name="Table4i_Data HIDE" sheetId="89" state="veryHidden" r:id="rId11"/>
    <sheet name="Table 5" sheetId="64" r:id="rId12"/>
    <sheet name="Table 6" sheetId="65" r:id="rId13"/>
    <sheet name="Table 6i" sheetId="90" r:id="rId14"/>
    <sheet name="Table6i_Data HIDE" sheetId="91" state="veryHidden" r:id="rId15"/>
    <sheet name="Table 7" sheetId="66" r:id="rId16"/>
    <sheet name="Table 8" sheetId="67" r:id="rId17"/>
    <sheet name="Table 9" sheetId="68" r:id="rId18"/>
    <sheet name="Table 10" sheetId="69" r:id="rId19"/>
    <sheet name="Table 11" sheetId="70" r:id="rId20"/>
    <sheet name="Table 12" sheetId="71" r:id="rId21"/>
    <sheet name="Table 13" sheetId="72" r:id="rId22"/>
    <sheet name="Table 13i" sheetId="92" r:id="rId23"/>
    <sheet name="Table13i_Data HIDE" sheetId="93" state="veryHidden" r:id="rId24"/>
    <sheet name="Table 14" sheetId="73" r:id="rId25"/>
    <sheet name="Table 15" sheetId="74" r:id="rId26"/>
    <sheet name="Table 16" sheetId="75" r:id="rId27"/>
    <sheet name="Table 17" sheetId="95" r:id="rId28"/>
    <sheet name="Table 18" sheetId="94" r:id="rId29"/>
    <sheet name="Table 19" sheetId="77" r:id="rId30"/>
    <sheet name="Table 20" sheetId="78" r:id="rId31"/>
    <sheet name="Table 21" sheetId="79" r:id="rId32"/>
    <sheet name="Table 22" sheetId="80" r:id="rId33"/>
    <sheet name="Table A1" sheetId="84" r:id="rId34"/>
    <sheet name="Table A2" sheetId="85" r:id="rId35"/>
  </sheets>
  <definedNames>
    <definedName name="_xlnm._FilterDatabase" localSheetId="22" hidden="1">'Table 13i'!#REF!</definedName>
    <definedName name="_xlnm._FilterDatabase" localSheetId="6" hidden="1">'Table 3i'!$B$31:$J$423</definedName>
    <definedName name="_xlnm._FilterDatabase" localSheetId="9" hidden="1">'Table 4i'!$B$41:$H$401</definedName>
    <definedName name="_xlnm._FilterDatabase" localSheetId="13" hidden="1">'Table 6i'!$B$38:$J$430</definedName>
    <definedName name="_xlnm._FilterDatabase" localSheetId="7" hidden="1">'Table3i_Data HIDE'!$A$1:$I$106</definedName>
    <definedName name="_xlnm._FilterDatabase" localSheetId="10" hidden="1">'Table4i_Data HIDE'!$B$1:$G$121</definedName>
    <definedName name="_xlnm.Print_Area" localSheetId="2">Notes!$A$1:$B$45</definedName>
    <definedName name="_xlnm.Print_Area" localSheetId="3">'Table 1'!$A$1:$K$62</definedName>
    <definedName name="_xlnm.Print_Area" localSheetId="18">'Table 10'!$A$1:$L$64</definedName>
    <definedName name="_xlnm.Print_Area" localSheetId="19">'Table 11'!$A$1:$I$70</definedName>
    <definedName name="_xlnm.Print_Area" localSheetId="20">'Table 12'!$A$1:$J$29</definedName>
    <definedName name="_xlnm.Print_Area" localSheetId="21">'Table 13'!$A$1:$N$37</definedName>
    <definedName name="_xlnm.Print_Area" localSheetId="22">'Table 13i'!$A$1:$O$36</definedName>
    <definedName name="_xlnm.Print_Area" localSheetId="24">'Table 14'!$A$1:$K$28</definedName>
    <definedName name="_xlnm.Print_Area" localSheetId="25">'Table 15'!$A$1:$J$25</definedName>
    <definedName name="_xlnm.Print_Area" localSheetId="26">'Table 16'!$A$1:$K$22</definedName>
    <definedName name="_xlnm.Print_Area" localSheetId="28">'Table 18'!$A$1:$J$28</definedName>
    <definedName name="_xlnm.Print_Area" localSheetId="29">'Table 19'!$A$1:$F$63</definedName>
    <definedName name="_xlnm.Print_Area" localSheetId="4">'Table 2'!$A$1:$K$67</definedName>
    <definedName name="_xlnm.Print_Area" localSheetId="30">'Table 20'!$A$1:$H$62</definedName>
    <definedName name="_xlnm.Print_Area" localSheetId="31">'Table 21'!$A$1:$J$57</definedName>
    <definedName name="_xlnm.Print_Area" localSheetId="32">'Table 22'!$A$1:$I$57</definedName>
    <definedName name="_xlnm.Print_Area" localSheetId="5">'Table 3'!$A$1:$I$43</definedName>
    <definedName name="_xlnm.Print_Area" localSheetId="6">'Table 3i'!$A$1:$S$27</definedName>
    <definedName name="_xlnm.Print_Area" localSheetId="8">'Table 4'!$A$1:$K$19</definedName>
    <definedName name="_xlnm.Print_Area" localSheetId="9">'Table 4i'!$A$1:$K$36</definedName>
    <definedName name="_xlnm.Print_Area" localSheetId="11">'Table 5'!$A$1:$K$19</definedName>
    <definedName name="_xlnm.Print_Area" localSheetId="12">'Table 6'!$A$1:$H$43</definedName>
    <definedName name="_xlnm.Print_Area" localSheetId="13">'Table 6i'!$A$1:$K$32</definedName>
    <definedName name="_xlnm.Print_Area" localSheetId="15">'Table 7'!$A$1:$N$70</definedName>
    <definedName name="_xlnm.Print_Area" localSheetId="16">'Table 8'!$A$1:$L$68</definedName>
    <definedName name="_xlnm.Print_Area" localSheetId="17">'Table 9'!$A$1:$L$69</definedName>
    <definedName name="_xlnm.Print_Area" localSheetId="33">'Table A1'!$A$1:$E$35</definedName>
    <definedName name="_xlnm.Print_Area" localSheetId="34">'Table A2'!$A$1:$E$23</definedName>
    <definedName name="_xlnm.Print_Titles" localSheetId="1">Index!$6:$11</definedName>
    <definedName name="Z_CB3EB9C4_9AB6_45BD_B73F_499A363E3D97_.wvu.PrintArea" localSheetId="2" hidden="1">Notes!$A$2:$B$32</definedName>
    <definedName name="Z_CB3EB9C4_9AB6_45BD_B73F_499A363E3D97_.wvu.PrintArea" localSheetId="3" hidden="1">'Table 1'!$A$1:$I$64</definedName>
    <definedName name="Z_CB3EB9C4_9AB6_45BD_B73F_499A363E3D97_.wvu.PrintArea" localSheetId="18" hidden="1">'Table 10'!$A$1:$M$64</definedName>
    <definedName name="Z_CB3EB9C4_9AB6_45BD_B73F_499A363E3D97_.wvu.PrintArea" localSheetId="19" hidden="1">'Table 11'!$A$1:$I$70</definedName>
    <definedName name="Z_CB3EB9C4_9AB6_45BD_B73F_499A363E3D97_.wvu.PrintArea" localSheetId="20" hidden="1">'Table 12'!$A$1:$K$30</definedName>
    <definedName name="Z_CB3EB9C4_9AB6_45BD_B73F_499A363E3D97_.wvu.PrintArea" localSheetId="21" hidden="1">'Table 13'!$A$1:$O$38</definedName>
    <definedName name="Z_CB3EB9C4_9AB6_45BD_B73F_499A363E3D97_.wvu.PrintArea" localSheetId="24" hidden="1">'Table 14'!$A$1:$L$29</definedName>
    <definedName name="Z_CB3EB9C4_9AB6_45BD_B73F_499A363E3D97_.wvu.PrintArea" localSheetId="25" hidden="1">'Table 15'!$A$1:$J$26</definedName>
    <definedName name="Z_CB3EB9C4_9AB6_45BD_B73F_499A363E3D97_.wvu.PrintArea" localSheetId="26" hidden="1">'Table 16'!$A$1:$K$23</definedName>
    <definedName name="Z_CB3EB9C4_9AB6_45BD_B73F_499A363E3D97_.wvu.PrintArea" localSheetId="28" hidden="1">'Table 18'!$B$1:$J$33</definedName>
    <definedName name="Z_CB3EB9C4_9AB6_45BD_B73F_499A363E3D97_.wvu.PrintArea" localSheetId="29" hidden="1">'Table 19'!$A$1:$G$67</definedName>
    <definedName name="Z_CB3EB9C4_9AB6_45BD_B73F_499A363E3D97_.wvu.PrintArea" localSheetId="4" hidden="1">'Table 2'!$A$1:$L$69</definedName>
    <definedName name="Z_CB3EB9C4_9AB6_45BD_B73F_499A363E3D97_.wvu.PrintArea" localSheetId="30" hidden="1">'Table 20'!$A$1:$H$63</definedName>
    <definedName name="Z_CB3EB9C4_9AB6_45BD_B73F_499A363E3D97_.wvu.PrintArea" localSheetId="31" hidden="1">'Table 21'!$B$1:$J$57</definedName>
    <definedName name="Z_CB3EB9C4_9AB6_45BD_B73F_499A363E3D97_.wvu.PrintArea" localSheetId="32" hidden="1">'Table 22'!$A$1:$I$57</definedName>
    <definedName name="Z_CB3EB9C4_9AB6_45BD_B73F_499A363E3D97_.wvu.PrintArea" localSheetId="5" hidden="1">'Table 3'!$A$1:$J$47</definedName>
    <definedName name="Z_CB3EB9C4_9AB6_45BD_B73F_499A363E3D97_.wvu.PrintArea" localSheetId="8" hidden="1">'Table 4'!$A$1:$M$20</definedName>
    <definedName name="Z_CB3EB9C4_9AB6_45BD_B73F_499A363E3D97_.wvu.PrintArea" localSheetId="11" hidden="1">'Table 5'!$A$1:$K$20</definedName>
    <definedName name="Z_CB3EB9C4_9AB6_45BD_B73F_499A363E3D97_.wvu.PrintArea" localSheetId="12" hidden="1">'Table 6'!$A$1:$K$45</definedName>
    <definedName name="Z_CB3EB9C4_9AB6_45BD_B73F_499A363E3D97_.wvu.PrintArea" localSheetId="15" hidden="1">'Table 7'!$A$1:$N$71</definedName>
    <definedName name="Z_CB3EB9C4_9AB6_45BD_B73F_499A363E3D97_.wvu.PrintArea" localSheetId="16" hidden="1">'Table 8'!$A$1:$M$71</definedName>
    <definedName name="Z_CB3EB9C4_9AB6_45BD_B73F_499A363E3D97_.wvu.PrintArea" localSheetId="17" hidden="1">'Table 9'!$A$1:$M$71</definedName>
    <definedName name="Z_CB3EB9C4_9AB6_45BD_B73F_499A363E3D97_.wvu.PrintArea" localSheetId="33" hidden="1">'Table A1'!$B$1:$D$35</definedName>
    <definedName name="Z_CB3EB9C4_9AB6_45BD_B73F_499A363E3D97_.wvu.PrintTitles" localSheetId="1" hidden="1">Index!$6:$11</definedName>
  </definedNames>
  <calcPr calcId="162913"/>
  <customWorkbookViews>
    <customWorkbookView name="Laura Wood - Personal View" guid="{CB3EB9C4-9AB6-45BD-B73F-499A363E3D97}" mergeInterval="0" personalView="1" maximized="1" xWindow="1" yWindow="1" windowWidth="1276" windowHeight="794" tabRatio="862" activeSheetId="76"/>
  </customWorkbookViews>
</workbook>
</file>

<file path=xl/calcChain.xml><?xml version="1.0" encoding="utf-8"?>
<calcChain xmlns="http://schemas.openxmlformats.org/spreadsheetml/2006/main">
  <c r="M3" i="93" l="1"/>
  <c r="M4" i="93"/>
  <c r="M5" i="93"/>
  <c r="M6" i="93"/>
  <c r="M7" i="93"/>
  <c r="M8" i="93"/>
  <c r="M9" i="93"/>
  <c r="M10" i="93"/>
  <c r="M11" i="93"/>
  <c r="M12" i="93"/>
  <c r="M13" i="93"/>
  <c r="M14" i="93"/>
  <c r="M15" i="93"/>
  <c r="M16" i="93"/>
  <c r="M17" i="93"/>
  <c r="M18" i="93"/>
  <c r="M19" i="93"/>
  <c r="M20" i="93"/>
  <c r="M21" i="93"/>
  <c r="M22" i="93"/>
  <c r="M23" i="93"/>
  <c r="M24" i="93"/>
  <c r="M25" i="93"/>
  <c r="M26" i="93"/>
  <c r="M27" i="93"/>
  <c r="M28" i="93"/>
  <c r="M29" i="93"/>
  <c r="M30" i="93"/>
  <c r="M31" i="93"/>
  <c r="M32" i="93"/>
  <c r="M33" i="93"/>
  <c r="M34" i="93"/>
  <c r="M35" i="93"/>
  <c r="M36" i="93"/>
  <c r="M37" i="93"/>
  <c r="M38" i="93"/>
  <c r="M39" i="93"/>
  <c r="M40" i="93"/>
  <c r="M41" i="93"/>
  <c r="M42" i="93"/>
  <c r="M43" i="93"/>
  <c r="M44" i="93"/>
  <c r="M45" i="93"/>
  <c r="M46" i="93"/>
  <c r="M47" i="93"/>
  <c r="M48" i="93"/>
  <c r="M49" i="93"/>
  <c r="M50" i="93"/>
  <c r="M51" i="93"/>
  <c r="M52" i="93"/>
  <c r="M53" i="93"/>
  <c r="M54" i="93"/>
  <c r="M55" i="93"/>
  <c r="M56" i="93"/>
  <c r="M57" i="93"/>
  <c r="M58" i="93"/>
  <c r="M59" i="93"/>
  <c r="M60" i="93"/>
  <c r="M61" i="93"/>
  <c r="M62" i="93"/>
  <c r="M63" i="93"/>
  <c r="M64" i="93"/>
  <c r="M65" i="93"/>
  <c r="M66" i="93"/>
  <c r="M67" i="93"/>
  <c r="M68" i="93"/>
  <c r="M69" i="93"/>
  <c r="M70" i="93"/>
  <c r="M71" i="93"/>
  <c r="M72" i="93"/>
  <c r="M73" i="93"/>
  <c r="M74" i="93"/>
  <c r="M75" i="93"/>
  <c r="M76" i="93"/>
  <c r="M2" i="93"/>
  <c r="K3" i="93"/>
  <c r="K4" i="93"/>
  <c r="K5" i="93"/>
  <c r="K6" i="93"/>
  <c r="K7" i="93"/>
  <c r="K8" i="93"/>
  <c r="K9" i="93"/>
  <c r="K10" i="93"/>
  <c r="K11" i="93"/>
  <c r="K12" i="93"/>
  <c r="K13" i="93"/>
  <c r="K14" i="93"/>
  <c r="K15" i="93"/>
  <c r="K16" i="93"/>
  <c r="K17" i="93"/>
  <c r="K18" i="93"/>
  <c r="K19" i="93"/>
  <c r="K20" i="93"/>
  <c r="K21" i="93"/>
  <c r="K22" i="93"/>
  <c r="K23" i="93"/>
  <c r="K24" i="93"/>
  <c r="K25" i="93"/>
  <c r="K26" i="93"/>
  <c r="K27" i="93"/>
  <c r="K28" i="93"/>
  <c r="K29" i="93"/>
  <c r="K30" i="93"/>
  <c r="K31" i="93"/>
  <c r="K32" i="93"/>
  <c r="K33" i="93"/>
  <c r="K34" i="93"/>
  <c r="K35" i="93"/>
  <c r="K36" i="93"/>
  <c r="K37" i="93"/>
  <c r="K38" i="93"/>
  <c r="K39" i="93"/>
  <c r="K40" i="93"/>
  <c r="K41" i="93"/>
  <c r="K42" i="93"/>
  <c r="K43" i="93"/>
  <c r="K44" i="93"/>
  <c r="K45" i="93"/>
  <c r="K46" i="93"/>
  <c r="K47" i="93"/>
  <c r="K48" i="93"/>
  <c r="K49" i="93"/>
  <c r="K50" i="93"/>
  <c r="K51" i="93"/>
  <c r="K52" i="93"/>
  <c r="K53" i="93"/>
  <c r="K54" i="93"/>
  <c r="K55" i="93"/>
  <c r="K56" i="93"/>
  <c r="K57" i="93"/>
  <c r="K58" i="93"/>
  <c r="K59" i="93"/>
  <c r="K60" i="93"/>
  <c r="K61" i="93"/>
  <c r="K62" i="93"/>
  <c r="K63" i="93"/>
  <c r="K64" i="93"/>
  <c r="K65" i="93"/>
  <c r="K66" i="93"/>
  <c r="K67" i="93"/>
  <c r="K68" i="93"/>
  <c r="K69" i="93"/>
  <c r="K70" i="93"/>
  <c r="K71" i="93"/>
  <c r="K72" i="93"/>
  <c r="K73" i="93"/>
  <c r="K74" i="93"/>
  <c r="K75" i="93"/>
  <c r="K76" i="93"/>
  <c r="K2" i="93"/>
  <c r="I3" i="93"/>
  <c r="I4" i="93"/>
  <c r="I5" i="93"/>
  <c r="I6" i="93"/>
  <c r="I7" i="93"/>
  <c r="I8" i="93"/>
  <c r="I9" i="93"/>
  <c r="I10" i="93"/>
  <c r="I11" i="93"/>
  <c r="I12" i="93"/>
  <c r="I13" i="93"/>
  <c r="I14" i="93"/>
  <c r="I15" i="93"/>
  <c r="I16" i="93"/>
  <c r="I17" i="93"/>
  <c r="I18" i="93"/>
  <c r="I19" i="93"/>
  <c r="I20" i="93"/>
  <c r="I21" i="93"/>
  <c r="I22" i="93"/>
  <c r="I23" i="93"/>
  <c r="I24" i="93"/>
  <c r="I25" i="93"/>
  <c r="I26" i="93"/>
  <c r="I27" i="93"/>
  <c r="I28" i="93"/>
  <c r="I29" i="93"/>
  <c r="I30" i="93"/>
  <c r="I31" i="93"/>
  <c r="I32" i="93"/>
  <c r="I33" i="93"/>
  <c r="I34" i="93"/>
  <c r="I35" i="93"/>
  <c r="I36" i="93"/>
  <c r="I37" i="93"/>
  <c r="I38" i="93"/>
  <c r="I39" i="93"/>
  <c r="I40" i="93"/>
  <c r="I41" i="93"/>
  <c r="I42" i="93"/>
  <c r="I43" i="93"/>
  <c r="I44" i="93"/>
  <c r="I45" i="93"/>
  <c r="I46" i="93"/>
  <c r="I47" i="93"/>
  <c r="I48" i="93"/>
  <c r="I49" i="93"/>
  <c r="I50" i="93"/>
  <c r="I51" i="93"/>
  <c r="I52" i="93"/>
  <c r="I53" i="93"/>
  <c r="I54" i="93"/>
  <c r="I55" i="93"/>
  <c r="I56" i="93"/>
  <c r="I57" i="93"/>
  <c r="I58" i="93"/>
  <c r="I59" i="93"/>
  <c r="I60" i="93"/>
  <c r="I61" i="93"/>
  <c r="I62" i="93"/>
  <c r="I63" i="93"/>
  <c r="I64" i="93"/>
  <c r="I65" i="93"/>
  <c r="I66" i="93"/>
  <c r="I67" i="93"/>
  <c r="I68" i="93"/>
  <c r="I69" i="93"/>
  <c r="I70" i="93"/>
  <c r="I71" i="93"/>
  <c r="I72" i="93"/>
  <c r="I73" i="93"/>
  <c r="I74" i="93"/>
  <c r="I75" i="93"/>
  <c r="I76" i="93"/>
  <c r="I2" i="93"/>
  <c r="G3" i="93"/>
  <c r="G4" i="93"/>
  <c r="G5" i="93"/>
  <c r="G6" i="93"/>
  <c r="G7" i="93"/>
  <c r="G8" i="93"/>
  <c r="G9" i="93"/>
  <c r="G10" i="93"/>
  <c r="G11" i="93"/>
  <c r="G12" i="93"/>
  <c r="G13" i="93"/>
  <c r="G14" i="93"/>
  <c r="G15" i="93"/>
  <c r="G16" i="93"/>
  <c r="G17" i="93"/>
  <c r="G18" i="93"/>
  <c r="G19" i="93"/>
  <c r="G20" i="93"/>
  <c r="G21" i="93"/>
  <c r="G22" i="93"/>
  <c r="G23" i="93"/>
  <c r="G24" i="93"/>
  <c r="G25" i="93"/>
  <c r="G26" i="93"/>
  <c r="G27" i="93"/>
  <c r="G28" i="93"/>
  <c r="G29" i="93"/>
  <c r="G30" i="93"/>
  <c r="G31" i="93"/>
  <c r="G32" i="93"/>
  <c r="G33" i="93"/>
  <c r="G34" i="93"/>
  <c r="G35" i="93"/>
  <c r="G36" i="93"/>
  <c r="G37" i="93"/>
  <c r="G38" i="93"/>
  <c r="G39" i="93"/>
  <c r="G40" i="93"/>
  <c r="G41" i="93"/>
  <c r="G42" i="93"/>
  <c r="G43" i="93"/>
  <c r="G44" i="93"/>
  <c r="G45" i="93"/>
  <c r="G46" i="93"/>
  <c r="G47" i="93"/>
  <c r="G48" i="93"/>
  <c r="G49" i="93"/>
  <c r="G50" i="93"/>
  <c r="G51" i="93"/>
  <c r="G52" i="93"/>
  <c r="G53" i="93"/>
  <c r="G54" i="93"/>
  <c r="G55" i="93"/>
  <c r="G56" i="93"/>
  <c r="G57" i="93"/>
  <c r="G58" i="93"/>
  <c r="G59" i="93"/>
  <c r="G60" i="93"/>
  <c r="G61" i="93"/>
  <c r="G62" i="93"/>
  <c r="G63" i="93"/>
  <c r="G64" i="93"/>
  <c r="G65" i="93"/>
  <c r="G66" i="93"/>
  <c r="G67" i="93"/>
  <c r="G68" i="93"/>
  <c r="G69" i="93"/>
  <c r="G70" i="93"/>
  <c r="G71" i="93"/>
  <c r="G72" i="93"/>
  <c r="G73" i="93"/>
  <c r="G74" i="93"/>
  <c r="G75" i="93"/>
  <c r="G76" i="93"/>
  <c r="G2" i="93"/>
  <c r="E3" i="93"/>
  <c r="E4" i="93"/>
  <c r="E5" i="93"/>
  <c r="E6" i="93"/>
  <c r="E7" i="93"/>
  <c r="E8" i="93"/>
  <c r="E9" i="93"/>
  <c r="E10" i="93"/>
  <c r="E11" i="93"/>
  <c r="E12" i="93"/>
  <c r="E13" i="93"/>
  <c r="E14" i="93"/>
  <c r="E15" i="93"/>
  <c r="E16" i="93"/>
  <c r="E17" i="93"/>
  <c r="E18" i="93"/>
  <c r="E19" i="93"/>
  <c r="E20" i="93"/>
  <c r="E21" i="93"/>
  <c r="E22" i="93"/>
  <c r="E23" i="93"/>
  <c r="E24" i="93"/>
  <c r="E25" i="93"/>
  <c r="E26" i="93"/>
  <c r="E27" i="93"/>
  <c r="E28" i="93"/>
  <c r="E29" i="93"/>
  <c r="E30" i="93"/>
  <c r="E31" i="93"/>
  <c r="E32" i="93"/>
  <c r="E33" i="93"/>
  <c r="E34" i="93"/>
  <c r="E35" i="93"/>
  <c r="E36" i="93"/>
  <c r="E37" i="93"/>
  <c r="E38" i="93"/>
  <c r="E39" i="93"/>
  <c r="E40" i="93"/>
  <c r="E41" i="93"/>
  <c r="E42" i="93"/>
  <c r="E43" i="93"/>
  <c r="E44" i="93"/>
  <c r="E45" i="93"/>
  <c r="E46" i="93"/>
  <c r="E47" i="93"/>
  <c r="E48" i="93"/>
  <c r="E49" i="93"/>
  <c r="E50" i="93"/>
  <c r="E51" i="93"/>
  <c r="E52" i="93"/>
  <c r="E53" i="93"/>
  <c r="E54" i="93"/>
  <c r="E55" i="93"/>
  <c r="E56" i="93"/>
  <c r="E57" i="93"/>
  <c r="E58" i="93"/>
  <c r="E59" i="93"/>
  <c r="E60" i="93"/>
  <c r="E61" i="93"/>
  <c r="E62" i="93"/>
  <c r="E63" i="93"/>
  <c r="E64" i="93"/>
  <c r="E65" i="93"/>
  <c r="E66" i="93"/>
  <c r="E67" i="93"/>
  <c r="E68" i="93"/>
  <c r="E69" i="93"/>
  <c r="E70" i="93"/>
  <c r="E71" i="93"/>
  <c r="E72" i="93"/>
  <c r="E73" i="93"/>
  <c r="E74" i="93"/>
  <c r="E75" i="93"/>
  <c r="E76" i="93"/>
  <c r="E2" i="93"/>
  <c r="L76" i="93"/>
  <c r="L75" i="93"/>
  <c r="L74" i="93"/>
  <c r="L73" i="93"/>
  <c r="L72" i="93"/>
  <c r="L71" i="93"/>
  <c r="L70" i="93"/>
  <c r="L69" i="93"/>
  <c r="L68" i="93"/>
  <c r="L67" i="93"/>
  <c r="L66" i="93"/>
  <c r="L65" i="93"/>
  <c r="L64" i="93"/>
  <c r="L63" i="93"/>
  <c r="L62" i="93"/>
  <c r="L61" i="93"/>
  <c r="L60" i="93"/>
  <c r="L59" i="93"/>
  <c r="L58" i="93"/>
  <c r="L57" i="93"/>
  <c r="L56" i="93"/>
  <c r="L55" i="93"/>
  <c r="L54" i="93"/>
  <c r="L53" i="93"/>
  <c r="L52" i="93"/>
  <c r="L51" i="93"/>
  <c r="L50" i="93"/>
  <c r="L49" i="93"/>
  <c r="L48" i="93"/>
  <c r="L47" i="93"/>
  <c r="L46" i="93"/>
  <c r="L45" i="93"/>
  <c r="L44" i="93"/>
  <c r="L43" i="93"/>
  <c r="L42" i="93"/>
  <c r="L41" i="93"/>
  <c r="L40" i="93"/>
  <c r="L39" i="93"/>
  <c r="L38" i="93"/>
  <c r="L37" i="93"/>
  <c r="L36" i="93"/>
  <c r="L35" i="93"/>
  <c r="L34" i="93"/>
  <c r="L33" i="93"/>
  <c r="L32" i="93"/>
  <c r="L31" i="93"/>
  <c r="L30" i="93"/>
  <c r="L29" i="93"/>
  <c r="L28" i="93"/>
  <c r="L27" i="93"/>
  <c r="L26" i="93"/>
  <c r="L25" i="93"/>
  <c r="L24" i="93"/>
  <c r="L23" i="93"/>
  <c r="L22" i="93"/>
  <c r="L21" i="93"/>
  <c r="L20" i="93"/>
  <c r="L19" i="93"/>
  <c r="L18" i="93"/>
  <c r="L17" i="93"/>
  <c r="L16" i="93"/>
  <c r="L15" i="93"/>
  <c r="L14" i="93"/>
  <c r="L13" i="93"/>
  <c r="L12" i="93"/>
  <c r="L11" i="93"/>
  <c r="L10" i="93"/>
  <c r="L9" i="93"/>
  <c r="L8" i="93"/>
  <c r="L7" i="93"/>
  <c r="L6" i="93"/>
  <c r="L5" i="93"/>
  <c r="L4" i="93"/>
  <c r="L3" i="93"/>
  <c r="L2" i="93"/>
  <c r="J76" i="93"/>
  <c r="J75" i="93"/>
  <c r="J74" i="93"/>
  <c r="J73" i="93"/>
  <c r="J72" i="93"/>
  <c r="J71" i="93"/>
  <c r="J70" i="93"/>
  <c r="J69" i="93"/>
  <c r="J68" i="93"/>
  <c r="J67" i="93"/>
  <c r="J66" i="93"/>
  <c r="J65" i="93"/>
  <c r="J64" i="93"/>
  <c r="J63" i="93"/>
  <c r="J62" i="93"/>
  <c r="J61" i="93"/>
  <c r="J60" i="93"/>
  <c r="J59" i="93"/>
  <c r="J58" i="93"/>
  <c r="J57" i="93"/>
  <c r="J56" i="93"/>
  <c r="J55" i="93"/>
  <c r="J54" i="93"/>
  <c r="J53" i="93"/>
  <c r="J52" i="93"/>
  <c r="J51" i="93"/>
  <c r="J50" i="93"/>
  <c r="J49" i="93"/>
  <c r="J48" i="93"/>
  <c r="J47" i="93"/>
  <c r="J46" i="93"/>
  <c r="J45" i="93"/>
  <c r="J44" i="93"/>
  <c r="J43" i="93"/>
  <c r="J42" i="93"/>
  <c r="J41" i="93"/>
  <c r="J40" i="93"/>
  <c r="J39" i="93"/>
  <c r="J38" i="93"/>
  <c r="J37" i="93"/>
  <c r="J36" i="93"/>
  <c r="J35" i="93"/>
  <c r="J34" i="93"/>
  <c r="J33" i="93"/>
  <c r="J32" i="93"/>
  <c r="J31" i="93"/>
  <c r="J30" i="93"/>
  <c r="J29" i="93"/>
  <c r="J28" i="93"/>
  <c r="J27" i="93"/>
  <c r="J26" i="93"/>
  <c r="J25" i="93"/>
  <c r="J24" i="93"/>
  <c r="J23" i="93"/>
  <c r="J22" i="93"/>
  <c r="J21" i="93"/>
  <c r="J20" i="93"/>
  <c r="J19" i="93"/>
  <c r="J18" i="93"/>
  <c r="J17" i="93"/>
  <c r="J16" i="93"/>
  <c r="J15" i="93"/>
  <c r="J14" i="93"/>
  <c r="J13" i="93"/>
  <c r="J12" i="93"/>
  <c r="J11" i="93"/>
  <c r="J10" i="93"/>
  <c r="J9" i="93"/>
  <c r="J8" i="93"/>
  <c r="J7" i="93"/>
  <c r="J6" i="93"/>
  <c r="J5" i="93"/>
  <c r="J4" i="93"/>
  <c r="J3" i="93"/>
  <c r="J2" i="93"/>
  <c r="H76" i="93"/>
  <c r="H75" i="93"/>
  <c r="H74" i="93"/>
  <c r="H73" i="93"/>
  <c r="H72" i="93"/>
  <c r="H71" i="93"/>
  <c r="H70" i="93"/>
  <c r="H69" i="93"/>
  <c r="H68" i="93"/>
  <c r="H67" i="93"/>
  <c r="H66" i="93"/>
  <c r="H65" i="93"/>
  <c r="H64" i="93"/>
  <c r="H63" i="93"/>
  <c r="H62" i="93"/>
  <c r="H61" i="93"/>
  <c r="H60" i="93"/>
  <c r="H59" i="93"/>
  <c r="H58" i="93"/>
  <c r="H57" i="93"/>
  <c r="H56" i="93"/>
  <c r="H55" i="93"/>
  <c r="H54" i="93"/>
  <c r="H53" i="93"/>
  <c r="H52" i="93"/>
  <c r="H51" i="93"/>
  <c r="H50" i="93"/>
  <c r="H49" i="93"/>
  <c r="H48" i="93"/>
  <c r="H47" i="93"/>
  <c r="H46" i="93"/>
  <c r="H45" i="93"/>
  <c r="H44" i="93"/>
  <c r="H43" i="93"/>
  <c r="H42" i="93"/>
  <c r="H41" i="93"/>
  <c r="H40" i="93"/>
  <c r="H39" i="93"/>
  <c r="H38" i="93"/>
  <c r="H37" i="93"/>
  <c r="H36" i="93"/>
  <c r="H35" i="93"/>
  <c r="H34" i="93"/>
  <c r="H33" i="93"/>
  <c r="H32" i="93"/>
  <c r="H31" i="93"/>
  <c r="H30" i="93"/>
  <c r="H29" i="93"/>
  <c r="H28" i="93"/>
  <c r="H27" i="93"/>
  <c r="H26" i="93"/>
  <c r="H25" i="93"/>
  <c r="H24" i="93"/>
  <c r="H23" i="93"/>
  <c r="H22" i="93"/>
  <c r="H21" i="93"/>
  <c r="H20" i="93"/>
  <c r="H19" i="93"/>
  <c r="H18" i="93"/>
  <c r="H17" i="93"/>
  <c r="H16" i="93"/>
  <c r="H15" i="93"/>
  <c r="H14" i="93"/>
  <c r="H13" i="93"/>
  <c r="H12" i="93"/>
  <c r="H11" i="93"/>
  <c r="H10" i="93"/>
  <c r="H9" i="93"/>
  <c r="H8" i="93"/>
  <c r="H7" i="93"/>
  <c r="H6" i="93"/>
  <c r="H5" i="93"/>
  <c r="H4" i="93"/>
  <c r="H3" i="93"/>
  <c r="H2" i="93"/>
  <c r="F76" i="93"/>
  <c r="F75" i="93"/>
  <c r="F74" i="93"/>
  <c r="F73" i="93"/>
  <c r="F72" i="93"/>
  <c r="F71" i="93"/>
  <c r="F70" i="93"/>
  <c r="F69" i="93"/>
  <c r="F68" i="93"/>
  <c r="F67" i="93"/>
  <c r="F66" i="93"/>
  <c r="F65" i="93"/>
  <c r="F64" i="93"/>
  <c r="F63" i="93"/>
  <c r="F62" i="93"/>
  <c r="F61" i="93"/>
  <c r="F60" i="93"/>
  <c r="F59" i="93"/>
  <c r="F58" i="93"/>
  <c r="F57" i="93"/>
  <c r="F56" i="93"/>
  <c r="F55" i="93"/>
  <c r="F54" i="93"/>
  <c r="F53" i="93"/>
  <c r="F52" i="93"/>
  <c r="F51" i="93"/>
  <c r="F50" i="93"/>
  <c r="F49" i="93"/>
  <c r="F48" i="93"/>
  <c r="F47" i="93"/>
  <c r="F46" i="93"/>
  <c r="F45" i="93"/>
  <c r="F44" i="93"/>
  <c r="F43" i="93"/>
  <c r="F42" i="93"/>
  <c r="F41" i="93"/>
  <c r="F40" i="93"/>
  <c r="F39" i="93"/>
  <c r="F38" i="93"/>
  <c r="F37" i="93"/>
  <c r="F36" i="93"/>
  <c r="F35" i="93"/>
  <c r="F34" i="93"/>
  <c r="F33" i="93"/>
  <c r="F32" i="93"/>
  <c r="F31" i="93"/>
  <c r="F30" i="93"/>
  <c r="F29" i="93"/>
  <c r="F28" i="93"/>
  <c r="F27" i="93"/>
  <c r="F26" i="93"/>
  <c r="F25" i="93"/>
  <c r="F24" i="93"/>
  <c r="F23" i="93"/>
  <c r="F22" i="93"/>
  <c r="F21" i="93"/>
  <c r="F20" i="93"/>
  <c r="F19" i="93"/>
  <c r="F18" i="93"/>
  <c r="F17" i="93"/>
  <c r="F16" i="93"/>
  <c r="F15" i="93"/>
  <c r="F14" i="93"/>
  <c r="F13" i="93"/>
  <c r="F12" i="93"/>
  <c r="F11" i="93"/>
  <c r="F10" i="93"/>
  <c r="F9" i="93"/>
  <c r="F8" i="93"/>
  <c r="F7" i="93"/>
  <c r="F6" i="93"/>
  <c r="F5" i="93"/>
  <c r="F4" i="93"/>
  <c r="F3" i="93"/>
  <c r="F2" i="93"/>
  <c r="D76" i="93"/>
  <c r="D75" i="93"/>
  <c r="D74" i="93"/>
  <c r="D73" i="93"/>
  <c r="D72" i="93"/>
  <c r="D71" i="93"/>
  <c r="D70" i="93"/>
  <c r="D69" i="93"/>
  <c r="D68" i="93"/>
  <c r="D67" i="93"/>
  <c r="D66" i="93"/>
  <c r="D65" i="93"/>
  <c r="D64" i="93"/>
  <c r="D63" i="93"/>
  <c r="D62" i="93"/>
  <c r="D61" i="93"/>
  <c r="D60" i="93"/>
  <c r="D59" i="93"/>
  <c r="D58" i="93"/>
  <c r="D57" i="93"/>
  <c r="D56" i="93"/>
  <c r="D55" i="93"/>
  <c r="D54" i="93"/>
  <c r="D53" i="93"/>
  <c r="D52" i="93"/>
  <c r="D51" i="93"/>
  <c r="D50" i="93"/>
  <c r="D49" i="93"/>
  <c r="D48" i="93"/>
  <c r="D47" i="93"/>
  <c r="D46" i="93"/>
  <c r="D45" i="93"/>
  <c r="D44" i="93"/>
  <c r="D43" i="93"/>
  <c r="D42" i="93"/>
  <c r="D41" i="93"/>
  <c r="D40" i="93"/>
  <c r="D39" i="93"/>
  <c r="D38" i="93"/>
  <c r="D37" i="93"/>
  <c r="D36" i="93"/>
  <c r="D35" i="93"/>
  <c r="D34" i="93"/>
  <c r="D33" i="93"/>
  <c r="D32" i="93"/>
  <c r="D31" i="93"/>
  <c r="D30" i="93"/>
  <c r="D29" i="93"/>
  <c r="D28" i="93"/>
  <c r="D27" i="93"/>
  <c r="D26" i="93"/>
  <c r="D25" i="93"/>
  <c r="D24" i="93"/>
  <c r="D23" i="93"/>
  <c r="D22" i="93"/>
  <c r="D21" i="93"/>
  <c r="D20" i="93"/>
  <c r="D19" i="93"/>
  <c r="D18" i="93"/>
  <c r="D17" i="93"/>
  <c r="D16" i="93"/>
  <c r="D15" i="93"/>
  <c r="D14" i="93"/>
  <c r="D13" i="93"/>
  <c r="D12" i="93"/>
  <c r="D11" i="93"/>
  <c r="D10" i="93"/>
  <c r="D9" i="93"/>
  <c r="D8" i="93"/>
  <c r="D7" i="93"/>
  <c r="D6" i="93"/>
  <c r="D5" i="93"/>
  <c r="D4" i="93"/>
  <c r="D3" i="93"/>
  <c r="D2" i="93"/>
  <c r="M28" i="92" l="1" a="1"/>
  <c r="M28" i="92" s="1"/>
  <c r="L28" i="92" a="1"/>
  <c r="L28" i="92" s="1"/>
  <c r="K28" i="92" a="1"/>
  <c r="K28" i="92" s="1"/>
  <c r="J28" i="92" a="1"/>
  <c r="J28" i="92" s="1"/>
  <c r="I28" i="92" a="1"/>
  <c r="I28" i="92" s="1"/>
  <c r="H28" i="92" a="1"/>
  <c r="H28" i="92" s="1"/>
  <c r="G28" i="92" a="1"/>
  <c r="G28" i="92" s="1"/>
  <c r="F28" i="92" a="1"/>
  <c r="F28" i="92" s="1"/>
  <c r="E28" i="92" a="1"/>
  <c r="E28" i="92" s="1"/>
  <c r="D28" i="92" a="1"/>
  <c r="D28" i="92" s="1"/>
  <c r="M27" i="92" a="1"/>
  <c r="M27" i="92" s="1"/>
  <c r="L27" i="92" a="1"/>
  <c r="L27" i="92" s="1"/>
  <c r="K27" i="92" a="1"/>
  <c r="K27" i="92" s="1"/>
  <c r="J27" i="92" a="1"/>
  <c r="J27" i="92" s="1"/>
  <c r="I27" i="92" a="1"/>
  <c r="I27" i="92" s="1"/>
  <c r="H27" i="92" a="1"/>
  <c r="H27" i="92" s="1"/>
  <c r="G27" i="92" a="1"/>
  <c r="G27" i="92" s="1"/>
  <c r="F27" i="92" a="1"/>
  <c r="F27" i="92" s="1"/>
  <c r="E27" i="92" a="1"/>
  <c r="E27" i="92" s="1"/>
  <c r="D27" i="92" a="1"/>
  <c r="D27" i="92" s="1"/>
  <c r="M26" i="92" a="1"/>
  <c r="M26" i="92" s="1"/>
  <c r="L26" i="92" a="1"/>
  <c r="L26" i="92" s="1"/>
  <c r="K26" i="92" a="1"/>
  <c r="K26" i="92" s="1"/>
  <c r="J26" i="92" a="1"/>
  <c r="J26" i="92" s="1"/>
  <c r="I26" i="92" a="1"/>
  <c r="I26" i="92" s="1"/>
  <c r="H26" i="92" a="1"/>
  <c r="H26" i="92" s="1"/>
  <c r="G26" i="92" a="1"/>
  <c r="G26" i="92" s="1"/>
  <c r="F26" i="92" a="1"/>
  <c r="F26" i="92" s="1"/>
  <c r="E26" i="92" a="1"/>
  <c r="E26" i="92" s="1"/>
  <c r="D26" i="92" a="1"/>
  <c r="D26" i="92" s="1"/>
  <c r="M25" i="92" a="1"/>
  <c r="M25" i="92" s="1"/>
  <c r="L25" i="92" a="1"/>
  <c r="L25" i="92" s="1"/>
  <c r="K25" i="92" a="1"/>
  <c r="K25" i="92" s="1"/>
  <c r="J25" i="92" a="1"/>
  <c r="J25" i="92" s="1"/>
  <c r="I25" i="92" a="1"/>
  <c r="I25" i="92" s="1"/>
  <c r="H25" i="92" a="1"/>
  <c r="H25" i="92" s="1"/>
  <c r="G25" i="92" a="1"/>
  <c r="G25" i="92" s="1"/>
  <c r="F25" i="92" a="1"/>
  <c r="F25" i="92" s="1"/>
  <c r="E25" i="92" a="1"/>
  <c r="E25" i="92" s="1"/>
  <c r="D25" i="92" a="1"/>
  <c r="D25" i="92" s="1"/>
  <c r="M24" i="92" a="1"/>
  <c r="M24" i="92" s="1"/>
  <c r="L24" i="92" a="1"/>
  <c r="L24" i="92" s="1"/>
  <c r="K24" i="92" a="1"/>
  <c r="K24" i="92" s="1"/>
  <c r="J24" i="92" a="1"/>
  <c r="J24" i="92" s="1"/>
  <c r="I24" i="92" a="1"/>
  <c r="I24" i="92" s="1"/>
  <c r="H24" i="92" a="1"/>
  <c r="H24" i="92" s="1"/>
  <c r="G24" i="92" a="1"/>
  <c r="G24" i="92" s="1"/>
  <c r="F24" i="92" a="1"/>
  <c r="F24" i="92" s="1"/>
  <c r="E24" i="92" a="1"/>
  <c r="E24" i="92" s="1"/>
  <c r="D24" i="92" a="1"/>
  <c r="D24" i="92" s="1"/>
  <c r="G353" i="90"/>
  <c r="F353" i="90"/>
  <c r="G346" i="90"/>
  <c r="F346" i="90"/>
  <c r="G339" i="90"/>
  <c r="F339" i="90"/>
  <c r="G332" i="90"/>
  <c r="F332" i="90"/>
  <c r="G325" i="90"/>
  <c r="F325" i="90"/>
  <c r="G318" i="90"/>
  <c r="F318" i="90"/>
  <c r="G311" i="90"/>
  <c r="F311" i="90"/>
  <c r="G304" i="90"/>
  <c r="F304" i="90"/>
  <c r="G297" i="90"/>
  <c r="F297" i="90"/>
  <c r="G290" i="90"/>
  <c r="F290" i="90"/>
  <c r="G283" i="90"/>
  <c r="F283" i="90"/>
  <c r="G276" i="90"/>
  <c r="F276" i="90"/>
  <c r="G269" i="90"/>
  <c r="F269" i="90"/>
  <c r="G262" i="90"/>
  <c r="F262" i="90"/>
  <c r="G248" i="90"/>
  <c r="F248" i="90"/>
  <c r="E248" i="90"/>
  <c r="G241" i="90"/>
  <c r="F241" i="90"/>
  <c r="E241" i="90"/>
  <c r="G234" i="90"/>
  <c r="F234" i="90"/>
  <c r="E234" i="90"/>
  <c r="G227" i="90"/>
  <c r="F227" i="90"/>
  <c r="E227" i="90"/>
  <c r="G220" i="90"/>
  <c r="F220" i="90"/>
  <c r="E220" i="90"/>
  <c r="G213" i="90"/>
  <c r="F213" i="90"/>
  <c r="E213" i="90"/>
  <c r="G206" i="90"/>
  <c r="F206" i="90"/>
  <c r="E206" i="90"/>
  <c r="G199" i="90"/>
  <c r="F199" i="90"/>
  <c r="E199" i="90"/>
  <c r="G192" i="90"/>
  <c r="F192" i="90"/>
  <c r="E192" i="90"/>
  <c r="G185" i="90"/>
  <c r="F185" i="90"/>
  <c r="E185" i="90"/>
  <c r="G178" i="90"/>
  <c r="F178" i="90"/>
  <c r="E178" i="90"/>
  <c r="G171" i="90"/>
  <c r="F171" i="90"/>
  <c r="E171" i="90"/>
  <c r="G164" i="90"/>
  <c r="F164" i="90"/>
  <c r="E164" i="90"/>
  <c r="G157" i="90"/>
  <c r="F157" i="90"/>
  <c r="E157" i="90"/>
  <c r="G150" i="90"/>
  <c r="F150" i="90"/>
  <c r="E150" i="90"/>
  <c r="I26" i="90" a="1"/>
  <c r="I26" i="90" s="1"/>
  <c r="H26" i="90" a="1"/>
  <c r="H26" i="90" s="1"/>
  <c r="G26" i="90" a="1"/>
  <c r="G26" i="90" s="1"/>
  <c r="F26" i="90" a="1"/>
  <c r="F26" i="90" s="1"/>
  <c r="E26" i="90" a="1"/>
  <c r="E26" i="90" s="1"/>
  <c r="D26" i="90" a="1"/>
  <c r="D26" i="90" s="1"/>
  <c r="I25" i="90" a="1"/>
  <c r="I25" i="90" s="1"/>
  <c r="H25" i="90" a="1"/>
  <c r="H25" i="90" s="1"/>
  <c r="G25" i="90" a="1"/>
  <c r="G25" i="90" s="1"/>
  <c r="F25" i="90" a="1"/>
  <c r="F25" i="90" s="1"/>
  <c r="E25" i="90" a="1"/>
  <c r="E25" i="90" s="1"/>
  <c r="D25" i="90" a="1"/>
  <c r="D25" i="90" s="1"/>
  <c r="I24" i="90" a="1"/>
  <c r="I24" i="90" s="1"/>
  <c r="H24" i="90" a="1"/>
  <c r="H24" i="90" s="1"/>
  <c r="G24" i="90" a="1"/>
  <c r="G24" i="90" s="1"/>
  <c r="F24" i="90" a="1"/>
  <c r="F24" i="90" s="1"/>
  <c r="E24" i="90" a="1"/>
  <c r="E24" i="90" s="1"/>
  <c r="D24" i="90" a="1"/>
  <c r="D24" i="90" s="1"/>
  <c r="I23" i="90" a="1"/>
  <c r="I23" i="90" s="1"/>
  <c r="H23" i="90" a="1"/>
  <c r="H23" i="90" s="1"/>
  <c r="G23" i="90" a="1"/>
  <c r="G23" i="90" s="1"/>
  <c r="F23" i="90" a="1"/>
  <c r="F23" i="90" s="1"/>
  <c r="E23" i="90" a="1"/>
  <c r="E23" i="90" s="1"/>
  <c r="D23" i="90" a="1"/>
  <c r="D23" i="90" s="1"/>
  <c r="I22" i="90" a="1"/>
  <c r="I22" i="90" s="1"/>
  <c r="H22" i="90" a="1"/>
  <c r="H22" i="90" s="1"/>
  <c r="G22" i="90" a="1"/>
  <c r="G22" i="90" s="1"/>
  <c r="F22" i="90" a="1"/>
  <c r="F22" i="90" s="1"/>
  <c r="E22" i="90" a="1"/>
  <c r="E22" i="90" s="1"/>
  <c r="D22" i="90" a="1"/>
  <c r="D22" i="90" s="1"/>
  <c r="I21" i="90" a="1"/>
  <c r="I21" i="90" s="1"/>
  <c r="H21" i="90" a="1"/>
  <c r="H21" i="90" s="1"/>
  <c r="G21" i="90" a="1"/>
  <c r="G21" i="90" s="1"/>
  <c r="F21" i="90" a="1"/>
  <c r="F21" i="90" s="1"/>
  <c r="E21" i="90" a="1"/>
  <c r="E21" i="90" s="1"/>
  <c r="D21" i="90" a="1"/>
  <c r="D21" i="90" s="1"/>
  <c r="I20" i="90" a="1"/>
  <c r="I20" i="90" s="1"/>
  <c r="H20" i="90" a="1"/>
  <c r="H20" i="90" s="1"/>
  <c r="G20" i="90" a="1"/>
  <c r="G20" i="90" s="1"/>
  <c r="F20" i="90" a="1"/>
  <c r="F20" i="90" s="1"/>
  <c r="E20" i="90" a="1"/>
  <c r="E20" i="90" s="1"/>
  <c r="D20" i="90" a="1"/>
  <c r="D20" i="90" s="1"/>
  <c r="H31" i="88" a="1"/>
  <c r="H31" i="88" s="1"/>
  <c r="G31" i="88" a="1"/>
  <c r="G31" i="88" s="1"/>
  <c r="F31" i="88" a="1"/>
  <c r="F31" i="88" s="1"/>
  <c r="E31" i="88" a="1"/>
  <c r="E31" i="88" s="1"/>
  <c r="H30" i="88" a="1"/>
  <c r="H30" i="88" s="1"/>
  <c r="G30" i="88" a="1"/>
  <c r="G30" i="88" s="1"/>
  <c r="F30" i="88" a="1"/>
  <c r="F30" i="88" s="1"/>
  <c r="E30" i="88" a="1"/>
  <c r="E30" i="88" s="1"/>
  <c r="H29" i="88" a="1"/>
  <c r="H29" i="88" s="1"/>
  <c r="G29" i="88" a="1"/>
  <c r="G29" i="88" s="1"/>
  <c r="F29" i="88" a="1"/>
  <c r="F29" i="88" s="1"/>
  <c r="E29" i="88" a="1"/>
  <c r="E29" i="88" s="1"/>
  <c r="H28" i="88" a="1"/>
  <c r="H28" i="88" s="1"/>
  <c r="G28" i="88" a="1"/>
  <c r="G28" i="88" s="1"/>
  <c r="F28" i="88" a="1"/>
  <c r="F28" i="88" s="1"/>
  <c r="E28" i="88" a="1"/>
  <c r="E28" i="88" s="1"/>
  <c r="H27" i="88" a="1"/>
  <c r="H27" i="88" s="1"/>
  <c r="G27" i="88" a="1"/>
  <c r="G27" i="88" s="1"/>
  <c r="F27" i="88" a="1"/>
  <c r="F27" i="88" s="1"/>
  <c r="E27" i="88" a="1"/>
  <c r="E27" i="88" s="1"/>
  <c r="H26" i="88" a="1"/>
  <c r="H26" i="88" s="1"/>
  <c r="G26" i="88" a="1"/>
  <c r="G26" i="88" s="1"/>
  <c r="F26" i="88" a="1"/>
  <c r="F26" i="88" s="1"/>
  <c r="E26" i="88" a="1"/>
  <c r="E26" i="88" s="1"/>
  <c r="H25" i="88" a="1"/>
  <c r="H25" i="88" s="1"/>
  <c r="G25" i="88" a="1"/>
  <c r="G25" i="88" s="1"/>
  <c r="F25" i="88" a="1"/>
  <c r="F25" i="88" s="1"/>
  <c r="E25" i="88" a="1"/>
  <c r="E25" i="88" s="1"/>
  <c r="H24" i="88" a="1"/>
  <c r="H24" i="88" s="1"/>
  <c r="G24" i="88" a="1"/>
  <c r="G24" i="88" s="1"/>
  <c r="F24" i="88" a="1"/>
  <c r="F24" i="88" s="1"/>
  <c r="E24" i="88" a="1"/>
  <c r="E24" i="88" s="1"/>
  <c r="S21" i="86" a="1"/>
  <c r="S21" i="86" s="1"/>
  <c r="R21" i="86" a="1"/>
  <c r="R21" i="86" s="1"/>
  <c r="Q21" i="86" a="1"/>
  <c r="Q21" i="86" s="1"/>
  <c r="O21" i="86" a="1"/>
  <c r="O21" i="86" s="1"/>
  <c r="N21" i="86" a="1"/>
  <c r="N21" i="86" s="1"/>
  <c r="M21" i="86" a="1"/>
  <c r="M21" i="86" s="1"/>
  <c r="S20" i="86" a="1"/>
  <c r="S20" i="86" s="1"/>
  <c r="R20" i="86" a="1"/>
  <c r="R20" i="86" s="1"/>
  <c r="Q20" i="86" a="1"/>
  <c r="Q20" i="86" s="1"/>
  <c r="O20" i="86" a="1"/>
  <c r="O20" i="86" s="1"/>
  <c r="N20" i="86" a="1"/>
  <c r="N20" i="86" s="1"/>
  <c r="M20" i="86" a="1"/>
  <c r="M20" i="86" s="1"/>
  <c r="S19" i="86" a="1"/>
  <c r="S19" i="86" s="1"/>
  <c r="R19" i="86" a="1"/>
  <c r="R19" i="86" s="1"/>
  <c r="Q19" i="86" a="1"/>
  <c r="Q19" i="86" s="1"/>
  <c r="O19" i="86" a="1"/>
  <c r="O19" i="86" s="1"/>
  <c r="N19" i="86" a="1"/>
  <c r="N19" i="86" s="1"/>
  <c r="M19" i="86" a="1"/>
  <c r="M19" i="86" s="1"/>
  <c r="S18" i="86" a="1"/>
  <c r="S18" i="86" s="1"/>
  <c r="R18" i="86" a="1"/>
  <c r="R18" i="86" s="1"/>
  <c r="Q18" i="86" a="1"/>
  <c r="Q18" i="86" s="1"/>
  <c r="O18" i="86" a="1"/>
  <c r="O18" i="86" s="1"/>
  <c r="N18" i="86" a="1"/>
  <c r="N18" i="86" s="1"/>
  <c r="M18" i="86" a="1"/>
  <c r="M18" i="86" s="1"/>
  <c r="S17" i="86" a="1"/>
  <c r="S17" i="86" s="1"/>
  <c r="R17" i="86" a="1"/>
  <c r="R17" i="86" s="1"/>
  <c r="Q17" i="86" a="1"/>
  <c r="Q17" i="86" s="1"/>
  <c r="O17" i="86" a="1"/>
  <c r="O17" i="86" s="1"/>
  <c r="N17" i="86" a="1"/>
  <c r="N17" i="86" s="1"/>
  <c r="M17" i="86" a="1"/>
  <c r="M17" i="86" s="1"/>
  <c r="S16" i="86" a="1"/>
  <c r="S16" i="86" s="1"/>
  <c r="R16" i="86" a="1"/>
  <c r="R16" i="86" s="1"/>
  <c r="Q16" i="86" a="1"/>
  <c r="Q16" i="86" s="1"/>
  <c r="O16" i="86" a="1"/>
  <c r="O16" i="86" s="1"/>
  <c r="N16" i="86" a="1"/>
  <c r="N16" i="86" s="1"/>
  <c r="M16" i="86" a="1"/>
  <c r="M16" i="86" s="1"/>
  <c r="S15" i="86" a="1"/>
  <c r="S15" i="86" s="1"/>
  <c r="R15" i="86" a="1"/>
  <c r="R15" i="86" s="1"/>
  <c r="Q15" i="86" a="1"/>
  <c r="Q15" i="86" s="1"/>
  <c r="O15" i="86" a="1"/>
  <c r="O15" i="86" s="1"/>
  <c r="N15" i="86" a="1"/>
  <c r="N15" i="86" s="1"/>
  <c r="M15" i="86" a="1"/>
  <c r="M15" i="86" s="1"/>
</calcChain>
</file>

<file path=xl/sharedStrings.xml><?xml version="1.0" encoding="utf-8"?>
<sst xmlns="http://schemas.openxmlformats.org/spreadsheetml/2006/main" count="9107" uniqueCount="590">
  <si>
    <t xml:space="preserve">NHS Board </t>
  </si>
  <si>
    <t xml:space="preserve">Sessional GPs </t>
  </si>
  <si>
    <t>Salaried GPs</t>
  </si>
  <si>
    <t>Partner / Senior Partner</t>
  </si>
  <si>
    <t xml:space="preserve">Locum / Agency GPs </t>
  </si>
  <si>
    <t>Specialist Trainee GPs</t>
  </si>
  <si>
    <t>Other Doctor</t>
  </si>
  <si>
    <t>Total</t>
  </si>
  <si>
    <t>Scotland</t>
  </si>
  <si>
    <t>Headcount excluding Specialist Trainee GPs</t>
  </si>
  <si>
    <t>Estimated WTE excluding Specialist Trainee GPs</t>
  </si>
  <si>
    <t>Headcount including Specialist trainee GPs</t>
  </si>
  <si>
    <t>Estimated WTE including Specialist Trainee GPs</t>
  </si>
  <si>
    <t>Under 35</t>
  </si>
  <si>
    <t>35-44</t>
  </si>
  <si>
    <t>45-54</t>
  </si>
  <si>
    <t>55-59</t>
  </si>
  <si>
    <t>60-64</t>
  </si>
  <si>
    <t>65 and over</t>
  </si>
  <si>
    <t>Number of GPs</t>
  </si>
  <si>
    <t>Percentage of GPs</t>
  </si>
  <si>
    <t>Percentage share of total hours input</t>
  </si>
  <si>
    <t>Other Registered nurses</t>
  </si>
  <si>
    <t>Total headcount</t>
  </si>
  <si>
    <t>44 and under</t>
  </si>
  <si>
    <t>45 to 54</t>
  </si>
  <si>
    <t>55 to 59</t>
  </si>
  <si>
    <t>60 and over</t>
  </si>
  <si>
    <t>Ayrshire and Arran</t>
  </si>
  <si>
    <t>Borders</t>
  </si>
  <si>
    <t>Dumfries and Galloway</t>
  </si>
  <si>
    <t>Fife</t>
  </si>
  <si>
    <t>Forth Valley</t>
  </si>
  <si>
    <t>Grampian</t>
  </si>
  <si>
    <t>Greater Glasgow and Clyde</t>
  </si>
  <si>
    <t>Highland</t>
  </si>
  <si>
    <t>Lanarkshire</t>
  </si>
  <si>
    <t>Lothian</t>
  </si>
  <si>
    <t>Orkney</t>
  </si>
  <si>
    <t>Tayside</t>
  </si>
  <si>
    <t>Western Isles</t>
  </si>
  <si>
    <t>Shetland</t>
  </si>
  <si>
    <t>No</t>
  </si>
  <si>
    <t>Yes</t>
  </si>
  <si>
    <t>Female</t>
  </si>
  <si>
    <t>25-29</t>
  </si>
  <si>
    <t>30-34</t>
  </si>
  <si>
    <t>35-39</t>
  </si>
  <si>
    <t>40-44</t>
  </si>
  <si>
    <t>45-49</t>
  </si>
  <si>
    <t>50-54</t>
  </si>
  <si>
    <t>Male</t>
  </si>
  <si>
    <t>Year ending 31 August 2015</t>
  </si>
  <si>
    <t>Year ending 31 January 2013</t>
  </si>
  <si>
    <t>NHS Board</t>
  </si>
  <si>
    <t>Daily</t>
  </si>
  <si>
    <t>Weekly</t>
  </si>
  <si>
    <t>Monthly</t>
  </si>
  <si>
    <t>Quarterly</t>
  </si>
  <si>
    <t>Annually</t>
  </si>
  <si>
    <t>Biannually</t>
  </si>
  <si>
    <t>Other</t>
  </si>
  <si>
    <t xml:space="preserve"> </t>
  </si>
  <si>
    <t>Number</t>
  </si>
  <si>
    <t>Percentage</t>
  </si>
  <si>
    <t>Males</t>
  </si>
  <si>
    <t>Females</t>
  </si>
  <si>
    <t xml:space="preserve">Females </t>
  </si>
  <si>
    <t>INDEX TO TABLES</t>
  </si>
  <si>
    <t>Out of Hours Survey: GP workforce</t>
  </si>
  <si>
    <t>50 to 99</t>
  </si>
  <si>
    <t>100 to 199</t>
  </si>
  <si>
    <t>200 to 499</t>
  </si>
  <si>
    <t>500 to 999</t>
  </si>
  <si>
    <t>1,500 and over</t>
  </si>
  <si>
    <t>Under 20</t>
  </si>
  <si>
    <t>20-24</t>
  </si>
  <si>
    <t>95-100%</t>
  </si>
  <si>
    <t>Estimated figure from rota systems - likely to over-estimate filled shifts due to GPSTs appearing to fill slots, slots continuing to appear filled despite absence and adhoc shifts being added to the rota to cover periods of additional demand.</t>
  </si>
  <si>
    <t>Additional shifts added ad hoc over the year have not been incorporated into required hours which only includes the standard hours required for the Out of Hours service.</t>
  </si>
  <si>
    <t>Figures do not capture the effort required to fill shifts and it is difficult to capture this information retrospectively.</t>
  </si>
  <si>
    <t xml:space="preserve">Required hours contains the official Rota hours that are required, however GG&amp;C will always have “Back up” staff which are drawn upon, therefore required hours is an underestimate. </t>
  </si>
  <si>
    <t>80-84%</t>
  </si>
  <si>
    <t>Required hours based on hypothetical ideal coverage.</t>
  </si>
  <si>
    <t>90-95%</t>
  </si>
  <si>
    <t>Unfilled shifts related to lack of GPs able to cover sessions and there were several Nurse practitioner vacancies and short/long term sickness, however the service were able to recruit additional skill mix to the service by the introduction of Healthcare support workers to work alongside Nurse Practitioners and GP’s this aided the flow of patients within the service.                                                                                                                                                                                                                                                                                                                                                                                        
Following a local extensive review and due to a recognised risk reduced to 2 centres in June 2015. All statistics supplied reflect this. There would however have been sessions where if the service had been able to recruit additional staff they would have. As this is a retrospective survey the current rota system cannot identify those sessions.</t>
  </si>
  <si>
    <t>85-89%</t>
  </si>
  <si>
    <t>Vacancies would have affected figures here.</t>
  </si>
  <si>
    <t xml:space="preserve">Yes </t>
  </si>
  <si>
    <t>Undermanned</t>
  </si>
  <si>
    <t>GP Covering GPST shifts (occurs once or twice a month total)</t>
  </si>
  <si>
    <t>On several occasions we had GPs filling nurse shifts</t>
  </si>
  <si>
    <t>Incentive payment for picking up hard to fill shifts over festive period.  But GPs had to work at certain times and undertake set number of shifts in order to qualify.</t>
  </si>
  <si>
    <t>Frequent changes to GP shifts resulting from GPs dropping out of previously allocated shifts.  Precise number not recorded but estimated to happen at least on a monthly basis.</t>
  </si>
  <si>
    <t>A financial incentive was offered to a GP on just one occasion only - but it had no effect</t>
  </si>
  <si>
    <t>Paramedics covered 8 shifts that we could not get covered any other way</t>
  </si>
  <si>
    <t>This relates to issue when we might need local hospital to help out when we are short of cover</t>
  </si>
  <si>
    <t>Standby / On-call / Back-up cover used</t>
  </si>
  <si>
    <t>Reduced triage cover</t>
  </si>
  <si>
    <t>Increased rates / financial incentives</t>
  </si>
  <si>
    <t>Nurse filling GP shift</t>
  </si>
  <si>
    <t>Staff working longer shifts or starting shift early</t>
  </si>
  <si>
    <t>Less than a third (&lt;33%)</t>
  </si>
  <si>
    <t>About a third (~33%)</t>
  </si>
  <si>
    <t>More than two thirds (&gt;66%)</t>
  </si>
  <si>
    <t>About half (~50%)</t>
  </si>
  <si>
    <t>Weekdays</t>
  </si>
  <si>
    <t>Weekends</t>
  </si>
  <si>
    <t>Public Holidays</t>
  </si>
  <si>
    <t>Protected Learning Time</t>
  </si>
  <si>
    <t>n/a</t>
  </si>
  <si>
    <t>Standby GP available</t>
  </si>
  <si>
    <t>Proportion of standby shifts filled</t>
  </si>
  <si>
    <t>-</t>
  </si>
  <si>
    <t>Notes:</t>
  </si>
  <si>
    <t>Annual hours worked</t>
  </si>
  <si>
    <t>Band 5</t>
  </si>
  <si>
    <t>Band 6</t>
  </si>
  <si>
    <t>Band 7</t>
  </si>
  <si>
    <t>Other Registered Nurses</t>
  </si>
  <si>
    <t>All (100%)</t>
  </si>
  <si>
    <t>Out of Hours Services</t>
  </si>
  <si>
    <t>Table A1</t>
  </si>
  <si>
    <t>Notes to aid interpretation</t>
  </si>
  <si>
    <t>All tables</t>
  </si>
  <si>
    <t>Calculations used for WTE differ depending on the specific group being calculated.  Full details of the calculations of each type of WTE are in Appendix A1 of the report.</t>
  </si>
  <si>
    <r>
      <t xml:space="preserve">Click on a </t>
    </r>
    <r>
      <rPr>
        <u/>
        <sz val="10"/>
        <rFont val="Arial"/>
        <family val="2"/>
      </rPr>
      <t>link</t>
    </r>
    <r>
      <rPr>
        <sz val="10"/>
        <rFont val="Arial"/>
        <family val="2"/>
      </rPr>
      <t xml:space="preserve"> below to access required table</t>
    </r>
  </si>
  <si>
    <t>Return to Index</t>
  </si>
  <si>
    <t>GPs working this many hours per year</t>
  </si>
  <si>
    <t>Total hours worked in the year</t>
  </si>
  <si>
    <t xml:space="preserve">Percentage share of total hours worked </t>
  </si>
  <si>
    <t xml:space="preserve">Percentage share of total hours input </t>
  </si>
  <si>
    <t>Table A2</t>
  </si>
  <si>
    <t>Under 50</t>
  </si>
  <si>
    <t>1,000 to 1,499</t>
  </si>
  <si>
    <t>Age Group (years)</t>
  </si>
  <si>
    <t>GPs working 1,000+ hours per year</t>
  </si>
  <si>
    <t>Age group (years)</t>
  </si>
  <si>
    <t>Agenda for Change Band (N)</t>
  </si>
  <si>
    <t>Agenda for Change Band (%)</t>
  </si>
  <si>
    <t>Percentage share of total hours worked</t>
  </si>
  <si>
    <t>Nurses working this many hours per year</t>
  </si>
  <si>
    <t>No comment provided.</t>
  </si>
  <si>
    <t>It take considerable effort to achieve 100% cover in the majority of weeks over the year and our forecast going forward is that these difficulties will continue.</t>
  </si>
  <si>
    <t>Action taken to fill shifts?</t>
  </si>
  <si>
    <r>
      <t>Highland</t>
    </r>
    <r>
      <rPr>
        <vertAlign val="superscript"/>
        <sz val="10"/>
        <color theme="1"/>
        <rFont val="Arial"/>
        <family val="2"/>
      </rPr>
      <t>1</t>
    </r>
  </si>
  <si>
    <t>Table Number</t>
  </si>
  <si>
    <t>Other (description)</t>
  </si>
  <si>
    <t>1. Blank cells are not applicable response options.</t>
  </si>
  <si>
    <t>Notes to Users:</t>
  </si>
  <si>
    <t>GP Covering Nurse Practitioner Shift</t>
  </si>
  <si>
    <r>
      <t>Annual hours</t>
    </r>
    <r>
      <rPr>
        <b/>
        <vertAlign val="superscript"/>
        <sz val="10"/>
        <color theme="0"/>
        <rFont val="Arial"/>
        <family val="2"/>
      </rPr>
      <t>1</t>
    </r>
    <r>
      <rPr>
        <b/>
        <sz val="10"/>
        <color theme="0"/>
        <rFont val="Arial"/>
        <family val="2"/>
      </rPr>
      <t xml:space="preserve"> worked</t>
    </r>
  </si>
  <si>
    <r>
      <t>Estimated WTE</t>
    </r>
    <r>
      <rPr>
        <b/>
        <vertAlign val="superscript"/>
        <sz val="10"/>
        <color theme="0"/>
        <rFont val="Arial"/>
        <family val="2"/>
      </rPr>
      <t>2</t>
    </r>
  </si>
  <si>
    <r>
      <t>Mean hours input per week</t>
    </r>
    <r>
      <rPr>
        <b/>
        <vertAlign val="superscript"/>
        <sz val="10"/>
        <color theme="0"/>
        <rFont val="Arial"/>
        <family val="2"/>
      </rPr>
      <t>2</t>
    </r>
  </si>
  <si>
    <r>
      <t>Highland</t>
    </r>
    <r>
      <rPr>
        <vertAlign val="superscript"/>
        <sz val="10"/>
        <color theme="1"/>
        <rFont val="Arial"/>
        <family val="2"/>
      </rPr>
      <t>2</t>
    </r>
  </si>
  <si>
    <t>Due to problems with Emergency Nurse Practitioner (ENP) staffing our GPs cover several hours of unfilled ENP shifts.  It is a regular occurrence to be emailing/phoning GPs to try to cover shifts.</t>
  </si>
  <si>
    <t>Year ending 31 August 2017</t>
  </si>
  <si>
    <t xml:space="preserve">Notes: </t>
  </si>
  <si>
    <t>Email and phoning by the admin team to try and fill vacant sessions on the day or at the coming weekend</t>
  </si>
  <si>
    <t>Service Clinical Lead available for telephone support when no available GP available (short gaps).</t>
  </si>
  <si>
    <t>Use of re triage, A/E,</t>
  </si>
  <si>
    <t>GPs filling nurse shifts</t>
  </si>
  <si>
    <t>Moved at times from three centres to delivering services in two centres.</t>
  </si>
  <si>
    <t>GPs filling Nurse shifts</t>
  </si>
  <si>
    <t>GP covering Nurse shifts</t>
  </si>
  <si>
    <t>Yes-% filled decreased</t>
  </si>
  <si>
    <t>90-94%</t>
  </si>
  <si>
    <t>The estimated percentage hours filled has decreased due to a reduction in GP availability to fill shifts.</t>
  </si>
  <si>
    <t>It is more and more difficult to fill shifts and we have at times had to close centres.</t>
  </si>
  <si>
    <t xml:space="preserve">Appendices </t>
  </si>
  <si>
    <t xml:space="preserve">Provided directly by the NHS Board. </t>
  </si>
  <si>
    <r>
      <t>Estimated % of hours filled (clinical and non-clinical)</t>
    </r>
    <r>
      <rPr>
        <b/>
        <vertAlign val="superscript"/>
        <sz val="10"/>
        <color theme="0"/>
        <rFont val="Arial"/>
        <family val="2"/>
      </rPr>
      <t>1</t>
    </r>
  </si>
  <si>
    <r>
      <t>Western Isles</t>
    </r>
    <r>
      <rPr>
        <vertAlign val="superscript"/>
        <sz val="10"/>
        <color theme="1"/>
        <rFont val="Arial"/>
        <family val="2"/>
      </rPr>
      <t>5</t>
    </r>
  </si>
  <si>
    <t>Yes-% filled increased</t>
  </si>
  <si>
    <r>
      <t>Grampian</t>
    </r>
    <r>
      <rPr>
        <vertAlign val="superscript"/>
        <sz val="10"/>
        <color theme="1"/>
        <rFont val="Arial"/>
        <family val="2"/>
      </rPr>
      <t>1</t>
    </r>
  </si>
  <si>
    <r>
      <t>Grampian</t>
    </r>
    <r>
      <rPr>
        <vertAlign val="superscript"/>
        <sz val="10"/>
        <color theme="1"/>
        <rFont val="Arial"/>
        <family val="2"/>
      </rPr>
      <t>2</t>
    </r>
  </si>
  <si>
    <r>
      <t>Highland</t>
    </r>
    <r>
      <rPr>
        <vertAlign val="superscript"/>
        <sz val="10"/>
        <color theme="1"/>
        <rFont val="Arial"/>
        <family val="2"/>
      </rPr>
      <t>3</t>
    </r>
  </si>
  <si>
    <t>The unit closed on 5 nights in the last 12 months and was unstaffed for 2 day shifts. The service then reverted to NHS 24 call handling and GP cover for Home visits and the Hospital ward as agreed in the Business Continuity Plan.</t>
  </si>
  <si>
    <t>1. n/a - not applicable.</t>
  </si>
  <si>
    <r>
      <t>Orkney</t>
    </r>
    <r>
      <rPr>
        <vertAlign val="superscript"/>
        <sz val="10"/>
        <color theme="1"/>
        <rFont val="Arial"/>
        <family val="2"/>
      </rPr>
      <t>4</t>
    </r>
  </si>
  <si>
    <t>More than two thirds (&gt;66%) / All (100%)</t>
  </si>
  <si>
    <t xml:space="preserve">NHS Board run GP Out of Hours Services do not cover 100% of the population as some practices are contracted ("Opted In") to provide OoH cover for </t>
  </si>
  <si>
    <t xml:space="preserve">their own registered patients. </t>
  </si>
  <si>
    <t xml:space="preserve">The table below provides a summary of the survey coverage for each NHS Board Area. </t>
  </si>
  <si>
    <t xml:space="preserve">Survey Coverage: </t>
  </si>
  <si>
    <t xml:space="preserve">Registered Nurses: </t>
  </si>
  <si>
    <t xml:space="preserve">Other Staff supporting GP Out of Hours Services: </t>
  </si>
  <si>
    <t xml:space="preserve">Title </t>
  </si>
  <si>
    <r>
      <t>Locum / Agency GPs</t>
    </r>
    <r>
      <rPr>
        <b/>
        <vertAlign val="superscript"/>
        <sz val="10"/>
        <color theme="0"/>
        <rFont val="Arial"/>
        <family val="2"/>
      </rPr>
      <t>3</t>
    </r>
  </si>
  <si>
    <t>Locum / Agency GPs</t>
  </si>
  <si>
    <r>
      <t>Partner / Senior Partner</t>
    </r>
    <r>
      <rPr>
        <b/>
        <vertAlign val="superscript"/>
        <sz val="10"/>
        <color theme="0"/>
        <rFont val="Arial"/>
        <family val="2"/>
      </rPr>
      <t>4</t>
    </r>
  </si>
  <si>
    <r>
      <t>Other Doctor</t>
    </r>
    <r>
      <rPr>
        <b/>
        <vertAlign val="superscript"/>
        <sz val="10"/>
        <color theme="0"/>
        <rFont val="Arial"/>
        <family val="2"/>
      </rPr>
      <t>4</t>
    </r>
    <r>
      <rPr>
        <b/>
        <sz val="10"/>
        <color theme="0"/>
        <rFont val="Arial"/>
        <family val="2"/>
      </rPr>
      <t xml:space="preserve"> </t>
    </r>
  </si>
  <si>
    <t xml:space="preserve">1. Refer to the Notes page at the beginning of this workbook for details of the headcount methodology used. </t>
  </si>
  <si>
    <t>2. Full details of the calculations of each type of WTE are in Appendix A1 of the report.</t>
  </si>
  <si>
    <t>1. Refer to the Notes page at the beginning of this workbook for details of the headcount methodology used.</t>
  </si>
  <si>
    <r>
      <t>Mean hours input per week</t>
    </r>
    <r>
      <rPr>
        <b/>
        <vertAlign val="superscript"/>
        <sz val="10"/>
        <color theme="0"/>
        <rFont val="Arial"/>
        <family val="2"/>
      </rPr>
      <t>2</t>
    </r>
    <r>
      <rPr>
        <b/>
        <sz val="10"/>
        <color theme="0"/>
        <rFont val="Arial"/>
        <family val="2"/>
      </rPr>
      <t xml:space="preserve"> - 
males</t>
    </r>
  </si>
  <si>
    <r>
      <t>Mean hours input per week</t>
    </r>
    <r>
      <rPr>
        <b/>
        <vertAlign val="superscript"/>
        <sz val="10"/>
        <color theme="0"/>
        <rFont val="Arial"/>
        <family val="2"/>
      </rPr>
      <t>2</t>
    </r>
    <r>
      <rPr>
        <b/>
        <sz val="10"/>
        <color theme="0"/>
        <rFont val="Arial"/>
        <family val="2"/>
      </rPr>
      <t>- 
females</t>
    </r>
  </si>
  <si>
    <r>
      <t>Number of GPs</t>
    </r>
    <r>
      <rPr>
        <b/>
        <vertAlign val="superscript"/>
        <sz val="10"/>
        <color theme="0"/>
        <rFont val="Arial"/>
        <family val="2"/>
      </rPr>
      <t>3</t>
    </r>
  </si>
  <si>
    <t xml:space="preserve">3. Refer to the Notes page at the beginning of this workbook for details of the headcount methodology used. </t>
  </si>
  <si>
    <r>
      <t>Mean hours input per week</t>
    </r>
    <r>
      <rPr>
        <b/>
        <vertAlign val="superscript"/>
        <sz val="10"/>
        <color theme="0"/>
        <rFont val="Arial"/>
        <family val="2"/>
      </rPr>
      <t>1</t>
    </r>
  </si>
  <si>
    <t>1. Full details of the calculations of each type of WTE are in Appendix A1 of the report.</t>
  </si>
  <si>
    <r>
      <t>Headcount</t>
    </r>
    <r>
      <rPr>
        <b/>
        <vertAlign val="superscript"/>
        <sz val="10"/>
        <color theme="0"/>
        <rFont val="Arial"/>
        <family val="2"/>
      </rPr>
      <t>3</t>
    </r>
  </si>
  <si>
    <r>
      <t>Headcount</t>
    </r>
    <r>
      <rPr>
        <b/>
        <vertAlign val="superscript"/>
        <sz val="10"/>
        <color theme="0"/>
        <rFont val="Arial"/>
        <family val="2"/>
      </rPr>
      <t>1</t>
    </r>
    <r>
      <rPr>
        <b/>
        <sz val="10"/>
        <color theme="0"/>
        <rFont val="Arial"/>
        <family val="2"/>
      </rPr>
      <t xml:space="preserve"> </t>
    </r>
  </si>
  <si>
    <r>
      <t>Headcount</t>
    </r>
    <r>
      <rPr>
        <b/>
        <vertAlign val="superscript"/>
        <sz val="10"/>
        <color theme="0"/>
        <rFont val="Arial"/>
        <family val="2"/>
      </rPr>
      <t>2</t>
    </r>
  </si>
  <si>
    <t xml:space="preserve">2. Refer to the Notes page at the beginning of this workbook for details of the headcount methodology used. </t>
  </si>
  <si>
    <r>
      <t>Number</t>
    </r>
    <r>
      <rPr>
        <b/>
        <vertAlign val="superscript"/>
        <sz val="10"/>
        <color theme="0"/>
        <rFont val="Arial"/>
        <family val="2"/>
      </rPr>
      <t>2</t>
    </r>
  </si>
  <si>
    <t>2013 - 31st January 2013</t>
  </si>
  <si>
    <t>2015 - 31st August 2015</t>
  </si>
  <si>
    <t>2017 - 31st August 2017</t>
  </si>
  <si>
    <t>Census dates of the 2013, 2015 and 2017 Surveys are as follows:</t>
  </si>
  <si>
    <t>Data tables exclude GP Specialist Trainees (GPs in training), unless stated otherwise.</t>
  </si>
  <si>
    <t>Headcount Methodology:</t>
  </si>
  <si>
    <r>
      <t>Orkney</t>
    </r>
    <r>
      <rPr>
        <vertAlign val="superscript"/>
        <sz val="10"/>
        <color theme="1"/>
        <rFont val="Arial"/>
        <family val="2"/>
      </rPr>
      <t>2</t>
    </r>
  </si>
  <si>
    <r>
      <t>Total</t>
    </r>
    <r>
      <rPr>
        <b/>
        <vertAlign val="superscript"/>
        <sz val="10"/>
        <color theme="0"/>
        <rFont val="Arial"/>
        <family val="2"/>
      </rPr>
      <t>2</t>
    </r>
  </si>
  <si>
    <r>
      <t>Total</t>
    </r>
    <r>
      <rPr>
        <b/>
        <vertAlign val="superscript"/>
        <sz val="10"/>
        <color theme="1"/>
        <rFont val="Arial"/>
        <family val="2"/>
      </rPr>
      <t>2</t>
    </r>
  </si>
  <si>
    <r>
      <t>All ages</t>
    </r>
    <r>
      <rPr>
        <b/>
        <vertAlign val="superscript"/>
        <sz val="10"/>
        <color theme="1"/>
        <rFont val="Arial"/>
        <family val="2"/>
      </rPr>
      <t>1</t>
    </r>
  </si>
  <si>
    <r>
      <t>Total</t>
    </r>
    <r>
      <rPr>
        <b/>
        <vertAlign val="superscript"/>
        <sz val="10"/>
        <color theme="1"/>
        <rFont val="Arial"/>
        <family val="2"/>
      </rPr>
      <t>1</t>
    </r>
  </si>
  <si>
    <r>
      <t>All</t>
    </r>
    <r>
      <rPr>
        <b/>
        <vertAlign val="superscript"/>
        <sz val="10"/>
        <color theme="0"/>
        <rFont val="Arial"/>
        <family val="2"/>
      </rPr>
      <t>2</t>
    </r>
  </si>
  <si>
    <r>
      <t>All age groups</t>
    </r>
    <r>
      <rPr>
        <b/>
        <vertAlign val="superscript"/>
        <sz val="10"/>
        <color theme="0"/>
        <rFont val="Arial"/>
        <family val="2"/>
      </rPr>
      <t>2</t>
    </r>
  </si>
  <si>
    <r>
      <t>All</t>
    </r>
    <r>
      <rPr>
        <b/>
        <vertAlign val="superscript"/>
        <sz val="10"/>
        <color theme="0"/>
        <rFont val="Arial"/>
        <family val="2"/>
      </rPr>
      <t>5</t>
    </r>
  </si>
  <si>
    <r>
      <t>Total headcount</t>
    </r>
    <r>
      <rPr>
        <b/>
        <vertAlign val="superscript"/>
        <sz val="10"/>
        <color theme="0"/>
        <rFont val="Arial"/>
        <family val="2"/>
      </rPr>
      <t>2</t>
    </r>
  </si>
  <si>
    <r>
      <t>Total</t>
    </r>
    <r>
      <rPr>
        <b/>
        <vertAlign val="superscript"/>
        <sz val="10"/>
        <color theme="0"/>
        <rFont val="Arial"/>
        <family val="2"/>
      </rPr>
      <t>1</t>
    </r>
  </si>
  <si>
    <r>
      <t>Total</t>
    </r>
    <r>
      <rPr>
        <b/>
        <vertAlign val="superscript"/>
        <sz val="10"/>
        <color theme="1"/>
        <rFont val="Arial"/>
        <family val="2"/>
      </rPr>
      <t>3</t>
    </r>
  </si>
  <si>
    <t xml:space="preserve">More shifts required to be filled at the last minute and therefore more emails and texts out to GPs and nurses asking for last minute cover are needed. </t>
  </si>
  <si>
    <t>Comment provided</t>
  </si>
  <si>
    <t xml:space="preserve">Challenges have varied during the twelve month period. Therefore estimate of 90-94% could be lower or higher during the period. </t>
  </si>
  <si>
    <t xml:space="preserve">Very few unfilled shifts however there is a high cost to filling them. Estimate reported for 2015 (80-84%) does not reflect this and is not accurate. </t>
  </si>
  <si>
    <t>&lt;33%</t>
  </si>
  <si>
    <t>&gt;66%</t>
  </si>
  <si>
    <t xml:space="preserve">Key: </t>
  </si>
  <si>
    <t xml:space="preserve">&lt;33% </t>
  </si>
  <si>
    <t>&lt;33% - Less than a third</t>
  </si>
  <si>
    <t>~33% - About a third</t>
  </si>
  <si>
    <t xml:space="preserve">~50% - About 50% </t>
  </si>
  <si>
    <t xml:space="preserve">~66% - About two thirds </t>
  </si>
  <si>
    <t xml:space="preserve">&gt;66% - More than two thirds </t>
  </si>
  <si>
    <t xml:space="preserve">100% - All </t>
  </si>
  <si>
    <t xml:space="preserve">N/A - Not applicable </t>
  </si>
  <si>
    <t>&lt;33% / N/A</t>
  </si>
  <si>
    <t>N/A</t>
  </si>
  <si>
    <t xml:space="preserve">Headcount </t>
  </si>
  <si>
    <t xml:space="preserve">Known issue affecting: </t>
  </si>
  <si>
    <t xml:space="preserve">Hours Worked </t>
  </si>
  <si>
    <t xml:space="preserve">See comments on headcount </t>
  </si>
  <si>
    <t>Board provided a number of reasons for the decrease, these included: significant challenges due to holidays (summer, religious periods), reduction in GPs filling shifts due to the introduction of IR35. In addition, there has been a reduction in the number of locums working in the Board, which may be linked to the Board not being able to pay higher rates due to contractual commitments.</t>
  </si>
  <si>
    <t xml:space="preserve">3. Based on feedback from services most of these were recruited via commercial agencies. </t>
  </si>
  <si>
    <t>4. n/a - not collected in 2013.</t>
  </si>
  <si>
    <r>
      <t>Western Isles</t>
    </r>
    <r>
      <rPr>
        <vertAlign val="superscript"/>
        <sz val="10"/>
        <color theme="1"/>
        <rFont val="Arial"/>
        <family val="2"/>
      </rPr>
      <t>2</t>
    </r>
  </si>
  <si>
    <t>~33%</t>
  </si>
  <si>
    <t>~50%</t>
  </si>
  <si>
    <t>~66%</t>
  </si>
  <si>
    <t>&lt;33% / ~33%</t>
  </si>
  <si>
    <t xml:space="preserve">Provided directly by the NHS Board. In addition, within the area, there is one GP practice which is "Opted In" to provide GP Out of Hours Services for their registered patients; a survey was not submitted to ISD for these practices. </t>
  </si>
  <si>
    <t xml:space="preserve">Provided directly by the NHS Board. In addition, within the area, there are four GP practices that are "Opted In" to provide GP Out of Hours Services for their registered patients; surveys were not submitted to ISD for these practices. </t>
  </si>
  <si>
    <t xml:space="preserve">NHS Shetland OoH service is run by a co-operative of four GP practices contracted by the Board; survey information was submitted to ISD for this.  The following are not included within the survey: three island practices, one remote Mainland practice and two practices have opted out of OoH.  </t>
  </si>
  <si>
    <t xml:space="preserve">2.  Number of "Opted In" practices within each area has been extracted from General Practitioner Contractor Database (GPCD), Information Services Division, NHS National Services </t>
  </si>
  <si>
    <t xml:space="preserve">2. Two Registered Nurses have been excluded from this analysis where designation was not recorded year ending 31 August 2015. The 
     totals presented in this analysis therefore do not match the total headcount of nurses reported in other tables in this workbook. </t>
  </si>
  <si>
    <t>3.  n/a - not published in 2013.</t>
  </si>
  <si>
    <t>1. Refer to the Notes page at the beginning of this workbook for details of the headcount methodology used. Full details of the calculations of each 
     type of WTE are in Appendix A1 of the report.</t>
  </si>
  <si>
    <t xml:space="preserve">2. Out of Hours Services reported that they did not always have information available on the designation of GPs.  This means that information on partners may be 
     underestimated as they may have been recorded under sessional/salaried GP designations. </t>
  </si>
  <si>
    <t xml:space="preserve">For each staff group reported age is based as at the census date. </t>
  </si>
  <si>
    <r>
      <t xml:space="preserve">Due to rounding, the sum of estimates/percentages </t>
    </r>
    <r>
      <rPr>
        <b/>
        <sz val="9"/>
        <color rgb="FF1F497D"/>
        <rFont val="Arial"/>
        <family val="2"/>
      </rPr>
      <t>may</t>
    </r>
    <r>
      <rPr>
        <sz val="9"/>
        <color rgb="FF1F497D"/>
        <rFont val="Arial"/>
        <family val="2"/>
      </rPr>
      <t xml:space="preserve"> not exactly equal the Scotland/total figures.</t>
    </r>
  </si>
  <si>
    <t xml:space="preserve">Conclusions drawn from trend analysis should be cautious. The OoH element of the survey was introduced as pilot in 2013 and survey coverage between then </t>
  </si>
  <si>
    <t>Primary Care Out of Hours Workforce Survey 2019</t>
  </si>
  <si>
    <t xml:space="preserve">Published 31 March 2020 </t>
  </si>
  <si>
    <t>This Excel workbook contains data tables which support the main Primary Care Out of Hours</t>
  </si>
  <si>
    <t>Workforce Scotland 2019 publication report.</t>
  </si>
  <si>
    <t>Primary Care Workforce Survey 2019</t>
  </si>
  <si>
    <t>A Survey of Scottish Primary Care Out of Hours Services</t>
  </si>
  <si>
    <t xml:space="preserve">Primary Care Workforce Survey Coverage of Out of Hours Services, 2019 </t>
  </si>
  <si>
    <t>Out of Hours Services Nurses, additional information comparing 2015, 2017 and 2019 results</t>
  </si>
  <si>
    <t xml:space="preserve">Table A1: Primary Care Out of Hours Workforce Survey Coverage of Services, 2019 </t>
  </si>
  <si>
    <t xml:space="preserve">Description of 2019 Survey Coverage </t>
  </si>
  <si>
    <t xml:space="preserve">Significant Known Changes from 2017 Survey Coverage </t>
  </si>
  <si>
    <t>Known issues which may affect comparisons of 2015, 2017 and 2019 headcount and hours worked (e.g. WTE) of Registered Nurses who were employed/directly managed by Primary Care Out of Hours Services are detailed below in Table A2 by NHS Board Area.</t>
  </si>
  <si>
    <t>2019 - 15th November 2019</t>
  </si>
  <si>
    <t>Where appropriate, data tables in this workbook includes historic data from 2013 to 2017 as previously published (where available).</t>
  </si>
  <si>
    <t xml:space="preserve">Where a member of staff works across different NHS Boards they are included in the headcount for each NHS Board, but only counted once in the Scotland total. </t>
  </si>
  <si>
    <t xml:space="preserve">Where analysis is presented at designation level, staff working under multiple designations are included in the headcount for each designation. However these individuals are only counted once when looking at totals for “all designations" combined.  </t>
  </si>
  <si>
    <t>Click here to return to Contents page</t>
  </si>
  <si>
    <t>Click here for related historic data</t>
  </si>
  <si>
    <t xml:space="preserve">Total </t>
  </si>
  <si>
    <t xml:space="preserve">Historic Data </t>
  </si>
  <si>
    <t>Year</t>
  </si>
  <si>
    <t>Area</t>
  </si>
  <si>
    <t>NHS Ayrshire and Arran</t>
  </si>
  <si>
    <t>NHS Borders</t>
  </si>
  <si>
    <t>NHS Dumfries and Galloway</t>
  </si>
  <si>
    <t>NHS Fife</t>
  </si>
  <si>
    <t>NHS Forth Valley</t>
  </si>
  <si>
    <t>NHS Grampian</t>
  </si>
  <si>
    <t>NHS Greater Glasgow and Clyde</t>
  </si>
  <si>
    <t>NHS Highland</t>
  </si>
  <si>
    <t>NHS Lanarkshire</t>
  </si>
  <si>
    <t>NHS Lothian</t>
  </si>
  <si>
    <t>NHS Orkney</t>
  </si>
  <si>
    <t>NHS Shetland</t>
  </si>
  <si>
    <t>NHS Tayside</t>
  </si>
  <si>
    <t>NHS Western Isles</t>
  </si>
  <si>
    <t>55 and above</t>
  </si>
  <si>
    <t>HEALTH BOARD</t>
  </si>
  <si>
    <t>AGE GROUP</t>
  </si>
  <si>
    <t>Male %</t>
  </si>
  <si>
    <t>female %</t>
  </si>
  <si>
    <t>Total %</t>
  </si>
  <si>
    <t>OLD 2015 supressed</t>
  </si>
  <si>
    <t>OLD 2015 unsupressed</t>
  </si>
  <si>
    <t>NHS Scotland</t>
  </si>
  <si>
    <t>*</t>
  </si>
  <si>
    <t>No of GPs within bracket</t>
  </si>
  <si>
    <t>Total Hours by all GPs within Bracket</t>
  </si>
  <si>
    <t xml:space="preserve">% GPs within bracket </t>
  </si>
  <si>
    <t>% hours within bracket</t>
  </si>
  <si>
    <t>0-49</t>
  </si>
  <si>
    <t>50-99</t>
  </si>
  <si>
    <t>100-199</t>
  </si>
  <si>
    <t>200-499</t>
  </si>
  <si>
    <t>500-999</t>
  </si>
  <si>
    <t>1000-1499</t>
  </si>
  <si>
    <t>1500 and over</t>
  </si>
  <si>
    <t>All</t>
  </si>
  <si>
    <t>3. No comparable data for 2013</t>
  </si>
  <si>
    <t>Hrs group</t>
  </si>
  <si>
    <t>Group Headcount Exc GPST</t>
  </si>
  <si>
    <t>Group Hours Worked EX GPST</t>
  </si>
  <si>
    <t>Group Headcount Perc EX GPST</t>
  </si>
  <si>
    <t>Group Hours Perc EX GPST</t>
  </si>
  <si>
    <r>
      <t>Mean hours input per week</t>
    </r>
    <r>
      <rPr>
        <b/>
        <vertAlign val="superscript"/>
        <sz val="10"/>
        <color theme="0"/>
        <rFont val="Arial"/>
        <family val="2"/>
      </rPr>
      <t xml:space="preserve">2 </t>
    </r>
    <r>
      <rPr>
        <b/>
        <sz val="10"/>
        <color theme="0"/>
        <rFont val="Arial"/>
        <family val="2"/>
      </rPr>
      <t>- 
females</t>
    </r>
  </si>
  <si>
    <t>All ages</t>
  </si>
  <si>
    <t>Mean hours input per week</t>
  </si>
  <si>
    <t>Mean hours input per week - 
males</t>
  </si>
  <si>
    <t>Mean hours input per week - 
females</t>
  </si>
  <si>
    <t>Health Board</t>
  </si>
  <si>
    <t>Age Group</t>
  </si>
  <si>
    <t>GP_Headcount</t>
  </si>
  <si>
    <t>Percentage_of_GPs</t>
  </si>
  <si>
    <t>Percentage_of_Hours</t>
  </si>
  <si>
    <t>Mean_Weekly_Hrs</t>
  </si>
  <si>
    <t>Male_Mean_Weekly_Hrs</t>
  </si>
  <si>
    <t>Female_Mean_Weekly_Hrs</t>
  </si>
  <si>
    <t>2015 SUPRESSED</t>
  </si>
  <si>
    <t>2015 UNSUPRESSED</t>
  </si>
  <si>
    <t>Male Headcount</t>
  </si>
  <si>
    <t>male Hours per wk</t>
  </si>
  <si>
    <t>Female Headcount</t>
  </si>
  <si>
    <t>Female Hours per week</t>
  </si>
  <si>
    <t>Total Headcount</t>
  </si>
  <si>
    <t>Total Hours per week</t>
  </si>
  <si>
    <t>Band 5 (N)</t>
  </si>
  <si>
    <t>Band 6 (N)</t>
  </si>
  <si>
    <t>Band 7 (N)</t>
  </si>
  <si>
    <t>Other Registered nurses (N)</t>
  </si>
  <si>
    <t>Total (N)</t>
  </si>
  <si>
    <t>Band 5 (%)</t>
  </si>
  <si>
    <t>Band 6 (%)</t>
  </si>
  <si>
    <t>Band 7 (%)</t>
  </si>
  <si>
    <t>Other Registered nurses (%)</t>
  </si>
  <si>
    <t>Total (%)</t>
  </si>
  <si>
    <t>age group</t>
  </si>
  <si>
    <t>band5</t>
  </si>
  <si>
    <t>band5 %</t>
  </si>
  <si>
    <t xml:space="preserve">band6 </t>
  </si>
  <si>
    <t>band6 %</t>
  </si>
  <si>
    <t>band7</t>
  </si>
  <si>
    <t>band7 %</t>
  </si>
  <si>
    <t xml:space="preserve">Other </t>
  </si>
  <si>
    <t>Other %</t>
  </si>
  <si>
    <t>2015 Surpressed</t>
  </si>
  <si>
    <t>2015 Unsurpressed</t>
  </si>
  <si>
    <t>NHS HighLand</t>
  </si>
  <si>
    <t xml:space="preserve">The main publication report is available at: </t>
  </si>
  <si>
    <t>Year ending 15 November 2019</t>
  </si>
  <si>
    <r>
      <t>Year ending 31 August 2015</t>
    </r>
    <r>
      <rPr>
        <b/>
        <vertAlign val="superscript"/>
        <sz val="10"/>
        <color rgb="FFFF0000"/>
        <rFont val="Arial"/>
        <family val="2"/>
      </rPr>
      <t xml:space="preserve"> </t>
    </r>
  </si>
  <si>
    <t>At 15 November 2019</t>
  </si>
  <si>
    <t>Year Ending 15th November 2019</t>
  </si>
  <si>
    <t>1. The annual hours are the total hours recorded for individual GPs in the year ending 31 August 2017 and  15th November 2019.  Note that some GPs will have been working for the service throughout the year, whilst others may have only been working for a limited period.</t>
  </si>
  <si>
    <t xml:space="preserve">ISD Scotland is aware through the fieldwork for the Primary Care Out of Hours strand of the previous National Primary Care Workforce Surveys that local definitions of practices “Opted In” to provide cover vary and that the practices identified locally as “Opted In” may not be the same as those recorded on the centrally maintained GP Contractor Database (GPCD). </t>
  </si>
  <si>
    <t xml:space="preserve">Headcounts comprise of GPs /Nurses who worked for the Primary Care Out of Hours services throughout the full 12 month periods and also GPs/Nurses who worked during only part of the 12 month period. Therefore reported headcounts may be higher than the total number of GPs/Nurses available to work Out of Hours shifts at any particular point within the year. </t>
  </si>
  <si>
    <t xml:space="preserve">The figures shown in this release relate to only some of the nurse practitioners and other registered nurses who supported Out of Hours Services in Scotland. They relate to nurse practitioners and other registered nurses who were employed, directly managed or contracted by the Primary Care Out of Hours Service. In many NHS Board areas, other nurses provide Out of Hours Care in addition to those listed here.  It was not possible to capture information about the other nurses (employed by, for example, Health and Social Care Partnerships, NHS Boards (e.g. Bank and A&amp;E staff) or charities) through this survey.  </t>
  </si>
  <si>
    <t>Total Hours in the year to 15 November 2019</t>
  </si>
  <si>
    <t>1. The annual hours are the total hours recorded for individual GPs in the year ending 31 August 2015, 31 August 2017 and 15 November 2019.  Note that some GPs will have been working for the service 
     throughout the year, whilst others may have only been working for a limited period.</t>
  </si>
  <si>
    <t xml:space="preserve">Total Hours worked in the year </t>
  </si>
  <si>
    <r>
      <t>by age group</t>
    </r>
    <r>
      <rPr>
        <b/>
        <vertAlign val="superscript"/>
        <sz val="12"/>
        <color theme="1"/>
        <rFont val="Arial"/>
        <family val="2"/>
      </rPr>
      <t>1</t>
    </r>
    <r>
      <rPr>
        <b/>
        <sz val="12"/>
        <color theme="1"/>
        <rFont val="Arial"/>
        <family val="2"/>
      </rPr>
      <t>, 2013-2019</t>
    </r>
    <r>
      <rPr>
        <b/>
        <vertAlign val="superscript"/>
        <sz val="12"/>
        <color theme="1"/>
        <rFont val="Arial"/>
        <family val="2"/>
      </rPr>
      <t>4</t>
    </r>
  </si>
  <si>
    <t>2. The mean weekly hours input by each individual GP was calculated based on the total number of weeks within the survey period (52 weeks). Note that for years ending 31 August 2015, 31 August 2017 and 15 November 2019, hours are based on the total hours recorded by individual GPs however not all GPs will have been working for the service for the full time period.</t>
  </si>
  <si>
    <t xml:space="preserve">1. The mean weekly hours input by each individual GP was calculated based on the total number of weeks within the survey period (52 weeks). Note that for years ending 31 
     August 2015, 31 August 2017 and 15 November 2019, hours are based on the total hours recorded by individual GPs, however, not all GPs will have been working for the               service for the full time period. </t>
  </si>
  <si>
    <r>
      <t>WTE</t>
    </r>
    <r>
      <rPr>
        <b/>
        <vertAlign val="superscript"/>
        <sz val="10"/>
        <color theme="0"/>
        <rFont val="Arial"/>
        <family val="2"/>
      </rPr>
      <t>1</t>
    </r>
  </si>
  <si>
    <r>
      <t>by Agenda for Change Band and area</t>
    </r>
    <r>
      <rPr>
        <b/>
        <vertAlign val="superscript"/>
        <sz val="12"/>
        <color theme="1"/>
        <rFont val="Arial"/>
        <family val="2"/>
      </rPr>
      <t>2</t>
    </r>
    <r>
      <rPr>
        <b/>
        <sz val="12"/>
        <color theme="1"/>
        <rFont val="Arial"/>
        <family val="2"/>
      </rPr>
      <t>, 2015-2019</t>
    </r>
    <r>
      <rPr>
        <b/>
        <vertAlign val="superscript"/>
        <sz val="12"/>
        <color theme="1"/>
        <rFont val="Arial"/>
        <family val="2"/>
      </rPr>
      <t>3,4</t>
    </r>
  </si>
  <si>
    <r>
      <t>Band and age group</t>
    </r>
    <r>
      <rPr>
        <b/>
        <vertAlign val="superscript"/>
        <sz val="12"/>
        <color theme="1"/>
        <rFont val="Arial"/>
        <family val="2"/>
      </rPr>
      <t>2</t>
    </r>
    <r>
      <rPr>
        <b/>
        <sz val="12"/>
        <color theme="1"/>
        <rFont val="Arial"/>
        <family val="2"/>
      </rPr>
      <t>, 2015-2019</t>
    </r>
    <r>
      <rPr>
        <b/>
        <vertAlign val="superscript"/>
        <sz val="12"/>
        <color theme="1"/>
        <rFont val="Arial"/>
        <family val="2"/>
      </rPr>
      <t>3,4</t>
    </r>
  </si>
  <si>
    <t xml:space="preserve">2. Age as at 31 August 2015 / 2017 and 15 November 2019 </t>
  </si>
  <si>
    <t xml:space="preserve">2. Age as at 15 November 2019 and 31 August 2015 / 2017 </t>
  </si>
  <si>
    <t>1. The mean weekly hours input by each individual Registered Nurse was calculated based on the total number of weeks within the survey period (52 weeks). Note that for years ending 31 August 2015 and 2017, hours are based on the total hours recorded by individual Registered Nurses however not all nurses will have been working for the service for the full time period.</t>
  </si>
  <si>
    <t xml:space="preserve">1. The mean weekly hours input by each individual Registered Nurse was calculated based on the total number of weeks within the survey period (52 weeks). Note that for years ending 31 August 2015 and 2017 hours are based on the total hours recorded by individual Registered Nurses however not all nurses will have been working for the service for the full time period. </t>
  </si>
  <si>
    <t>1. The annual hours are the total hours recorded for individual Registered Nurse's in the year ending 31 August 2015, 31 August 2017 and 15 November 2019.  Note that some Registered Nurses will have been working for the service throughout the year, whilst others may have only been working for a limited period.</t>
  </si>
  <si>
    <t>Change from 2017</t>
  </si>
  <si>
    <t xml:space="preserve">1. Estimates of the percentage of hours filled were initially created using data on required and filled shifts collected in the 2015 survey and commentary from services about this.  Due to the complexity of collecting the information on required and filled shifts this data was not requested after 2015.  In 2017 and 2019 services were asked if there had been changes to the estimated proportion of hours filled compared to the previous estimate and to provide an updated estimate and commentary about this based on their knowledge of the service.                                                                                                        </t>
  </si>
  <si>
    <t>No change - see 2015 comments</t>
  </si>
  <si>
    <t>Table A2: Primary Care Out of Hours Services Nurses, additional information comparing 2015, 2017 and 2019 results</t>
  </si>
  <si>
    <t xml:space="preserve">Hours provided for 2015 are based on contracted hours for nursing staff and will include for example annual leave for staff and are scaled to represent a full twelve month period. Hours provided for 2017 onwards have been based on actual hours worked and have been extracted from the rota system (rotamaster). No adjustments have been made to the 2015 data and therefore comparisons should be made with caution. </t>
  </si>
  <si>
    <t xml:space="preserve">ANP staff directly employed by OoH via bank - this has changed since 2017.  In 2017 no nursing staff were contracted by NHS Dumfries and Galloway Out of Hours Service. Nursing Staff were employed by Accident and Emergency and were "borrowed" for the Out of Hours Service. These staff may have been included in the 2015 survey results. </t>
  </si>
  <si>
    <t>JP-28/02-Data copied from</t>
  </si>
  <si>
    <t>output file for 2019</t>
  </si>
  <si>
    <t xml:space="preserve">JP-28/02-Data copied </t>
  </si>
  <si>
    <t>from output file for 2019</t>
  </si>
  <si>
    <t>JP-28/02-Linked to table</t>
  </si>
  <si>
    <t>sheet 2019-can copy &amp;paste once</t>
  </si>
  <si>
    <t>checked</t>
  </si>
  <si>
    <r>
      <t>Orkney</t>
    </r>
    <r>
      <rPr>
        <vertAlign val="superscript"/>
        <sz val="10"/>
        <rFont val="Arial"/>
        <family val="2"/>
      </rPr>
      <t>2</t>
    </r>
  </si>
  <si>
    <t>For this reporting period the BECS GP covered 4513 hours.  334 hours/7.4% was not a a GP in attendance.  These hours were either covered by an ANP, NP or remained unfilled. 20 nightshifts were covered by ANP at the BECS hub with GP on-call support.</t>
  </si>
  <si>
    <t>There has been an increased pressure on the workforce as recognised nationally. We have lost 30% of our salaried GP workforce during the last 12 months and although we have had a signifcant incarese in our ANP workforce some of this has been to provide additional shifts to deal with increased workload and to ensure a more stable service</t>
  </si>
  <si>
    <t>Fewer number of doctors doing OOH shifts, regular doctors retiring</t>
  </si>
  <si>
    <t>Filled hours 85.2%, this includes ANP cover also ( 2806.25 hours = 6% of hours )</t>
  </si>
  <si>
    <t>Our % of shifts filled is related to the number of GPs covering gaps in the nursing rota.   We have had many unfilled nursing shifts and so have increased the number of GPs to cover those shifts.</t>
  </si>
  <si>
    <t>In the event of no available GP present for nightshift, shifts are covered by an ANP with GP on-call for telephone support.</t>
  </si>
  <si>
    <t>use of re-triage, A&amp;E</t>
  </si>
  <si>
    <t>SAS Paramedic and ANPs have worked within GP rota</t>
  </si>
  <si>
    <t>GPs covering nurse shifts</t>
  </si>
  <si>
    <t>Off-island locum cover</t>
  </si>
  <si>
    <t>Multidisciplinary team model expanded over past 2 years to include Band 5,6 and 7 Nursing, development of a Paediatric ANP role</t>
  </si>
  <si>
    <t>Increase in ANP workforce</t>
  </si>
  <si>
    <t xml:space="preserve">The 2015 survey results included Community Unscheduled Care Nurses who work in support of the Out of Hours Service but are employed by Community Nursing. This staff group are not included in the results for the 2017 or 2019 survey.  </t>
  </si>
  <si>
    <t xml:space="preserve">Provided directly by the NHS Board.  Covering Lewis &amp; Harris OoH Service and the three GP practice that are "Opted In" to provide GP Out of Hours Services for their registered patients (Barra OoH Service, South Harris OoH Service, Uists OoH Service). </t>
  </si>
  <si>
    <t xml:space="preserve">Full coverage included in 2017 and 2019 surveys.  2013 &amp; 2015 survey excluded three "Opted In" practices. 
</t>
  </si>
  <si>
    <t xml:space="preserve">No opted in practices submitted data in 2019.  In 2017 one "Opted In" Practice was included in the survey. </t>
  </si>
  <si>
    <t xml:space="preserve">Provided directly by the NHS Board. In addition, within the area, there are three GP practices that are "Opted In" to provide GP Out of Hours Services for their registered patients; surveys were not submitted to ISD for these practices. </t>
  </si>
  <si>
    <t xml:space="preserve">3. Coverage of 2013 OoH Survey was incomplete for NHS Highland and excluded the following areas  Aviemore/Kingussie, Skye, North West Sutherland and East Sutherland.  </t>
  </si>
  <si>
    <t>Change in coverage from 2017. 2017 Survey excluded the following areas: Salen (Mull), Coll and Aviemore.</t>
  </si>
  <si>
    <t xml:space="preserve">Provided directly by NHS Board covering Orkney Mainland and the Isles Network of Care which provides OoH to the non-mainland Islands.    </t>
  </si>
  <si>
    <t xml:space="preserve">Data was provided on the full Isles Network of Care OoH service in 2019 covering 10 islands.  In 2017 only one of these practices was included in the survey, covering 6 islands.  </t>
  </si>
  <si>
    <t xml:space="preserve">Provided directly by the NHS Board. In addition, within the area, there are 3 GP practices which are "Opted In" to provide GP Out of Hours Services for their registered patients; a survey was not submitted to ISD for these practices. </t>
  </si>
  <si>
    <t xml:space="preserve">Provided directly by the NHS Board. In addition, within the area, there are six GP practices that are "Opted In" to provide GP Out of Hours Services for their registered patients; surveys were not submitted to ISD for these practices. </t>
  </si>
  <si>
    <t xml:space="preserve">1. NHS Board run GP Out of Hours Services do not cover 100% of the population as some practices are contracted (“Opted In”) to provide out of hours cover for their registered patients. ISD Scotland are aware, through the fieldwork for the GP Out of Hours strand of the 2015 National Primary Care Workforce Survey that local definitions of practices “Opted In” to provide cover vary and that the practices identified locally as “Opted In” may not be the same as those recorded on the GP Contractor Database (GPCD). </t>
  </si>
  <si>
    <t xml:space="preserve">Scotland  as at 1st July 2019. </t>
  </si>
  <si>
    <t>The 2015 Surveywas incomplete for NHS Highland and excluded the following areas: Islay, Jura, Coll, Colonsay, Musadale, Carradale and Port Appin</t>
  </si>
  <si>
    <t xml:space="preserve">and 2019 has varied. </t>
  </si>
  <si>
    <t>Data provided in 2019 for all Isles Network of Care practices, which covers 10 Islands.  In 2017 only one of these practices submitted OoH data covering 6 Islands.  Due to the increase headcount of nurses, there has also been an increase in hours worked.  Note that due to the way the service is provided across the Islands individual nurses can have high numbers of hours worked as these may be on an 'on call' basis.</t>
  </si>
  <si>
    <t>Data provided in 2019 for all Isles Network of Care practices, which covers 10 Islands.  In 2017 only one of these practices submitted OoH data, covering 6 Islands.  This has resulted in an increase in nurse headcount due to the additional nurses included.</t>
  </si>
  <si>
    <t>BoardName</t>
  </si>
  <si>
    <t>Other clinical staff employed</t>
  </si>
  <si>
    <t>Pharmacist</t>
  </si>
  <si>
    <t>Paramedic</t>
  </si>
  <si>
    <t>Healthcare Support Worker</t>
  </si>
  <si>
    <t>Mental Health Workers</t>
  </si>
  <si>
    <t>Comments</t>
  </si>
  <si>
    <t>Currrently have multidisciplinary teams co-located, but continue to promote and advocate a multidisciplinary and collaborative approach to service delivery.</t>
  </si>
  <si>
    <t>All centres: 25-50% of shifts</t>
  </si>
  <si>
    <t>The BECS Driver role is transitioning to a Driver/Healthcare Support Worker post - accompany clinicians to home visits, assisting clinicians and patients within their homes, additionally supporting clinicians at the service hub.  Also support our ED colleagues with basic HCSW duties.                                                                                                                                                                                                                                                                             BECS also receives ad-hoc support from Paramedic Practitioners,  Paediatric ANP's and the Mental Health Crisis team where clinically required.   There is also on-going mutal liason between BECS and ED teams.</t>
  </si>
  <si>
    <t>Only in some centres: More than 50% of shifts</t>
  </si>
  <si>
    <t>All centres: Less than 25% of shifts</t>
  </si>
  <si>
    <t>We have ANP Team working within the OOH Team alongside GPs, this team is directly managed by OOH. We also have on occasion will have Pharmacy working to support the needs of the service, they are not managed by the Department but managed by the Locality Manage Team which include OOHs.</t>
  </si>
  <si>
    <t>Only in some centres: Less than 25% of shifts</t>
  </si>
  <si>
    <t>Multidisciplinary team model expanded over past 2 years to include Band 5,6 and 7 Nursing, development of a Paediatric ANP role. Specialist paramedics SLA agreed for 48 hours per week and used to deliver home visiting or support in all 3 treatment centres. HCSW implemented in April 2019 and working through modules well, they support in the 2 busier centres.</t>
  </si>
  <si>
    <t>All centres: All shifts</t>
  </si>
  <si>
    <t xml:space="preserve">We have developed a multi-disciplinary workforce to enable ongoing sustainability of the service.   ANP role developed and now have updake of OoH shifts by experienced ANPs and trainee ANPs now fully integrated in OoH rota/working across all PCEC.  Working to train ANPs for home visits.  Paramedics working across all PCEC.  We have also through initial primary care develoment funding integrated with the FVRH based Mental Health Adult Assessment Team ( MHAAT). All mental health calls triaged into our service by NHS24 are directly dealt with my mental health ANPs. They are not employed by our service but we do support them with calls if they need advice/ guidance. </t>
  </si>
  <si>
    <t>Only in some centres: 25-50% of shifts</t>
  </si>
  <si>
    <t>GMED services employes General Practitioners, Advanced Nurse Practitioners and Paramedics.</t>
  </si>
  <si>
    <t>There are eight sites where non-doctors are part of the team. Some areas have mixutre of doctors and ANPs/paramedics on shift.  Other areas have ANP/advanced paramedic only model (ANPs receive clinical support from a Doctor in another area in these circumstances)</t>
  </si>
  <si>
    <t>Paediatric Nurses - Only in some centres: More than 50% of shifts</t>
  </si>
  <si>
    <t>1) Pharmacist worked Public Holidays where available and over Winter festive period - 114 hours over the year - 0.2% of GP rota                 2) PAEDS Nurses work only at Douglas Street as would refer patients to UWGH from here</t>
  </si>
  <si>
    <t>LUCS manages the OVERNIGHT district nurse service for Lothian.   We have three teams of District nurses (each team consists of 2 DNs).  Covering home visits/palliative.</t>
  </si>
  <si>
    <t>Paramedics are on call via the Scottish Ambulance Service.  Our GP OOH service is very low volume - typically one advice call and one house call per shift.  There is a separate mental health service, which is not managed by the GP OOH service, but is available to the on call GP.</t>
  </si>
  <si>
    <t>We have Pharmacy technician/support worker to help us manage stock  - however they do not work in the OOH period or directly with patients.  We have tried to build a HCSW role however, this wasn't sucessful and we currently don't have any of this staff group working with us.  We are reviewing the role and hours and the plan would be to relaunch this in the future.  We have a number of challenges in our nursing workforce and are currently recruiting to ANP positions, once we have this in place we will be able to look to supporting the HCSW role once more.</t>
  </si>
  <si>
    <t>N/A - no response was provided to this section</t>
  </si>
  <si>
    <t>Only in some centres: All shifts</t>
  </si>
  <si>
    <t>We have no directly employed, managed or contracted multi-disciplinary staff in our OOH service.</t>
  </si>
  <si>
    <t>Total (excluding Specialist Trainee GPs)</t>
  </si>
  <si>
    <r>
      <t>NHS Highland operates GP OoH Services in a number of formats based on locally identified needs. There is correspondingly no central standardised data.</t>
    </r>
    <r>
      <rPr>
        <sz val="10"/>
        <rFont val="Arial"/>
        <family val="2"/>
      </rPr>
      <t xml:space="preserve">  Data for 2019 was collated centrally by the NHS Board and submitted as a single return.</t>
    </r>
    <r>
      <rPr>
        <sz val="10"/>
        <color theme="1"/>
        <rFont val="Arial"/>
        <family val="2"/>
      </rPr>
      <t xml:space="preserve"> There 31 GP practices recorded on General Practitioner Contractor Database as being "Opted In" to provide Out of Hours Services for their registered patients. Local definitions are used for "Opted In" practices and therefore some practices which ISD have identified as "Opted In" are included within the survey returns for NHS Highland. </t>
    </r>
  </si>
  <si>
    <t xml:space="preserve">The Out of Hours tables presented here are mainly based on services provided directly by NHS Boards as well as a small number of those practices "Opted In"  who were included in survey returns to ISD Scotland. Therefore the survey does not capture information on all GPs and Nurses who provide Out of Hours cover for the whole area population.  </t>
  </si>
  <si>
    <t>Coverage of the survey varies by NHS Board area.  Refer to Table A1 for further details of survey area coverage.  Results are based on the responses provided by NHS Boards.  It is not possible to scale up all of the results to cover full areas or to give a total for Scotland, because we cannot accurately define coverage in quantitative terms for all areas.</t>
  </si>
  <si>
    <r>
      <t>Table 1: Estimated GP WTE</t>
    </r>
    <r>
      <rPr>
        <b/>
        <vertAlign val="superscript"/>
        <sz val="12"/>
        <rFont val="Arial"/>
        <family val="2"/>
      </rPr>
      <t>1</t>
    </r>
    <r>
      <rPr>
        <b/>
        <sz val="12"/>
        <rFont val="Arial"/>
        <family val="2"/>
      </rPr>
      <t xml:space="preserve">  to Primary Care Out of Hours Services, by area, 2013-2019</t>
    </r>
    <r>
      <rPr>
        <b/>
        <vertAlign val="superscript"/>
        <sz val="12"/>
        <rFont val="Arial"/>
        <family val="2"/>
      </rPr>
      <t>2</t>
    </r>
  </si>
  <si>
    <t xml:space="preserve">2. Refer to Table A1  for a summary of the 2017 survey coverage for each NHS Board Area and significant known changes to coverage over time. </t>
  </si>
  <si>
    <t xml:space="preserve">Conclusions drawn from trend analysis should be cautious. The OoH element of the survey was introduced as pilot in 2013 and survey coverage between then and 2019 has varied.  Within the report comparisons are only made between 2015, 2017 and 2019.  The 2013 data has however been included in the tables for reference.  In addition, ISD are aware of changes in recording nurse information between 2015 and 2017. Refer to Table A1 and A2 for further information. </t>
  </si>
  <si>
    <t>In 2019 the survey asked about other clinical staff (eg. Paramedics) supporting Out of Hours Services.  This is reported in Table 17.</t>
  </si>
  <si>
    <t xml:space="preserve">GP Out of Hours Services are provided directly by NHS Boards and by GP practices (N=67 as at 1st July 2019) that are contracted ("Opted In") to provide OoH cover for their own registered patients. </t>
  </si>
  <si>
    <r>
      <t>Table 2: Headcount</t>
    </r>
    <r>
      <rPr>
        <b/>
        <vertAlign val="superscript"/>
        <sz val="12"/>
        <rFont val="Arial"/>
        <family val="2"/>
      </rPr>
      <t xml:space="preserve"> 1 </t>
    </r>
    <r>
      <rPr>
        <b/>
        <sz val="12"/>
        <rFont val="Arial"/>
        <family val="2"/>
      </rPr>
      <t>of GPs who worked for Primary Care Out of Hours Services, by designation</t>
    </r>
    <r>
      <rPr>
        <b/>
        <vertAlign val="superscript"/>
        <sz val="12"/>
        <rFont val="Arial"/>
        <family val="2"/>
      </rPr>
      <t>2</t>
    </r>
    <r>
      <rPr>
        <b/>
        <sz val="12"/>
        <rFont val="Arial"/>
        <family val="2"/>
      </rPr>
      <t xml:space="preserve"> and area, 2013-2019</t>
    </r>
    <r>
      <rPr>
        <b/>
        <vertAlign val="superscript"/>
        <sz val="12"/>
        <rFont val="Arial"/>
        <family val="2"/>
      </rPr>
      <t>5</t>
    </r>
  </si>
  <si>
    <r>
      <t>Table 3: GPs who worked for Primary Care Out of Hours Services</t>
    </r>
    <r>
      <rPr>
        <b/>
        <vertAlign val="superscript"/>
        <sz val="12"/>
        <rFont val="Arial"/>
        <family val="2"/>
      </rPr>
      <t>1</t>
    </r>
    <r>
      <rPr>
        <b/>
        <sz val="12"/>
        <rFont val="Arial"/>
        <family val="2"/>
      </rPr>
      <t>, by gender and age group</t>
    </r>
    <r>
      <rPr>
        <b/>
        <vertAlign val="superscript"/>
        <sz val="12"/>
        <rFont val="Arial"/>
        <family val="2"/>
      </rPr>
      <t>2</t>
    </r>
    <r>
      <rPr>
        <b/>
        <sz val="12"/>
        <rFont val="Arial"/>
        <family val="2"/>
      </rPr>
      <t>, 2013-2019</t>
    </r>
    <r>
      <rPr>
        <b/>
        <vertAlign val="superscript"/>
        <sz val="12"/>
        <rFont val="Arial"/>
        <family val="2"/>
      </rPr>
      <t>3</t>
    </r>
  </si>
  <si>
    <r>
      <t>Table 3i: GPs who worked for Primary Care Out of Hours Services, by gender and age group</t>
    </r>
    <r>
      <rPr>
        <b/>
        <vertAlign val="superscript"/>
        <sz val="12"/>
        <rFont val="Arial"/>
        <family val="2"/>
      </rPr>
      <t>1</t>
    </r>
    <r>
      <rPr>
        <b/>
        <sz val="12"/>
        <rFont val="Arial"/>
        <family val="2"/>
      </rPr>
      <t>, 2019</t>
    </r>
  </si>
  <si>
    <r>
      <t>Table 4: GPs annual hours</t>
    </r>
    <r>
      <rPr>
        <b/>
        <vertAlign val="superscript"/>
        <sz val="12"/>
        <rFont val="Arial"/>
        <family val="2"/>
      </rPr>
      <t>1</t>
    </r>
    <r>
      <rPr>
        <b/>
        <sz val="12"/>
        <rFont val="Arial"/>
        <family val="2"/>
      </rPr>
      <t xml:space="preserve"> worked for Primary Care Out of Hours Services, 2017-2019</t>
    </r>
    <r>
      <rPr>
        <b/>
        <vertAlign val="superscript"/>
        <sz val="12"/>
        <rFont val="Arial"/>
        <family val="2"/>
      </rPr>
      <t>2</t>
    </r>
  </si>
  <si>
    <t>Table 4i: GPs annual hours worked for Primary Care Out of Hours Services and proportion of total hours</t>
  </si>
  <si>
    <r>
      <t>Table 5: GPs working 1,000+ hours for Primary Care Out of Hours Services, by age group</t>
    </r>
    <r>
      <rPr>
        <b/>
        <vertAlign val="superscript"/>
        <sz val="12"/>
        <rFont val="Arial"/>
        <family val="2"/>
      </rPr>
      <t xml:space="preserve">1 </t>
    </r>
    <r>
      <rPr>
        <b/>
        <sz val="12"/>
        <rFont val="Arial"/>
        <family val="2"/>
      </rPr>
      <t>2017-2019</t>
    </r>
    <r>
      <rPr>
        <b/>
        <vertAlign val="superscript"/>
        <sz val="12"/>
        <rFont val="Arial"/>
        <family val="2"/>
      </rPr>
      <t>2</t>
    </r>
  </si>
  <si>
    <t xml:space="preserve">Table 6: Average hours worked per week and proportion of total hours input to Primary Care Out of Hours Services, </t>
  </si>
  <si>
    <r>
      <t>Table 6i: Average hours worked per week</t>
    </r>
    <r>
      <rPr>
        <b/>
        <vertAlign val="superscript"/>
        <sz val="12"/>
        <rFont val="Arial"/>
        <family val="2"/>
      </rPr>
      <t>2</t>
    </r>
    <r>
      <rPr>
        <b/>
        <sz val="12"/>
        <rFont val="Arial"/>
        <family val="2"/>
      </rPr>
      <t xml:space="preserve"> and proportion of total hours input to Primary Care Out of Hours Services, by gender and age group</t>
    </r>
    <r>
      <rPr>
        <b/>
        <vertAlign val="superscript"/>
        <sz val="12"/>
        <rFont val="Arial"/>
        <family val="2"/>
      </rPr>
      <t>1</t>
    </r>
    <r>
      <rPr>
        <b/>
        <sz val="12"/>
        <rFont val="Arial"/>
        <family val="2"/>
      </rPr>
      <t>, 2019</t>
    </r>
  </si>
  <si>
    <r>
      <t>Table 7: Average hours worked per week</t>
    </r>
    <r>
      <rPr>
        <b/>
        <vertAlign val="superscript"/>
        <sz val="12"/>
        <rFont val="Arial"/>
        <family val="2"/>
      </rPr>
      <t>1</t>
    </r>
    <r>
      <rPr>
        <b/>
        <sz val="12"/>
        <rFont val="Arial"/>
        <family val="2"/>
      </rPr>
      <t xml:space="preserve"> and proportion of total hours input to Primary Care Out of Hours Services, by gender</t>
    </r>
    <r>
      <rPr>
        <b/>
        <vertAlign val="superscript"/>
        <sz val="12"/>
        <rFont val="Arial"/>
        <family val="2"/>
      </rPr>
      <t>2</t>
    </r>
    <r>
      <rPr>
        <b/>
        <sz val="12"/>
        <rFont val="Arial"/>
        <family val="2"/>
      </rPr>
      <t xml:space="preserve"> and area, 2015-2019</t>
    </r>
    <r>
      <rPr>
        <b/>
        <vertAlign val="superscript"/>
        <sz val="12"/>
        <rFont val="Arial"/>
        <family val="2"/>
      </rPr>
      <t>4</t>
    </r>
  </si>
  <si>
    <r>
      <t>Table 8: GPs WTE</t>
    </r>
    <r>
      <rPr>
        <b/>
        <vertAlign val="superscript"/>
        <sz val="12"/>
        <rFont val="Arial"/>
        <family val="2"/>
      </rPr>
      <t>1</t>
    </r>
    <r>
      <rPr>
        <b/>
        <sz val="12"/>
        <rFont val="Arial"/>
        <family val="2"/>
      </rPr>
      <t xml:space="preserve"> to Primary Care Out of Hours Services, by age group</t>
    </r>
    <r>
      <rPr>
        <b/>
        <vertAlign val="superscript"/>
        <sz val="12"/>
        <rFont val="Arial"/>
        <family val="2"/>
      </rPr>
      <t>2</t>
    </r>
    <r>
      <rPr>
        <b/>
        <sz val="12"/>
        <rFont val="Arial"/>
        <family val="2"/>
      </rPr>
      <t xml:space="preserve"> and area, 2015-2019 </t>
    </r>
    <r>
      <rPr>
        <b/>
        <vertAlign val="superscript"/>
        <sz val="12"/>
        <rFont val="Arial"/>
        <family val="2"/>
      </rPr>
      <t>3</t>
    </r>
  </si>
  <si>
    <r>
      <t>Table 9: GPs WTE</t>
    </r>
    <r>
      <rPr>
        <b/>
        <vertAlign val="superscript"/>
        <sz val="12"/>
        <rFont val="Arial"/>
        <family val="2"/>
      </rPr>
      <t xml:space="preserve">1 </t>
    </r>
    <r>
      <rPr>
        <b/>
        <sz val="12"/>
        <rFont val="Arial"/>
        <family val="2"/>
      </rPr>
      <t>to Primary Care Out of Hours Services, by gender</t>
    </r>
    <r>
      <rPr>
        <b/>
        <vertAlign val="superscript"/>
        <sz val="12"/>
        <rFont val="Arial"/>
        <family val="2"/>
      </rPr>
      <t>2</t>
    </r>
    <r>
      <rPr>
        <b/>
        <sz val="12"/>
        <rFont val="Arial"/>
        <family val="2"/>
      </rPr>
      <t xml:space="preserve"> and area, 2015-2019</t>
    </r>
    <r>
      <rPr>
        <b/>
        <vertAlign val="superscript"/>
        <sz val="12"/>
        <rFont val="Arial"/>
        <family val="2"/>
      </rPr>
      <t>4</t>
    </r>
  </si>
  <si>
    <r>
      <t>Table 10: GPs WTE</t>
    </r>
    <r>
      <rPr>
        <b/>
        <vertAlign val="superscript"/>
        <sz val="12"/>
        <rFont val="Arial"/>
        <family val="2"/>
      </rPr>
      <t>1</t>
    </r>
    <r>
      <rPr>
        <b/>
        <sz val="12"/>
        <rFont val="Arial"/>
        <family val="2"/>
      </rPr>
      <t xml:space="preserve"> to Primary Care Out of Hours Services, by designation and area, 2015-2019</t>
    </r>
    <r>
      <rPr>
        <b/>
        <vertAlign val="superscript"/>
        <sz val="12"/>
        <rFont val="Arial"/>
        <family val="2"/>
      </rPr>
      <t>2</t>
    </r>
  </si>
  <si>
    <r>
      <t>Table 11: Headcount</t>
    </r>
    <r>
      <rPr>
        <b/>
        <vertAlign val="superscript"/>
        <sz val="12"/>
        <rFont val="Arial"/>
        <family val="2"/>
      </rPr>
      <t>1</t>
    </r>
    <r>
      <rPr>
        <b/>
        <sz val="12"/>
        <rFont val="Arial"/>
        <family val="2"/>
      </rPr>
      <t xml:space="preserve"> of Registered Nurses who were employed/directly managed by Primary Care Out of Hours Services, </t>
    </r>
  </si>
  <si>
    <r>
      <t>Table 12: Headcount</t>
    </r>
    <r>
      <rPr>
        <b/>
        <vertAlign val="superscript"/>
        <sz val="12"/>
        <rFont val="Arial"/>
        <family val="2"/>
      </rPr>
      <t>1</t>
    </r>
    <r>
      <rPr>
        <b/>
        <sz val="12"/>
        <rFont val="Arial"/>
        <family val="2"/>
      </rPr>
      <t xml:space="preserve"> and WTE</t>
    </r>
    <r>
      <rPr>
        <b/>
        <vertAlign val="superscript"/>
        <sz val="12"/>
        <rFont val="Arial"/>
        <family val="2"/>
      </rPr>
      <t>2</t>
    </r>
    <r>
      <rPr>
        <b/>
        <sz val="12"/>
        <rFont val="Arial"/>
        <family val="2"/>
      </rPr>
      <t xml:space="preserve"> to Primary Care Out of Hours Services by Registered Nurses, by area, 2015-2019</t>
    </r>
    <r>
      <rPr>
        <b/>
        <vertAlign val="superscript"/>
        <sz val="12"/>
        <rFont val="Arial"/>
        <family val="2"/>
      </rPr>
      <t>3,4</t>
    </r>
  </si>
  <si>
    <r>
      <t>Table 13: Registered Nurses who were employed/directly managed by Primary Care Out of Hours Services</t>
    </r>
    <r>
      <rPr>
        <b/>
        <vertAlign val="superscript"/>
        <sz val="12"/>
        <rFont val="Arial"/>
        <family val="2"/>
      </rPr>
      <t>1</t>
    </r>
    <r>
      <rPr>
        <b/>
        <sz val="12"/>
        <rFont val="Arial"/>
        <family val="2"/>
      </rPr>
      <t>, by Agenda for Change</t>
    </r>
  </si>
  <si>
    <r>
      <t>Table 13i: Registered Nurses who were employed/directly managed by Primary Care Out of Hours Services, by Agenda for Change Band and age group</t>
    </r>
    <r>
      <rPr>
        <b/>
        <vertAlign val="superscript"/>
        <sz val="12"/>
        <rFont val="Arial"/>
        <family val="2"/>
      </rPr>
      <t>1,2</t>
    </r>
  </si>
  <si>
    <r>
      <t>Table 14: Average hours worked per week</t>
    </r>
    <r>
      <rPr>
        <b/>
        <vertAlign val="superscript"/>
        <sz val="12"/>
        <rFont val="Arial"/>
        <family val="2"/>
      </rPr>
      <t>1</t>
    </r>
    <r>
      <rPr>
        <b/>
        <sz val="12"/>
        <rFont val="Arial"/>
        <family val="2"/>
      </rPr>
      <t xml:space="preserve">  to Primary Care Out of Hours Services by Registered Nurses, by area, 2015-2019</t>
    </r>
    <r>
      <rPr>
        <b/>
        <vertAlign val="superscript"/>
        <sz val="12"/>
        <rFont val="Arial"/>
        <family val="2"/>
      </rPr>
      <t>3,4</t>
    </r>
  </si>
  <si>
    <r>
      <t>Table 15: Average hours worked per week</t>
    </r>
    <r>
      <rPr>
        <b/>
        <vertAlign val="superscript"/>
        <sz val="12"/>
        <rFont val="Arial"/>
        <family val="2"/>
      </rPr>
      <t>1</t>
    </r>
    <r>
      <rPr>
        <b/>
        <sz val="12"/>
        <rFont val="Arial"/>
        <family val="2"/>
      </rPr>
      <t xml:space="preserve"> to Primary Care Out of Hours Services by Registered Nurses, by age group</t>
    </r>
    <r>
      <rPr>
        <b/>
        <vertAlign val="superscript"/>
        <sz val="12"/>
        <rFont val="Arial"/>
        <family val="2"/>
      </rPr>
      <t xml:space="preserve">3, </t>
    </r>
    <r>
      <rPr>
        <b/>
        <sz val="12"/>
        <rFont val="Arial"/>
        <family val="2"/>
      </rPr>
      <t>2015-2019</t>
    </r>
    <r>
      <rPr>
        <b/>
        <vertAlign val="superscript"/>
        <sz val="12"/>
        <rFont val="Arial"/>
        <family val="2"/>
      </rPr>
      <t>4,5</t>
    </r>
  </si>
  <si>
    <r>
      <t>Table 16: Nurses annual hours worked</t>
    </r>
    <r>
      <rPr>
        <b/>
        <vertAlign val="superscript"/>
        <sz val="12"/>
        <rFont val="Arial"/>
        <family val="2"/>
      </rPr>
      <t>1</t>
    </r>
    <r>
      <rPr>
        <b/>
        <sz val="12"/>
        <rFont val="Arial"/>
        <family val="2"/>
      </rPr>
      <t xml:space="preserve"> for Primary Care Out of Hours Services and proportion of total hours, 2015-2019</t>
    </r>
    <r>
      <rPr>
        <b/>
        <vertAlign val="superscript"/>
        <sz val="12"/>
        <rFont val="Arial"/>
        <family val="2"/>
      </rPr>
      <t>3,4</t>
    </r>
  </si>
  <si>
    <t>Table 18: Estimated proportion of Primary Care Out of Hours Service hours filled, 2015-2019</t>
  </si>
  <si>
    <t>Table 19: Estimated proportion of GP shifts in Primary Care Out of Hours Services unfilled 48 hours prior, by area, 2015-2019</t>
  </si>
  <si>
    <t>Table 20: Estimated proportion of Nurse shifts in Primary Care Out of Hours Services unfilled 48 hours prior, by area, 2015-2019</t>
  </si>
  <si>
    <t>Table 21: Actions taken when Primary Care Out of Hours Service shifts could not be filled as planned, by frequency and area, 2015-2019</t>
  </si>
  <si>
    <t>Table 22: GP Out of Hours Services using standby shifts and proportion of standby shifts filled, 2015-2019</t>
  </si>
  <si>
    <t xml:space="preserve">5. Refer to Table A1  for a summary of the 2019 survey coverage for each NHS Board Area and significant known changes to coverage over time. </t>
  </si>
  <si>
    <t xml:space="preserve">3. Refer to Table A1  for a summary of the 2019 survey coverage for each NHS Board Area and significant known changes to coverage over time. </t>
  </si>
  <si>
    <t xml:space="preserve">2. The following have been excluded from this analysis where age and/or gender were not available; 2013 - 6 GPs  2015 - 19 GPs, 2017 - 22 GPs, 2019 - 19 GPs. The totals presented in this analysis therefore do not match the total headcount of GPs reported in other tables in this workbook. </t>
  </si>
  <si>
    <t>3. n/a - not collected in 2013.</t>
  </si>
  <si>
    <t xml:space="preserve">4. Refer to Table A1  for a summary of the 2019 survey coverage for each NHS Board Area and significant known changes to coverage over time. </t>
  </si>
  <si>
    <t xml:space="preserve">2. Refer to Table A1  for a summary of the 2019 survey coverage for each NHS Board Area and significant known changes to coverage over time. </t>
  </si>
  <si>
    <t xml:space="preserve">2. Refer to Table A1  for a summary of the 2017 survey coverage for each NHS Board Area and significant known changes o coverage over time. </t>
  </si>
  <si>
    <t xml:space="preserve">1. One GP  in year ending 31 August 2015, one GP in year ending 31 August 2017 and two GPs in year ending 15 November 2019 who worked 1000+ have been excluded from this analysis as their age group was not available. </t>
  </si>
  <si>
    <t xml:space="preserve">1. The following have been excluded from this analysis where age and/or gender were not available; 2013 - 6 GPs  2015 - 19 GPs, 2017 - 22 GPs, 2019 - 19 GPs. The totals presented in this analysis therefore do not match the total headcount of GPs reported in other tables in this workbook. </t>
  </si>
  <si>
    <t xml:space="preserve">4.  Refer to Table A1  for a summary of the 2019 survey coverage for each NHS Board Area and significant known changes to coverage over time. </t>
  </si>
  <si>
    <t xml:space="preserve">1. The following have been excluded from this analysis where age and/or gender were not available; 2013 - 6 GPs  2015 - 19 GPs, 2017 - 22 GPs, 2019 - 19 GPs. The totals presented in this analysis therefore  do not match the total headcount of GPs reported in other tables in this workbook. </t>
  </si>
  <si>
    <t xml:space="preserve">3. Some GPs may work in more than one NHS Board therefore the totals of the NHS Boards may differ to the Scotland total.  </t>
  </si>
  <si>
    <t xml:space="preserve">4. Refer to the Notes page at the beginning of this workbook for details of the headcount methodology used. </t>
  </si>
  <si>
    <t xml:space="preserve">2. The following have been excluded from this analysis where GP age was not available; 2015 - 16 GPs (11 of which worked at NHS Highland), 2017 - 19 GPs 
    (11 of which worked at NHS Highland), 2019 - 19 GPs .The totals presented in this analysis therefore do not match total WTE of GPs reported in other tables in this workbook. </t>
  </si>
  <si>
    <t xml:space="preserve">3. Refer to Table A1  for a summary of the 2017 survey coverage for each NHS Board Area and significant known changes to coverage over time. </t>
  </si>
  <si>
    <t xml:space="preserve">2. The following GPs have been excluded from this analysis where GP gender was not available; 2015 - 4 GPs, 2017 - 3 GPs, 2019 - 19 GPs. Note GPs excluded may have worked in multiple NHS Boards areas. The totals presented in this analysis therefore do not match total the WTE of GPs reported in other tables in this workbook. </t>
  </si>
  <si>
    <t xml:space="preserve">4. Refer to Table A1  for a summary of the 2019 survey coverage for each NHS Board Area and significant known changes to survey coverage over time. </t>
  </si>
  <si>
    <t xml:space="preserve">3. For some NHS Boards, the data submitted on headcount and hours worked (e.g. WTE) of Registered Nurses who were 
    employed/directly managed by GP Out of Hours Services may not be directly comparable between 2015, 2017 and 2019.  Refer to Table                                                                                                                               A2 for notes to aid interpretation. 
</t>
  </si>
  <si>
    <t xml:space="preserve">4. Refer to Table A1  for a summary of the 2017 survey coverage for each NHS Board Area and significant known changes from to survey coverage over time. </t>
  </si>
  <si>
    <t xml:space="preserve">3. For some NHS Boards, the data submitted on headcount and hours worked (e.g. WTE) of Registered Nurses who were employed/directly managed by GP Out of Hours Services may not be directly comparable between 2015, 2017 and 2019.  Refer to Table A2 for notes to aid interpretation. </t>
  </si>
  <si>
    <t xml:space="preserve">1. The following Registered Nurses have been excluded from this analysis where age was not available; 2015 - 65 ( 2 of which did not have designation recorded), 
     2017 - 36, 2019 - 32. Note Registered Nurses excluded may have worked in multiple NHS Boards areas. The totals presented in analysis therefore do not match total the 
     headcount of nurses reported in other tables in this workbook. </t>
  </si>
  <si>
    <t xml:space="preserve">1. The following Registered Nurses have been excluded from this analysis where age was not available; 2015 - 65 ( 2 of which did not have designation recorded), 
     2017 - 36, 2019 - 32. Note Registered Nurses excluded may have worked in multiple NHS Boards areas. The totals presented in analysis therefore do not match total the headcount of nurses reported in other tables in this workbook. </t>
  </si>
  <si>
    <t xml:space="preserve">3. For some NHS Boards, the data submitted on headcount and hours worked (e.g. WTE) of Registered Nurses who were employed/directly managed by GP Out of 
    Hours Services may not be directly comparable between 2015, 2017 and 2019.  Refer to Table A2 for notes to aid interpretation. </t>
  </si>
  <si>
    <t xml:space="preserve">3. For some NHS Boards, the data submitted on headcount and hours worked (e.g. WTE) of Registered Nurses who were employed/directly managed by GP Out of 
    Hours Services may not be directly comparable between 2015, 2017and 2019.  Refer to Table A2 for notes to aid interpretation. </t>
  </si>
  <si>
    <t xml:space="preserve">3. The following Registered Nurses have been excluded from this analysis where age was not available; 2015 - 65 , 2017 - 36, 2019 - 32. Note Registered Nurses excluded may have worked in multiple NHS Boards areas. The totals presented in analysis therefore do not match total the headcount and mean hours input per week of nurses reported in other tables in this workbook.  </t>
  </si>
  <si>
    <t xml:space="preserve">4. For some NHS Boards, the data submitted on headcount and hours worked (e.g. WTE) of Registered Nurses who were employed/directly managed by GP Out of Hours Services may not be directly comparable between 2015, 2017 and 2019.  Refer to Table A2 for notes to aid interpretation. </t>
  </si>
  <si>
    <t xml:space="preserve">5. Refer to Table A1  for a summary of the 2017 survey coverage for each NHS Board Area and significant known changes from to survey coverage over time. </t>
  </si>
  <si>
    <t xml:space="preserve">3. For some NHS Boards, the data submitted on headcount and hours worked (e.g. WTE) of Registered Nurses who were employed/directly managed by GP Out of Hours Services may not 
    be directly comparable between 2015, 2017 and 2019.  Refer to Table A2 for notes to aid interpretation. </t>
  </si>
  <si>
    <t xml:space="preserve">2. Refer to Table A1  for a summary of the 2019 survey coverage for each NHS Board Area and significant known changes to survey coverage over time: </t>
  </si>
  <si>
    <t>1 . Due to the multiple returns provided in 2015 and 2017, it was not possible to capture information for NHS Highland for these years.  In 2019 a NHS Board collated single response was provided..</t>
  </si>
  <si>
    <t xml:space="preserve">2.  2017 NHS Orkney and NHS Western Isles information presented based on all OoH Services who submitted an Out of Hours survey. </t>
  </si>
  <si>
    <t xml:space="preserve">Refer to Table A1  for a summary of the 2019 survey coverage for each NHS Board Area and significant known changes to survey coverage over time: </t>
  </si>
  <si>
    <r>
      <t>Highland</t>
    </r>
    <r>
      <rPr>
        <vertAlign val="superscript"/>
        <sz val="8"/>
        <color theme="1"/>
        <rFont val="Arial"/>
        <family val="2"/>
      </rPr>
      <t>1</t>
    </r>
  </si>
  <si>
    <t>1. Due to the multiple returns provided in 2015 and 2017, it was not possible to capture information for NHS Highland for these years.  In 2019 a NHS Board collated single response was provided..</t>
  </si>
  <si>
    <t xml:space="preserve">Refer to Table A1  for a summary of the 2019 survey coverage for each NHS Board Area and significant known changes from to survey coverage over time: </t>
  </si>
  <si>
    <t>2. Based on OoH Services provided directly by NHS Board only. Refer to Table A1 for further details on survey coverage.</t>
  </si>
  <si>
    <t>2. Based on OoH Services provided directly by NHS Board only and individual "Opted In" practice neither of which reported having 
    standby available for GPs. Refer to Table A1 for further details on survey coverage.</t>
  </si>
  <si>
    <t>Table 1</t>
  </si>
  <si>
    <t>Table 2</t>
  </si>
  <si>
    <t>Table 3</t>
  </si>
  <si>
    <t>Table 4</t>
  </si>
  <si>
    <t>Table 5</t>
  </si>
  <si>
    <t>Table 6</t>
  </si>
  <si>
    <t>Table 7</t>
  </si>
  <si>
    <t>Table 8</t>
  </si>
  <si>
    <t>Table 9</t>
  </si>
  <si>
    <t>Table 10</t>
  </si>
  <si>
    <t>Other multi-disciplinary staff directly employed/managed by Primary Care Out of Hours servcies</t>
  </si>
  <si>
    <t>Out of Hours Survey: Nurse Practitioners and other registered nurses directly employed/managed by Primary Out of Hours services</t>
  </si>
  <si>
    <t>Estimated GP WTE to Primary Care Out of Hours Services, by area, 2013-2019</t>
  </si>
  <si>
    <t>GPs who worked for Primary Care Out of Hours Services, by gender and age group, 2013-2019</t>
  </si>
  <si>
    <t>GPs annual hours worked for Primary Care Out of Hours Services, 2017-2019</t>
  </si>
  <si>
    <t>GPs working 1,000+ hours for Primary Care Out of Hours Services, by age group, 2017-2019</t>
  </si>
  <si>
    <t>Average hours worked per week and proportion of total hours input to Primary Care Out of Hours Services, by age group, 2013-2019</t>
  </si>
  <si>
    <t>Average hours worked per week and proportion of total hours input to Primary Care Out of Hours Services, by gender and area, 2015-2019</t>
  </si>
  <si>
    <t>GPs WTE to Primary Care Out of Hours Services, by age group and area, 2015-2019</t>
  </si>
  <si>
    <t>GPs WTE to Primary Care Out of Hours Services, by gender and area, 2015-2019</t>
  </si>
  <si>
    <t>GPs WTE to Primary Care Out of Hours Services, by designation and area, 2015-2019</t>
  </si>
  <si>
    <t>Headcount of GPs who worked for Primary Care Out of Hours Services, by designation and area, 2013-2019</t>
  </si>
  <si>
    <t>Table 4i</t>
  </si>
  <si>
    <t>Table 6i</t>
  </si>
  <si>
    <t>Table 3i</t>
  </si>
  <si>
    <t>GPs annual hours worked for Primary Care Out of Hours Services and proportion of total hours</t>
  </si>
  <si>
    <t>Average hours worked per week and proportion of total hours input to Primary Care Out of Hours Services, by gender and age group, 2019</t>
  </si>
  <si>
    <t>GPs who worked for Primary Care Out of Hours Services, by gender and age group, 2019</t>
  </si>
  <si>
    <t>Table 13i</t>
  </si>
  <si>
    <t>Table 11</t>
  </si>
  <si>
    <t>Table 12</t>
  </si>
  <si>
    <t>Table 13</t>
  </si>
  <si>
    <t>Table 14</t>
  </si>
  <si>
    <t>Table 15</t>
  </si>
  <si>
    <t>Table 16</t>
  </si>
  <si>
    <t>Table 17</t>
  </si>
  <si>
    <t>Table 18</t>
  </si>
  <si>
    <t>Table 19</t>
  </si>
  <si>
    <t>Table 20</t>
  </si>
  <si>
    <t>Table21</t>
  </si>
  <si>
    <t>Table 22</t>
  </si>
  <si>
    <t>Registered Nurses who were employed/directly managed by Primary Care Out of Hours Services, by Agenda for Change Band and age group</t>
  </si>
  <si>
    <t>Headcount of Registered Nurses who were employed/directly managed by Primary Care Out of Hours Services, by Agenda for Change Band and area, 2015-2019</t>
  </si>
  <si>
    <t>Headcount and WTE to Primary Care Out of Hours Services by Registered Nurses, by area, 2015-2019</t>
  </si>
  <si>
    <t>Registered Nurses who were employed/directly managed by Primary Care Out of Hours Services, by Agenda for Change Band and age group, 2015-2019</t>
  </si>
  <si>
    <t>Average hours worked per week to Primary Care Out of Hours Services by Registered Nurses, by area, 2015-2019</t>
  </si>
  <si>
    <t>Average hours worked per week to Primary Care Out of Hours Services by Registered Nurses, by age group, 2015-2019</t>
  </si>
  <si>
    <t>Nurses annual hours worked for Primary Care Out of Hours Services and proportion of total hours, 2015-2019</t>
  </si>
  <si>
    <t>Table 17: Multi-disciplinary staff within Primary Care OoH services; 2019</t>
  </si>
  <si>
    <t>Multi-disciplinary staff within Primary Care OoH services; 2019</t>
  </si>
  <si>
    <t>Estimated proportion of Primary Care Out of Hours Service hours filled, 2015-2019</t>
  </si>
  <si>
    <t>Estimated proportion of GP shifts in Primary Care Out of Hours Services unfilled 48 hours prior, by area, 2015-2019</t>
  </si>
  <si>
    <t>Estimated proportion of Nurse shifts in Primary Care Out of Hours Services unfilled 48 hours prior, by area, 2015-2019</t>
  </si>
  <si>
    <t>Actions taken when GP Out of Hours Service shifts could not be filled as planned, by frequency and area, 2015-2019</t>
  </si>
  <si>
    <t>Primary Care Out of Hours Services using standby shifts and proportion of standby shifts filled, 2015-2019</t>
  </si>
  <si>
    <t xml:space="preserve">https://beta.isdscotland.org/find-publications-and-data/health-services/primary-care/primary-care-out-of-hours-workforce-survey/31-march-2020/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</si>
</sst>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
    <numFmt numFmtId="166" formatCode="#.00"/>
    <numFmt numFmtId="167" formatCode="#"/>
  </numFmts>
  <fonts count="63" x14ac:knownFonts="1">
    <font>
      <sz val="11"/>
      <color theme="1"/>
      <name val="Calibri"/>
      <family val="2"/>
      <scheme val="minor"/>
    </font>
    <font>
      <b/>
      <sz val="12"/>
      <color theme="1"/>
      <name val="Arial"/>
      <family val="2"/>
    </font>
    <font>
      <b/>
      <sz val="10"/>
      <color theme="0"/>
      <name val="Arial"/>
      <family val="2"/>
    </font>
    <font>
      <sz val="10"/>
      <color theme="1"/>
      <name val="Arial"/>
      <family val="2"/>
    </font>
    <font>
      <b/>
      <sz val="10"/>
      <color theme="1"/>
      <name val="Arial"/>
      <family val="2"/>
    </font>
    <font>
      <b/>
      <vertAlign val="superscript"/>
      <sz val="10"/>
      <color theme="0"/>
      <name val="Arial"/>
      <family val="2"/>
    </font>
    <font>
      <b/>
      <sz val="10"/>
      <name val="Arial"/>
      <family val="2"/>
    </font>
    <font>
      <sz val="10"/>
      <name val="Arial"/>
      <family val="2"/>
    </font>
    <font>
      <sz val="11"/>
      <color rgb="FFFF0000"/>
      <name val="Calibri"/>
      <family val="2"/>
      <scheme val="minor"/>
    </font>
    <font>
      <b/>
      <sz val="12"/>
      <name val="Arial"/>
      <family val="2"/>
    </font>
    <font>
      <b/>
      <vertAlign val="superscript"/>
      <sz val="12"/>
      <color theme="1"/>
      <name val="Arial"/>
      <family val="2"/>
    </font>
    <font>
      <sz val="10"/>
      <color theme="3"/>
      <name val="Arial"/>
      <family val="2"/>
    </font>
    <font>
      <sz val="9"/>
      <color theme="3"/>
      <name val="Arial"/>
      <family val="2"/>
    </font>
    <font>
      <b/>
      <sz val="11"/>
      <color theme="1"/>
      <name val="Calibri"/>
      <family val="2"/>
      <scheme val="minor"/>
    </font>
    <font>
      <b/>
      <sz val="14"/>
      <name val="Arial"/>
      <family val="2"/>
    </font>
    <font>
      <u/>
      <sz val="10"/>
      <name val="Arial"/>
      <family val="2"/>
    </font>
    <font>
      <u/>
      <sz val="11"/>
      <color theme="10"/>
      <name val="Calibri"/>
      <family val="2"/>
    </font>
    <font>
      <u/>
      <sz val="11"/>
      <name val="Calibri"/>
      <family val="2"/>
    </font>
    <font>
      <b/>
      <sz val="12"/>
      <color indexed="56"/>
      <name val="Arial"/>
      <family val="2"/>
    </font>
    <font>
      <sz val="11"/>
      <color theme="1"/>
      <name val="Arial"/>
      <family val="2"/>
    </font>
    <font>
      <u/>
      <sz val="10"/>
      <color theme="10"/>
      <name val="Arial"/>
      <family val="2"/>
    </font>
    <font>
      <b/>
      <sz val="11"/>
      <color theme="0"/>
      <name val="Calibri"/>
      <family val="2"/>
      <scheme val="minor"/>
    </font>
    <font>
      <sz val="11"/>
      <color theme="0"/>
      <name val="Calibri"/>
      <family val="2"/>
      <scheme val="minor"/>
    </font>
    <font>
      <vertAlign val="superscript"/>
      <sz val="10"/>
      <color theme="1"/>
      <name val="Arial"/>
      <family val="2"/>
    </font>
    <font>
      <sz val="12"/>
      <name val="Arial"/>
      <family val="2"/>
    </font>
    <font>
      <b/>
      <sz val="12"/>
      <color indexed="10"/>
      <name val="Arial"/>
      <family val="2"/>
    </font>
    <font>
      <b/>
      <vertAlign val="superscript"/>
      <sz val="10"/>
      <color rgb="FFFF0000"/>
      <name val="Arial"/>
      <family val="2"/>
    </font>
    <font>
      <sz val="9"/>
      <color rgb="FFFF0000"/>
      <name val="Arial"/>
      <family val="2"/>
    </font>
    <font>
      <sz val="10"/>
      <color rgb="FFFF0000"/>
      <name val="Arial"/>
      <family val="2"/>
    </font>
    <font>
      <b/>
      <sz val="10"/>
      <color rgb="FFFF0000"/>
      <name val="Arial"/>
      <family val="2"/>
    </font>
    <font>
      <b/>
      <sz val="11"/>
      <color rgb="FFFF0000"/>
      <name val="Calibri"/>
      <family val="2"/>
      <scheme val="minor"/>
    </font>
    <font>
      <b/>
      <strike/>
      <sz val="11"/>
      <color theme="0"/>
      <name val="Calibri"/>
      <family val="2"/>
      <scheme val="minor"/>
    </font>
    <font>
      <sz val="10"/>
      <color theme="0"/>
      <name val="Arial"/>
      <family val="2"/>
    </font>
    <font>
      <sz val="10"/>
      <name val="Arial"/>
      <family val="2"/>
    </font>
    <font>
      <sz val="9"/>
      <color theme="4" tint="-0.499984740745262"/>
      <name val="Arial"/>
      <family val="2"/>
    </font>
    <font>
      <b/>
      <vertAlign val="superscript"/>
      <sz val="12"/>
      <color rgb="FFFF0000"/>
      <name val="Arial"/>
      <family val="2"/>
    </font>
    <font>
      <sz val="11"/>
      <color rgb="FF7030A0"/>
      <name val="Calibri"/>
      <family val="2"/>
      <scheme val="minor"/>
    </font>
    <font>
      <b/>
      <vertAlign val="superscript"/>
      <sz val="10"/>
      <color theme="1"/>
      <name val="Arial"/>
      <family val="2"/>
    </font>
    <font>
      <sz val="11"/>
      <color theme="1"/>
      <name val="Calibri"/>
      <family val="2"/>
      <scheme val="minor"/>
    </font>
    <font>
      <sz val="9"/>
      <color theme="3"/>
      <name val="Calibri"/>
      <family val="2"/>
      <scheme val="minor"/>
    </font>
    <font>
      <u/>
      <sz val="10"/>
      <color indexed="12"/>
      <name val="Arial"/>
      <family val="2"/>
    </font>
    <font>
      <b/>
      <sz val="14"/>
      <color rgb="FFFF0000"/>
      <name val="Arial"/>
      <family val="2"/>
    </font>
    <font>
      <sz val="10"/>
      <name val="Arial"/>
      <family val="2"/>
    </font>
    <font>
      <sz val="9"/>
      <color rgb="FF1F497D"/>
      <name val="Arial"/>
      <family val="2"/>
    </font>
    <font>
      <sz val="11"/>
      <color rgb="FF1F497D"/>
      <name val="Calibri"/>
      <family val="2"/>
      <scheme val="minor"/>
    </font>
    <font>
      <sz val="10"/>
      <color rgb="FF1F497D"/>
      <name val="Arial"/>
      <family val="2"/>
    </font>
    <font>
      <sz val="9"/>
      <color rgb="FF1F497D"/>
      <name val="Calibri"/>
      <family val="2"/>
      <scheme val="minor"/>
    </font>
    <font>
      <b/>
      <sz val="9"/>
      <color rgb="FF1F497D"/>
      <name val="Arial"/>
      <family val="2"/>
    </font>
    <font>
      <sz val="11"/>
      <color rgb="FF1F497D"/>
      <name val="Arial"/>
      <family val="2"/>
    </font>
    <font>
      <sz val="11"/>
      <color rgb="FFFF0000"/>
      <name val="Arial"/>
      <family val="2"/>
    </font>
    <font>
      <b/>
      <u/>
      <sz val="10"/>
      <color indexed="12"/>
      <name val="Arial"/>
      <family val="2"/>
    </font>
    <font>
      <sz val="11"/>
      <color rgb="FF00B050"/>
      <name val="Calibri"/>
      <family val="2"/>
      <scheme val="minor"/>
    </font>
    <font>
      <sz val="12"/>
      <color rgb="FFFF0000"/>
      <name val="Calibri"/>
      <family val="2"/>
      <scheme val="minor"/>
    </font>
    <font>
      <sz val="14"/>
      <color rgb="FFFF0000"/>
      <name val="Calibri"/>
      <family val="2"/>
      <scheme val="minor"/>
    </font>
    <font>
      <sz val="14"/>
      <color theme="1"/>
      <name val="Calibri"/>
      <family val="2"/>
      <scheme val="minor"/>
    </font>
    <font>
      <sz val="16"/>
      <color rgb="FFFF0000"/>
      <name val="Calibri"/>
      <family val="2"/>
      <scheme val="minor"/>
    </font>
    <font>
      <sz val="16"/>
      <color theme="1"/>
      <name val="Calibri"/>
      <family val="2"/>
      <scheme val="minor"/>
    </font>
    <font>
      <sz val="16"/>
      <color theme="1"/>
      <name val="Arial"/>
      <family val="2"/>
    </font>
    <font>
      <sz val="8"/>
      <name val="Courier"/>
    </font>
    <font>
      <vertAlign val="superscript"/>
      <sz val="10"/>
      <name val="Arial"/>
      <family val="2"/>
    </font>
    <font>
      <sz val="10"/>
      <name val="Arial"/>
    </font>
    <font>
      <b/>
      <vertAlign val="superscript"/>
      <sz val="12"/>
      <name val="Arial"/>
      <family val="2"/>
    </font>
    <font>
      <vertAlign val="superscript"/>
      <sz val="8"/>
      <color theme="1"/>
      <name val="Arial"/>
      <family val="2"/>
    </font>
  </fonts>
  <fills count="12">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00B0F0"/>
        <bgColor indexed="64"/>
      </patternFill>
    </fill>
    <fill>
      <patternFill patternType="solid">
        <fgColor indexed="9"/>
        <bgColor indexed="64"/>
      </patternFill>
    </fill>
    <fill>
      <patternFill patternType="solid">
        <fgColor theme="1" tint="0.499984740745262"/>
        <bgColor indexed="64"/>
      </patternFill>
    </fill>
    <fill>
      <patternFill patternType="solid">
        <fgColor indexed="65"/>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34998626667073579"/>
        <bgColor indexed="64"/>
      </patternFill>
    </fill>
  </fills>
  <borders count="9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top style="medium">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diagonal/>
    </border>
    <border>
      <left style="thin">
        <color auto="1"/>
      </left>
      <right style="thin">
        <color auto="1"/>
      </right>
      <top style="medium">
        <color auto="1"/>
      </top>
      <bottom/>
      <diagonal/>
    </border>
    <border>
      <left style="medium">
        <color auto="1"/>
      </left>
      <right/>
      <top/>
      <bottom/>
      <diagonal/>
    </border>
    <border>
      <left/>
      <right/>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auto="1"/>
      </top>
      <bottom/>
      <diagonal/>
    </border>
    <border>
      <left/>
      <right style="medium">
        <color indexed="64"/>
      </right>
      <top style="medium">
        <color auto="1"/>
      </top>
      <bottom/>
      <diagonal/>
    </border>
    <border>
      <left style="medium">
        <color auto="1"/>
      </left>
      <right/>
      <top/>
      <bottom style="thin">
        <color auto="1"/>
      </bottom>
      <diagonal/>
    </border>
    <border>
      <left style="medium">
        <color auto="1"/>
      </left>
      <right/>
      <top style="thin">
        <color auto="1"/>
      </top>
      <bottom style="medium">
        <color auto="1"/>
      </bottom>
      <diagonal/>
    </border>
    <border>
      <left style="medium">
        <color indexed="64"/>
      </left>
      <right/>
      <top style="medium">
        <color auto="1"/>
      </top>
      <bottom style="thin">
        <color auto="1"/>
      </bottom>
      <diagonal/>
    </border>
    <border>
      <left/>
      <right style="medium">
        <color auto="1"/>
      </right>
      <top/>
      <bottom style="thin">
        <color auto="1"/>
      </bottom>
      <diagonal/>
    </border>
    <border>
      <left/>
      <right style="medium">
        <color auto="1"/>
      </right>
      <top/>
      <bottom/>
      <diagonal/>
    </border>
    <border>
      <left/>
      <right style="medium">
        <color auto="1"/>
      </right>
      <top/>
      <bottom style="medium">
        <color auto="1"/>
      </bottom>
      <diagonal/>
    </border>
    <border>
      <left style="thin">
        <color auto="1"/>
      </left>
      <right style="medium">
        <color indexed="64"/>
      </right>
      <top style="medium">
        <color indexed="64"/>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indexed="64"/>
      </left>
      <right/>
      <top/>
      <bottom/>
      <diagonal/>
    </border>
    <border>
      <left style="thin">
        <color auto="1"/>
      </left>
      <right style="thin">
        <color auto="1"/>
      </right>
      <top/>
      <bottom style="medium">
        <color auto="1"/>
      </bottom>
      <diagonal/>
    </border>
    <border>
      <left style="medium">
        <color auto="1"/>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medium">
        <color indexed="64"/>
      </left>
      <right style="hair">
        <color indexed="64"/>
      </right>
      <top/>
      <bottom style="hair">
        <color indexed="64"/>
      </bottom>
      <diagonal/>
    </border>
    <border>
      <left style="hair">
        <color auto="1"/>
      </left>
      <right style="hair">
        <color auto="1"/>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hair">
        <color auto="1"/>
      </bottom>
      <diagonal/>
    </border>
    <border>
      <left style="hair">
        <color auto="1"/>
      </left>
      <right style="medium">
        <color auto="1"/>
      </right>
      <top/>
      <bottom style="hair">
        <color auto="1"/>
      </bottom>
      <diagonal/>
    </border>
    <border>
      <left style="medium">
        <color indexed="64"/>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auto="1"/>
      </left>
      <right style="hair">
        <color auto="1"/>
      </right>
      <top style="hair">
        <color auto="1"/>
      </top>
      <bottom style="hair">
        <color auto="1"/>
      </bottom>
      <diagonal/>
    </border>
    <border>
      <left style="hair">
        <color indexed="64"/>
      </left>
      <right style="thin">
        <color auto="1"/>
      </right>
      <top style="hair">
        <color indexed="64"/>
      </top>
      <bottom style="hair">
        <color indexed="64"/>
      </bottom>
      <diagonal/>
    </border>
    <border>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right style="hair">
        <color auto="1"/>
      </right>
      <top style="hair">
        <color auto="1"/>
      </top>
      <bottom/>
      <diagonal/>
    </border>
    <border>
      <left style="hair">
        <color auto="1"/>
      </left>
      <right style="medium">
        <color indexed="64"/>
      </right>
      <top style="hair">
        <color auto="1"/>
      </top>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top style="hair">
        <color auto="1"/>
      </top>
      <bottom style="medium">
        <color indexed="64"/>
      </bottom>
      <diagonal/>
    </border>
    <border>
      <left style="thin">
        <color auto="1"/>
      </left>
      <right style="hair">
        <color auto="1"/>
      </right>
      <top style="hair">
        <color auto="1"/>
      </top>
      <bottom style="medium">
        <color indexed="64"/>
      </bottom>
      <diagonal/>
    </border>
    <border>
      <left style="hair">
        <color auto="1"/>
      </left>
      <right style="thin">
        <color auto="1"/>
      </right>
      <top style="hair">
        <color auto="1"/>
      </top>
      <bottom style="medium">
        <color auto="1"/>
      </bottom>
      <diagonal/>
    </border>
    <border>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auto="1"/>
      </left>
      <right style="thin">
        <color auto="1"/>
      </right>
      <top style="thin">
        <color auto="1"/>
      </top>
      <bottom/>
      <diagonal/>
    </border>
    <border>
      <left style="hair">
        <color auto="1"/>
      </left>
      <right style="medium">
        <color auto="1"/>
      </right>
      <top style="medium">
        <color auto="1"/>
      </top>
      <bottom style="thin">
        <color auto="1"/>
      </bottom>
      <diagonal/>
    </border>
    <border>
      <left style="medium">
        <color indexed="64"/>
      </left>
      <right style="hair">
        <color indexed="64"/>
      </right>
      <top style="thin">
        <color auto="1"/>
      </top>
      <bottom style="hair">
        <color indexed="64"/>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right/>
      <top/>
      <bottom style="thin">
        <color auto="1"/>
      </bottom>
      <diagonal/>
    </border>
    <border>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diagonal/>
    </border>
  </borders>
  <cellStyleXfs count="31">
    <xf numFmtId="0" fontId="0" fillId="0" borderId="0"/>
    <xf numFmtId="0" fontId="7" fillId="0" borderId="0"/>
    <xf numFmtId="0" fontId="16" fillId="0" borderId="0" applyNumberFormat="0" applyFill="0" applyBorder="0" applyAlignment="0" applyProtection="0">
      <alignment vertical="top"/>
      <protection locked="0"/>
    </xf>
    <xf numFmtId="9" fontId="38" fillId="0" borderId="0" applyFont="0" applyFill="0" applyBorder="0" applyAlignment="0" applyProtection="0"/>
    <xf numFmtId="43" fontId="7"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7" fillId="0" borderId="0"/>
    <xf numFmtId="0" fontId="7" fillId="0" borderId="0"/>
    <xf numFmtId="0" fontId="7" fillId="0" borderId="0" applyNumberFormat="0" applyFill="0" applyBorder="0" applyAlignment="0" applyProtection="0"/>
    <xf numFmtId="9" fontId="7"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alignment vertical="top"/>
      <protection locked="0"/>
    </xf>
    <xf numFmtId="0" fontId="7" fillId="0" borderId="0"/>
    <xf numFmtId="0" fontId="7" fillId="0" borderId="0"/>
    <xf numFmtId="0" fontId="20" fillId="0" borderId="0" applyNumberForma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applyNumberFormat="0" applyFill="0" applyBorder="0" applyAlignment="0" applyProtection="0"/>
    <xf numFmtId="9" fontId="7" fillId="0" borderId="0" applyFont="0" applyFill="0" applyBorder="0" applyAlignment="0" applyProtection="0"/>
    <xf numFmtId="0" fontId="7" fillId="0" borderId="0"/>
    <xf numFmtId="0" fontId="7" fillId="0" borderId="0"/>
    <xf numFmtId="0" fontId="7" fillId="0" borderId="0" applyNumberFormat="0" applyFill="0" applyBorder="0" applyAlignment="0" applyProtection="0"/>
    <xf numFmtId="0" fontId="7" fillId="0" borderId="0" applyNumberFormat="0" applyFill="0" applyBorder="0" applyAlignment="0" applyProtection="0"/>
    <xf numFmtId="0" fontId="42" fillId="0" borderId="0"/>
    <xf numFmtId="0" fontId="40" fillId="0" borderId="0" applyNumberFormat="0" applyFill="0" applyBorder="0" applyAlignment="0" applyProtection="0">
      <alignment vertical="top"/>
      <protection locked="0"/>
    </xf>
    <xf numFmtId="0" fontId="58" fillId="0" borderId="0"/>
    <xf numFmtId="0" fontId="60" fillId="0" borderId="0"/>
  </cellStyleXfs>
  <cellXfs count="792">
    <xf numFmtId="0" fontId="0" fillId="0" borderId="0" xfId="0"/>
    <xf numFmtId="0" fontId="0" fillId="2" borderId="0" xfId="0" applyFill="1"/>
    <xf numFmtId="0" fontId="1" fillId="2" borderId="0" xfId="0" applyFont="1" applyFill="1"/>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2" borderId="4" xfId="0" applyFont="1" applyFill="1" applyBorder="1"/>
    <xf numFmtId="0" fontId="3" fillId="2" borderId="5" xfId="0" applyFont="1" applyFill="1" applyBorder="1"/>
    <xf numFmtId="0" fontId="3" fillId="2" borderId="6" xfId="0" applyFont="1" applyFill="1" applyBorder="1"/>
    <xf numFmtId="0" fontId="4" fillId="2" borderId="7" xfId="0" applyFont="1" applyFill="1" applyBorder="1"/>
    <xf numFmtId="0" fontId="4" fillId="2" borderId="8" xfId="0" applyFont="1" applyFill="1" applyBorder="1"/>
    <xf numFmtId="0" fontId="4" fillId="2" borderId="9" xfId="0" applyFont="1" applyFill="1" applyBorder="1"/>
    <xf numFmtId="164" fontId="3" fillId="2" borderId="5" xfId="0" applyNumberFormat="1" applyFont="1" applyFill="1" applyBorder="1"/>
    <xf numFmtId="164" fontId="3" fillId="2" borderId="6" xfId="0" applyNumberFormat="1" applyFont="1" applyFill="1" applyBorder="1"/>
    <xf numFmtId="1" fontId="4" fillId="2" borderId="8" xfId="0" applyNumberFormat="1" applyFont="1" applyFill="1" applyBorder="1"/>
    <xf numFmtId="1" fontId="4" fillId="2" borderId="9" xfId="0" applyNumberFormat="1" applyFont="1" applyFill="1" applyBorder="1"/>
    <xf numFmtId="0" fontId="3" fillId="2" borderId="0" xfId="0" applyFont="1" applyFill="1"/>
    <xf numFmtId="164" fontId="4" fillId="2" borderId="9" xfId="0" applyNumberFormat="1" applyFont="1" applyFill="1" applyBorder="1"/>
    <xf numFmtId="0" fontId="3" fillId="2" borderId="11"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164" fontId="3" fillId="2" borderId="8" xfId="0" applyNumberFormat="1" applyFont="1" applyFill="1" applyBorder="1"/>
    <xf numFmtId="164" fontId="3" fillId="2" borderId="9" xfId="0" applyNumberFormat="1" applyFont="1" applyFill="1" applyBorder="1"/>
    <xf numFmtId="164" fontId="4" fillId="2" borderId="8" xfId="0" applyNumberFormat="1" applyFont="1" applyFill="1" applyBorder="1"/>
    <xf numFmtId="1" fontId="3" fillId="2" borderId="5" xfId="0" applyNumberFormat="1" applyFont="1" applyFill="1" applyBorder="1"/>
    <xf numFmtId="1" fontId="3" fillId="2" borderId="6" xfId="0" applyNumberFormat="1" applyFont="1" applyFill="1" applyBorder="1"/>
    <xf numFmtId="3" fontId="3" fillId="2" borderId="5" xfId="0" applyNumberFormat="1" applyFont="1" applyFill="1" applyBorder="1"/>
    <xf numFmtId="3" fontId="3" fillId="2" borderId="8" xfId="0" applyNumberFormat="1" applyFont="1" applyFill="1" applyBorder="1"/>
    <xf numFmtId="0" fontId="4" fillId="2" borderId="5" xfId="0" applyFont="1" applyFill="1" applyBorder="1"/>
    <xf numFmtId="164" fontId="4" fillId="2" borderId="5" xfId="0" applyNumberFormat="1" applyFont="1" applyFill="1" applyBorder="1"/>
    <xf numFmtId="3" fontId="3" fillId="2" borderId="6" xfId="0" applyNumberFormat="1" applyFont="1" applyFill="1" applyBorder="1"/>
    <xf numFmtId="3" fontId="4" fillId="2" borderId="8" xfId="0" applyNumberFormat="1" applyFont="1" applyFill="1" applyBorder="1"/>
    <xf numFmtId="3" fontId="4" fillId="2" borderId="9" xfId="0" applyNumberFormat="1" applyFont="1" applyFill="1" applyBorder="1"/>
    <xf numFmtId="3" fontId="3" fillId="2" borderId="9" xfId="0" applyNumberFormat="1" applyFont="1" applyFill="1" applyBorder="1"/>
    <xf numFmtId="3" fontId="4" fillId="2" borderId="5" xfId="0" applyNumberFormat="1" applyFont="1" applyFill="1" applyBorder="1"/>
    <xf numFmtId="165" fontId="3" fillId="2" borderId="5" xfId="0" applyNumberFormat="1" applyFont="1" applyFill="1" applyBorder="1"/>
    <xf numFmtId="3" fontId="4" fillId="2" borderId="6" xfId="0" applyNumberFormat="1" applyFont="1" applyFill="1" applyBorder="1"/>
    <xf numFmtId="165" fontId="3" fillId="2" borderId="8" xfId="0" applyNumberFormat="1" applyFont="1" applyFill="1" applyBorder="1"/>
    <xf numFmtId="165" fontId="3" fillId="2" borderId="6" xfId="0" applyNumberFormat="1" applyFont="1" applyFill="1" applyBorder="1"/>
    <xf numFmtId="165" fontId="3" fillId="2" borderId="9" xfId="0" applyNumberFormat="1" applyFont="1" applyFill="1" applyBorder="1"/>
    <xf numFmtId="0" fontId="2" fillId="3" borderId="14" xfId="0" applyFont="1" applyFill="1" applyBorder="1" applyAlignment="1">
      <alignment horizontal="left" vertical="top" wrapText="1"/>
    </xf>
    <xf numFmtId="0" fontId="2" fillId="3" borderId="17" xfId="0" applyFont="1" applyFill="1" applyBorder="1" applyAlignment="1">
      <alignment horizontal="left" vertical="top" wrapText="1"/>
    </xf>
    <xf numFmtId="0" fontId="2" fillId="3" borderId="15" xfId="0" applyFont="1" applyFill="1" applyBorder="1" applyAlignment="1">
      <alignment horizontal="left" vertical="top" wrapText="1"/>
    </xf>
    <xf numFmtId="1" fontId="4" fillId="2" borderId="5" xfId="0" applyNumberFormat="1" applyFont="1" applyFill="1" applyBorder="1"/>
    <xf numFmtId="0" fontId="4" fillId="2" borderId="12" xfId="0" applyFont="1" applyFill="1" applyBorder="1"/>
    <xf numFmtId="0" fontId="4" fillId="4" borderId="0" xfId="0" applyFont="1" applyFill="1"/>
    <xf numFmtId="0" fontId="2" fillId="3" borderId="6" xfId="0" applyFont="1" applyFill="1" applyBorder="1" applyAlignment="1">
      <alignment horizontal="left" vertical="top" wrapText="1"/>
    </xf>
    <xf numFmtId="0" fontId="2" fillId="3" borderId="10" xfId="0" applyFont="1" applyFill="1" applyBorder="1" applyAlignment="1">
      <alignment horizontal="left" vertical="top" wrapText="1"/>
    </xf>
    <xf numFmtId="1" fontId="0" fillId="2" borderId="0" xfId="0" applyNumberFormat="1" applyFill="1"/>
    <xf numFmtId="164" fontId="0" fillId="2" borderId="0" xfId="0" applyNumberFormat="1" applyFill="1"/>
    <xf numFmtId="1" fontId="3" fillId="2" borderId="11" xfId="0" applyNumberFormat="1" applyFont="1" applyFill="1" applyBorder="1"/>
    <xf numFmtId="0" fontId="4" fillId="2" borderId="4" xfId="0" applyFont="1" applyFill="1" applyBorder="1"/>
    <xf numFmtId="0" fontId="3" fillId="2" borderId="4" xfId="0" applyFont="1" applyFill="1" applyBorder="1" applyAlignment="1">
      <alignment vertical="top" wrapText="1"/>
    </xf>
    <xf numFmtId="0" fontId="3" fillId="2" borderId="5" xfId="0" applyFont="1" applyFill="1" applyBorder="1" applyAlignment="1">
      <alignment vertical="top" wrapText="1"/>
    </xf>
    <xf numFmtId="164" fontId="3" fillId="2" borderId="6" xfId="0" applyNumberFormat="1" applyFont="1" applyFill="1" applyBorder="1" applyAlignment="1">
      <alignment vertical="top" wrapText="1"/>
    </xf>
    <xf numFmtId="0" fontId="3" fillId="2" borderId="6" xfId="0" applyFont="1" applyFill="1" applyBorder="1" applyAlignment="1">
      <alignmen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164" fontId="3" fillId="2" borderId="9" xfId="0" applyNumberFormat="1" applyFont="1" applyFill="1" applyBorder="1" applyAlignment="1">
      <alignment vertical="top" wrapText="1"/>
    </xf>
    <xf numFmtId="3" fontId="3" fillId="2" borderId="5" xfId="0" applyNumberFormat="1" applyFont="1" applyFill="1" applyBorder="1" applyAlignment="1">
      <alignment vertical="top" wrapText="1"/>
    </xf>
    <xf numFmtId="3" fontId="3" fillId="2" borderId="6" xfId="0" applyNumberFormat="1" applyFont="1" applyFill="1" applyBorder="1" applyAlignment="1">
      <alignment vertical="top" wrapText="1"/>
    </xf>
    <xf numFmtId="3" fontId="3" fillId="2" borderId="8" xfId="0" applyNumberFormat="1" applyFont="1" applyFill="1" applyBorder="1" applyAlignment="1">
      <alignment vertical="top" wrapText="1"/>
    </xf>
    <xf numFmtId="3" fontId="3" fillId="2" borderId="9" xfId="0" applyNumberFormat="1" applyFont="1" applyFill="1" applyBorder="1" applyAlignment="1">
      <alignment vertical="top" wrapText="1"/>
    </xf>
    <xf numFmtId="3" fontId="3" fillId="2" borderId="11" xfId="0" applyNumberFormat="1" applyFont="1" applyFill="1" applyBorder="1" applyAlignment="1">
      <alignment horizontal="right"/>
    </xf>
    <xf numFmtId="3" fontId="3" fillId="2" borderId="6" xfId="0" applyNumberFormat="1" applyFont="1" applyFill="1" applyBorder="1" applyAlignment="1">
      <alignment horizontal="right"/>
    </xf>
    <xf numFmtId="3" fontId="4" fillId="2" borderId="0" xfId="0" applyNumberFormat="1" applyFont="1" applyFill="1" applyBorder="1"/>
    <xf numFmtId="164" fontId="4" fillId="2" borderId="0" xfId="0" applyNumberFormat="1" applyFont="1" applyFill="1" applyBorder="1"/>
    <xf numFmtId="165" fontId="4" fillId="2" borderId="6" xfId="0" applyNumberFormat="1" applyFont="1" applyFill="1" applyBorder="1"/>
    <xf numFmtId="3" fontId="3" fillId="2" borderId="5" xfId="0" applyNumberFormat="1" applyFont="1" applyFill="1" applyBorder="1" applyAlignment="1">
      <alignment horizontal="right"/>
    </xf>
    <xf numFmtId="3" fontId="6" fillId="2" borderId="14" xfId="0" applyNumberFormat="1" applyFont="1" applyFill="1" applyBorder="1" applyAlignment="1">
      <alignment horizontal="right" vertical="top" wrapText="1"/>
    </xf>
    <xf numFmtId="0" fontId="12" fillId="2" borderId="0" xfId="0" applyFont="1" applyFill="1"/>
    <xf numFmtId="3" fontId="4" fillId="2" borderId="8" xfId="0" applyNumberFormat="1" applyFont="1" applyFill="1" applyBorder="1" applyAlignment="1">
      <alignment horizontal="right"/>
    </xf>
    <xf numFmtId="0" fontId="6" fillId="2" borderId="13" xfId="0" applyFont="1" applyFill="1" applyBorder="1" applyAlignment="1">
      <alignment horizontal="left" vertical="top" wrapText="1"/>
    </xf>
    <xf numFmtId="3" fontId="6" fillId="2" borderId="15" xfId="0" applyNumberFormat="1" applyFont="1" applyFill="1" applyBorder="1" applyAlignment="1">
      <alignment horizontal="right" vertical="top" wrapText="1"/>
    </xf>
    <xf numFmtId="0" fontId="2" fillId="2" borderId="13"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165" fontId="4" fillId="2" borderId="5" xfId="0" applyNumberFormat="1" applyFont="1" applyFill="1" applyBorder="1"/>
    <xf numFmtId="0" fontId="4" fillId="2" borderId="6" xfId="0" applyFont="1" applyFill="1" applyBorder="1"/>
    <xf numFmtId="0" fontId="11" fillId="2" borderId="0" xfId="0" applyFont="1" applyFill="1"/>
    <xf numFmtId="0" fontId="11" fillId="2" borderId="0" xfId="0" applyNumberFormat="1" applyFont="1" applyFill="1"/>
    <xf numFmtId="0" fontId="12" fillId="2" borderId="0" xfId="0" applyNumberFormat="1" applyFont="1" applyFill="1"/>
    <xf numFmtId="0" fontId="4" fillId="2" borderId="0" xfId="0" applyFont="1" applyFill="1" applyBorder="1"/>
    <xf numFmtId="0" fontId="7" fillId="2" borderId="0" xfId="0" applyFont="1" applyFill="1" applyAlignment="1"/>
    <xf numFmtId="0" fontId="14" fillId="2" borderId="0" xfId="0" applyFont="1" applyFill="1" applyAlignment="1"/>
    <xf numFmtId="0" fontId="9" fillId="2" borderId="0" xfId="0" applyFont="1" applyFill="1" applyAlignment="1"/>
    <xf numFmtId="0" fontId="7" fillId="2" borderId="33" xfId="0" applyFont="1" applyFill="1" applyBorder="1" applyAlignment="1"/>
    <xf numFmtId="0" fontId="6" fillId="2" borderId="0" xfId="0" applyFont="1" applyFill="1" applyAlignment="1"/>
    <xf numFmtId="0" fontId="7" fillId="2" borderId="0" xfId="0" applyFont="1" applyFill="1" applyBorder="1" applyAlignment="1"/>
    <xf numFmtId="0" fontId="7" fillId="2" borderId="0" xfId="0" applyFont="1" applyFill="1" applyAlignment="1">
      <alignment wrapText="1"/>
    </xf>
    <xf numFmtId="0" fontId="17" fillId="2" borderId="0" xfId="2" applyFont="1" applyFill="1" applyAlignment="1" applyProtection="1"/>
    <xf numFmtId="0" fontId="18" fillId="2" borderId="0" xfId="1" applyFont="1" applyFill="1" applyAlignment="1">
      <alignment vertical="center"/>
    </xf>
    <xf numFmtId="0" fontId="19" fillId="2" borderId="0" xfId="0" applyFont="1" applyFill="1"/>
    <xf numFmtId="0" fontId="20" fillId="2" borderId="33" xfId="2" applyFont="1" applyFill="1" applyBorder="1" applyAlignment="1" applyProtection="1">
      <alignment horizontal="right"/>
    </xf>
    <xf numFmtId="0" fontId="20" fillId="2" borderId="0" xfId="2" applyFont="1" applyFill="1" applyAlignment="1" applyProtection="1">
      <alignment horizontal="right"/>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3" fontId="4" fillId="2" borderId="28" xfId="0" applyNumberFormat="1" applyFont="1" applyFill="1" applyBorder="1"/>
    <xf numFmtId="3" fontId="4" fillId="2" borderId="29" xfId="0" applyNumberFormat="1" applyFont="1" applyFill="1" applyBorder="1"/>
    <xf numFmtId="0" fontId="4" fillId="4" borderId="23" xfId="0" applyFont="1" applyFill="1" applyBorder="1"/>
    <xf numFmtId="0" fontId="13" fillId="2" borderId="20" xfId="0" applyFont="1" applyFill="1" applyBorder="1" applyAlignment="1">
      <alignment horizontal="left" wrapText="1"/>
    </xf>
    <xf numFmtId="0" fontId="4" fillId="4" borderId="4" xfId="0" applyFont="1" applyFill="1" applyBorder="1" applyAlignment="1">
      <alignment horizontal="left"/>
    </xf>
    <xf numFmtId="0" fontId="9" fillId="5" borderId="0" xfId="0" applyFont="1" applyFill="1"/>
    <xf numFmtId="0" fontId="24" fillId="5" borderId="0" xfId="0" applyFont="1" applyFill="1"/>
    <xf numFmtId="0" fontId="25" fillId="5" borderId="0" xfId="0" applyFont="1" applyFill="1"/>
    <xf numFmtId="0" fontId="24" fillId="5" borderId="0" xfId="0" applyNumberFormat="1" applyFont="1" applyFill="1"/>
    <xf numFmtId="0" fontId="14" fillId="5" borderId="0" xfId="0" applyFont="1" applyFill="1"/>
    <xf numFmtId="165" fontId="4" fillId="2" borderId="20" xfId="0" applyNumberFormat="1" applyFont="1" applyFill="1" applyBorder="1"/>
    <xf numFmtId="0" fontId="2" fillId="2" borderId="34" xfId="0" applyFont="1" applyFill="1" applyBorder="1" applyAlignment="1">
      <alignment horizontal="left" vertical="top" wrapText="1"/>
    </xf>
    <xf numFmtId="165" fontId="3" fillId="2" borderId="20" xfId="0" applyNumberFormat="1" applyFont="1" applyFill="1" applyBorder="1"/>
    <xf numFmtId="165" fontId="3" fillId="2" borderId="35" xfId="0" applyNumberFormat="1" applyFont="1" applyFill="1" applyBorder="1"/>
    <xf numFmtId="0" fontId="28" fillId="2" borderId="0" xfId="0" applyFont="1" applyFill="1" applyAlignment="1"/>
    <xf numFmtId="0" fontId="30" fillId="2" borderId="0" xfId="0" applyFont="1" applyFill="1"/>
    <xf numFmtId="0" fontId="3" fillId="2" borderId="0" xfId="0" applyFont="1" applyFill="1" applyBorder="1"/>
    <xf numFmtId="0" fontId="4" fillId="2" borderId="0" xfId="0" applyFont="1" applyFill="1"/>
    <xf numFmtId="0" fontId="0" fillId="2" borderId="5" xfId="0" applyFill="1" applyBorder="1"/>
    <xf numFmtId="165" fontId="3" fillId="2" borderId="0" xfId="0" applyNumberFormat="1" applyFont="1" applyFill="1" applyBorder="1"/>
    <xf numFmtId="0" fontId="3" fillId="2" borderId="21" xfId="0" applyFont="1" applyFill="1" applyBorder="1"/>
    <xf numFmtId="0" fontId="4" fillId="2" borderId="42" xfId="0" applyFont="1" applyFill="1" applyBorder="1"/>
    <xf numFmtId="3" fontId="3" fillId="2" borderId="4" xfId="0" applyNumberFormat="1" applyFont="1" applyFill="1" applyBorder="1"/>
    <xf numFmtId="3" fontId="4" fillId="2" borderId="7" xfId="0" applyNumberFormat="1" applyFont="1" applyFill="1" applyBorder="1"/>
    <xf numFmtId="0" fontId="2" fillId="3" borderId="5"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3" borderId="43" xfId="0" applyFont="1" applyFill="1" applyBorder="1" applyAlignment="1">
      <alignment horizontal="left" vertical="top" wrapText="1"/>
    </xf>
    <xf numFmtId="0" fontId="4" fillId="2" borderId="21" xfId="0" applyFont="1" applyFill="1" applyBorder="1"/>
    <xf numFmtId="0" fontId="2" fillId="2" borderId="41" xfId="0" applyFont="1" applyFill="1" applyBorder="1" applyAlignment="1">
      <alignment horizontal="left" vertical="top" wrapText="1"/>
    </xf>
    <xf numFmtId="0" fontId="3" fillId="2" borderId="42" xfId="0" applyFont="1" applyFill="1" applyBorder="1"/>
    <xf numFmtId="0" fontId="2" fillId="2" borderId="4" xfId="0" applyFont="1" applyFill="1" applyBorder="1" applyAlignment="1">
      <alignment horizontal="left" vertical="top" wrapText="1"/>
    </xf>
    <xf numFmtId="0" fontId="0" fillId="2" borderId="8" xfId="0" applyFill="1" applyBorder="1"/>
    <xf numFmtId="3" fontId="0" fillId="2" borderId="0" xfId="0" applyNumberFormat="1" applyFill="1"/>
    <xf numFmtId="0" fontId="29" fillId="2" borderId="0" xfId="0" applyFont="1" applyFill="1"/>
    <xf numFmtId="0" fontId="0" fillId="2" borderId="0" xfId="0" applyFill="1" applyBorder="1"/>
    <xf numFmtId="3" fontId="3" fillId="0" borderId="5" xfId="0" applyNumberFormat="1" applyFont="1" applyFill="1" applyBorder="1"/>
    <xf numFmtId="0" fontId="3" fillId="0" borderId="5" xfId="0" applyFont="1" applyFill="1" applyBorder="1"/>
    <xf numFmtId="164" fontId="4" fillId="2" borderId="25" xfId="0" applyNumberFormat="1" applyFont="1" applyFill="1" applyBorder="1"/>
    <xf numFmtId="0" fontId="2" fillId="2" borderId="25" xfId="0" applyFont="1" applyFill="1" applyBorder="1" applyAlignment="1">
      <alignment horizontal="left" vertical="top" wrapText="1"/>
    </xf>
    <xf numFmtId="164" fontId="3" fillId="2" borderId="25" xfId="0" applyNumberFormat="1" applyFont="1" applyFill="1" applyBorder="1"/>
    <xf numFmtId="0" fontId="20" fillId="2" borderId="0" xfId="2" applyFont="1" applyFill="1" applyAlignment="1" applyProtection="1">
      <alignment horizontal="right" wrapText="1"/>
    </xf>
    <xf numFmtId="0" fontId="3" fillId="2" borderId="0" xfId="0" applyFont="1" applyFill="1" applyAlignment="1">
      <alignment wrapText="1"/>
    </xf>
    <xf numFmtId="0" fontId="28" fillId="2" borderId="0" xfId="0" applyFont="1" applyFill="1" applyAlignment="1">
      <alignment wrapText="1"/>
    </xf>
    <xf numFmtId="0" fontId="3" fillId="2" borderId="0" xfId="0" applyFont="1" applyFill="1" applyBorder="1" applyAlignment="1">
      <alignment vertical="top"/>
    </xf>
    <xf numFmtId="0" fontId="1"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Border="1" applyAlignment="1">
      <alignment horizontal="center" vertical="top" wrapText="1"/>
    </xf>
    <xf numFmtId="0" fontId="2" fillId="3" borderId="47" xfId="0" applyFont="1" applyFill="1" applyBorder="1" applyAlignment="1">
      <alignment horizontal="left" vertical="top" wrapText="1"/>
    </xf>
    <xf numFmtId="0" fontId="3" fillId="2" borderId="8" xfId="0" applyFont="1" applyFill="1" applyBorder="1" applyAlignment="1">
      <alignment vertical="top"/>
    </xf>
    <xf numFmtId="4" fontId="7" fillId="0" borderId="45" xfId="0" applyNumberFormat="1" applyFont="1" applyBorder="1"/>
    <xf numFmtId="4" fontId="7" fillId="0" borderId="46" xfId="0" applyNumberFormat="1" applyFont="1" applyBorder="1"/>
    <xf numFmtId="4" fontId="7" fillId="0" borderId="5" xfId="0" applyNumberFormat="1" applyFont="1" applyBorder="1"/>
    <xf numFmtId="165" fontId="3" fillId="2" borderId="25" xfId="0" applyNumberFormat="1" applyFont="1" applyFill="1" applyBorder="1"/>
    <xf numFmtId="4" fontId="7" fillId="0" borderId="8" xfId="0" applyNumberFormat="1" applyFont="1" applyBorder="1"/>
    <xf numFmtId="0" fontId="2" fillId="3" borderId="24" xfId="0" applyFont="1" applyFill="1" applyBorder="1" applyAlignment="1">
      <alignment horizontal="left" vertical="top" wrapText="1"/>
    </xf>
    <xf numFmtId="0" fontId="2" fillId="3" borderId="31" xfId="0" applyFont="1" applyFill="1" applyBorder="1" applyAlignment="1">
      <alignment horizontal="left" vertical="top" wrapText="1"/>
    </xf>
    <xf numFmtId="0" fontId="0" fillId="2" borderId="0" xfId="0" applyNumberFormat="1" applyFill="1" applyAlignment="1" applyProtection="1">
      <alignment horizontal="left"/>
      <protection locked="0"/>
    </xf>
    <xf numFmtId="0" fontId="0" fillId="2" borderId="0" xfId="0" applyNumberFormat="1" applyFill="1" applyAlignment="1" applyProtection="1">
      <alignment horizontal="right"/>
      <protection locked="0"/>
    </xf>
    <xf numFmtId="166" fontId="0" fillId="2" borderId="0" xfId="0" applyNumberFormat="1" applyFill="1" applyAlignment="1" applyProtection="1">
      <alignment horizontal="right"/>
      <protection locked="0"/>
    </xf>
    <xf numFmtId="1" fontId="0" fillId="2" borderId="0" xfId="0" applyNumberFormat="1" applyFill="1" applyAlignment="1" applyProtection="1">
      <alignment horizontal="right"/>
      <protection locked="0"/>
    </xf>
    <xf numFmtId="0" fontId="19" fillId="2" borderId="5" xfId="0" applyFont="1" applyFill="1" applyBorder="1"/>
    <xf numFmtId="0" fontId="19" fillId="2" borderId="8" xfId="0" applyFont="1" applyFill="1" applyBorder="1"/>
    <xf numFmtId="4" fontId="33" fillId="0" borderId="5" xfId="0" applyNumberFormat="1" applyFont="1" applyBorder="1"/>
    <xf numFmtId="4" fontId="33" fillId="0" borderId="6" xfId="0" applyNumberFormat="1" applyFont="1" applyBorder="1"/>
    <xf numFmtId="4" fontId="7" fillId="2" borderId="0" xfId="0" applyNumberFormat="1" applyFont="1" applyFill="1" applyBorder="1"/>
    <xf numFmtId="4" fontId="7" fillId="2" borderId="5" xfId="0" applyNumberFormat="1" applyFont="1" applyFill="1" applyBorder="1"/>
    <xf numFmtId="4" fontId="7" fillId="2" borderId="8" xfId="0" applyNumberFormat="1" applyFont="1" applyFill="1" applyBorder="1"/>
    <xf numFmtId="4" fontId="7" fillId="0" borderId="6" xfId="0" applyNumberFormat="1" applyFont="1" applyBorder="1"/>
    <xf numFmtId="4" fontId="7" fillId="0" borderId="9" xfId="0" applyNumberFormat="1" applyFont="1" applyBorder="1"/>
    <xf numFmtId="0" fontId="28" fillId="2" borderId="0" xfId="0" applyFont="1" applyFill="1"/>
    <xf numFmtId="0" fontId="3" fillId="2" borderId="0" xfId="0" applyFont="1" applyFill="1" applyAlignment="1">
      <alignment vertical="top"/>
    </xf>
    <xf numFmtId="2" fontId="3" fillId="2" borderId="45" xfId="0" applyNumberFormat="1" applyFont="1" applyFill="1" applyBorder="1"/>
    <xf numFmtId="0" fontId="3" fillId="0" borderId="4" xfId="0" applyFont="1" applyFill="1" applyBorder="1"/>
    <xf numFmtId="3" fontId="3" fillId="0" borderId="6" xfId="0" applyNumberFormat="1" applyFont="1" applyFill="1" applyBorder="1"/>
    <xf numFmtId="0" fontId="27" fillId="2" borderId="0" xfId="0" applyFont="1" applyFill="1"/>
    <xf numFmtId="0" fontId="35" fillId="2" borderId="0" xfId="0" applyFont="1" applyFill="1"/>
    <xf numFmtId="0" fontId="3" fillId="2" borderId="28" xfId="0" applyFont="1" applyFill="1" applyBorder="1"/>
    <xf numFmtId="0" fontId="3" fillId="0" borderId="6" xfId="0" applyFont="1" applyFill="1" applyBorder="1"/>
    <xf numFmtId="0" fontId="3" fillId="0" borderId="8" xfId="0" applyFont="1" applyFill="1" applyBorder="1"/>
    <xf numFmtId="0" fontId="3" fillId="0" borderId="9" xfId="0" applyFont="1" applyFill="1" applyBorder="1"/>
    <xf numFmtId="1" fontId="4" fillId="2" borderId="5" xfId="0" applyNumberFormat="1" applyFont="1" applyFill="1" applyBorder="1" applyAlignment="1" applyProtection="1">
      <alignment horizontal="right"/>
      <protection locked="0"/>
    </xf>
    <xf numFmtId="167" fontId="4" fillId="2" borderId="45" xfId="0" applyNumberFormat="1" applyFont="1" applyFill="1" applyBorder="1" applyAlignment="1" applyProtection="1">
      <alignment horizontal="right"/>
      <protection locked="0"/>
    </xf>
    <xf numFmtId="0" fontId="0" fillId="2" borderId="0" xfId="0" applyFill="1" applyAlignment="1">
      <alignment vertical="top"/>
    </xf>
    <xf numFmtId="164" fontId="3" fillId="2" borderId="26" xfId="0" applyNumberFormat="1" applyFont="1" applyFill="1" applyBorder="1"/>
    <xf numFmtId="0" fontId="2" fillId="3" borderId="48" xfId="0" applyFont="1" applyFill="1" applyBorder="1" applyAlignment="1">
      <alignment horizontal="left" vertical="top" wrapText="1"/>
    </xf>
    <xf numFmtId="0" fontId="3" fillId="2" borderId="49" xfId="0" applyFont="1" applyFill="1" applyBorder="1"/>
    <xf numFmtId="0" fontId="4" fillId="2" borderId="50" xfId="0" applyFont="1" applyFill="1" applyBorder="1"/>
    <xf numFmtId="0" fontId="3" fillId="2" borderId="0" xfId="0" applyFont="1" applyFill="1" applyAlignment="1">
      <alignment wrapText="1"/>
    </xf>
    <xf numFmtId="0" fontId="3" fillId="2" borderId="0" xfId="0" applyFont="1" applyFill="1" applyAlignment="1">
      <alignment wrapText="1"/>
    </xf>
    <xf numFmtId="0" fontId="8" fillId="2" borderId="0" xfId="0" applyFont="1" applyFill="1" applyAlignment="1">
      <alignment horizontal="right"/>
    </xf>
    <xf numFmtId="0" fontId="36" fillId="2" borderId="0" xfId="0" applyFont="1" applyFill="1"/>
    <xf numFmtId="0" fontId="0" fillId="2" borderId="0" xfId="0" applyNumberFormat="1" applyFill="1"/>
    <xf numFmtId="9" fontId="0" fillId="2" borderId="0" xfId="3" applyFont="1" applyFill="1"/>
    <xf numFmtId="9" fontId="3" fillId="2" borderId="0" xfId="3" applyFont="1" applyFill="1"/>
    <xf numFmtId="0" fontId="12" fillId="2" borderId="0" xfId="0" applyFont="1" applyFill="1"/>
    <xf numFmtId="0" fontId="0" fillId="2" borderId="0" xfId="0" applyFill="1" applyAlignment="1">
      <alignment vertical="top" wrapText="1"/>
    </xf>
    <xf numFmtId="0" fontId="0" fillId="2" borderId="0" xfId="0" applyFill="1" applyAlignment="1"/>
    <xf numFmtId="0" fontId="0" fillId="2" borderId="0" xfId="0" applyFill="1" applyAlignment="1">
      <alignment wrapText="1"/>
    </xf>
    <xf numFmtId="0" fontId="0" fillId="2" borderId="0" xfId="0" applyNumberFormat="1" applyFill="1" applyBorder="1" applyAlignment="1" applyProtection="1">
      <alignment horizontal="left"/>
      <protection locked="0"/>
    </xf>
    <xf numFmtId="0" fontId="2" fillId="2" borderId="0" xfId="0" applyFont="1" applyFill="1" applyBorder="1" applyAlignment="1">
      <alignment horizontal="left" vertical="top" wrapText="1"/>
    </xf>
    <xf numFmtId="0" fontId="3" fillId="0" borderId="0" xfId="0" applyFont="1" applyFill="1" applyBorder="1"/>
    <xf numFmtId="4" fontId="33" fillId="0" borderId="5" xfId="0" applyNumberFormat="1" applyFont="1" applyBorder="1" applyAlignment="1">
      <alignment vertical="top"/>
    </xf>
    <xf numFmtId="4" fontId="7" fillId="0" borderId="5" xfId="0" applyNumberFormat="1" applyFont="1" applyBorder="1" applyAlignment="1">
      <alignment vertical="top" wrapText="1"/>
    </xf>
    <xf numFmtId="0" fontId="12" fillId="2" borderId="0" xfId="0" applyFont="1" applyFill="1" applyBorder="1"/>
    <xf numFmtId="165" fontId="12" fillId="2" borderId="0" xfId="0" applyNumberFormat="1" applyFont="1" applyFill="1" applyBorder="1"/>
    <xf numFmtId="0" fontId="39" fillId="2" borderId="0" xfId="0" applyFont="1" applyFill="1"/>
    <xf numFmtId="4" fontId="7" fillId="2" borderId="6" xfId="0" applyNumberFormat="1" applyFont="1" applyFill="1" applyBorder="1"/>
    <xf numFmtId="0" fontId="2" fillId="3" borderId="30" xfId="0" applyFont="1" applyFill="1" applyBorder="1" applyAlignment="1">
      <alignment horizontal="left" vertical="top" wrapText="1"/>
    </xf>
    <xf numFmtId="0" fontId="0" fillId="0" borderId="0" xfId="0" applyAlignment="1">
      <alignment vertical="top" wrapText="1"/>
    </xf>
    <xf numFmtId="0" fontId="12" fillId="2" borderId="0" xfId="0" quotePrefix="1" applyFont="1" applyFill="1" applyAlignment="1">
      <alignment vertical="top"/>
    </xf>
    <xf numFmtId="0" fontId="12" fillId="2" borderId="0" xfId="0" applyFont="1" applyFill="1" applyAlignment="1">
      <alignment vertical="top"/>
    </xf>
    <xf numFmtId="0" fontId="0" fillId="2" borderId="0" xfId="0" applyFill="1"/>
    <xf numFmtId="0" fontId="0" fillId="7" borderId="0" xfId="0" applyFill="1" applyAlignment="1">
      <alignment vertical="top"/>
    </xf>
    <xf numFmtId="0" fontId="0" fillId="7" borderId="0" xfId="0" applyFill="1" applyAlignment="1">
      <alignment vertical="top" wrapText="1"/>
    </xf>
    <xf numFmtId="0" fontId="3" fillId="2" borderId="21" xfId="0" applyFont="1" applyFill="1" applyBorder="1" applyAlignment="1">
      <alignment vertical="top" wrapText="1"/>
    </xf>
    <xf numFmtId="0" fontId="3" fillId="2" borderId="42" xfId="0" applyFont="1" applyFill="1" applyBorder="1" applyAlignment="1">
      <alignment vertical="top" wrapText="1"/>
    </xf>
    <xf numFmtId="0" fontId="3" fillId="2" borderId="20" xfId="0" applyFont="1" applyFill="1" applyBorder="1" applyAlignment="1">
      <alignment vertical="top" wrapText="1"/>
    </xf>
    <xf numFmtId="4" fontId="33" fillId="0" borderId="20" xfId="0" applyNumberFormat="1" applyFont="1" applyBorder="1" applyAlignment="1">
      <alignment vertical="top" wrapText="1"/>
    </xf>
    <xf numFmtId="4" fontId="7" fillId="0" borderId="20" xfId="0" applyNumberFormat="1" applyFont="1" applyBorder="1" applyAlignment="1">
      <alignment vertical="top" wrapText="1"/>
    </xf>
    <xf numFmtId="0" fontId="3" fillId="2" borderId="35" xfId="0" applyFont="1" applyFill="1" applyBorder="1" applyAlignment="1">
      <alignment vertical="top" wrapText="1"/>
    </xf>
    <xf numFmtId="0" fontId="3" fillId="2" borderId="13" xfId="0" applyFont="1" applyFill="1" applyBorder="1" applyAlignment="1">
      <alignment vertical="top" wrapText="1"/>
    </xf>
    <xf numFmtId="0" fontId="0" fillId="3" borderId="32" xfId="0" applyFill="1" applyBorder="1" applyAlignment="1">
      <alignment vertical="top"/>
    </xf>
    <xf numFmtId="165" fontId="3" fillId="8" borderId="5" xfId="0" applyNumberFormat="1" applyFont="1" applyFill="1" applyBorder="1"/>
    <xf numFmtId="165" fontId="3" fillId="8" borderId="25" xfId="0" applyNumberFormat="1" applyFont="1" applyFill="1" applyBorder="1"/>
    <xf numFmtId="165" fontId="3" fillId="8" borderId="6" xfId="0" applyNumberFormat="1" applyFont="1" applyFill="1" applyBorder="1"/>
    <xf numFmtId="3" fontId="3" fillId="2" borderId="5" xfId="0" applyNumberFormat="1" applyFont="1" applyFill="1" applyBorder="1" applyAlignment="1">
      <alignment horizontal="center" vertical="top" wrapText="1"/>
    </xf>
    <xf numFmtId="4" fontId="7" fillId="2" borderId="5" xfId="0" applyNumberFormat="1" applyFont="1" applyFill="1" applyBorder="1" applyAlignment="1">
      <alignment horizontal="center"/>
    </xf>
    <xf numFmtId="4" fontId="7" fillId="2" borderId="8" xfId="0" applyNumberFormat="1" applyFont="1" applyFill="1" applyBorder="1" applyAlignment="1">
      <alignment horizontal="center"/>
    </xf>
    <xf numFmtId="3" fontId="3" fillId="2" borderId="8" xfId="0" applyNumberFormat="1" applyFont="1" applyFill="1" applyBorder="1" applyAlignment="1">
      <alignment horizontal="center" vertical="top" wrapText="1"/>
    </xf>
    <xf numFmtId="3" fontId="3" fillId="2" borderId="6" xfId="0" applyNumberFormat="1" applyFont="1" applyFill="1" applyBorder="1" applyAlignment="1">
      <alignment horizontal="left" vertical="top" wrapText="1"/>
    </xf>
    <xf numFmtId="4" fontId="7" fillId="2" borderId="6" xfId="0" applyNumberFormat="1" applyFont="1" applyFill="1" applyBorder="1" applyAlignment="1">
      <alignment horizontal="left" wrapText="1"/>
    </xf>
    <xf numFmtId="3" fontId="3" fillId="2" borderId="9" xfId="0" applyNumberFormat="1" applyFont="1" applyFill="1" applyBorder="1" applyAlignment="1">
      <alignment horizontal="left" vertical="top" wrapText="1"/>
    </xf>
    <xf numFmtId="0" fontId="0" fillId="2" borderId="0" xfId="0" applyFill="1"/>
    <xf numFmtId="0" fontId="19" fillId="2" borderId="0" xfId="0" applyFont="1" applyFill="1"/>
    <xf numFmtId="3" fontId="3" fillId="2" borderId="6" xfId="0" applyNumberFormat="1" applyFont="1" applyFill="1" applyBorder="1"/>
    <xf numFmtId="0" fontId="41" fillId="0" borderId="0" xfId="0" applyFont="1"/>
    <xf numFmtId="0" fontId="20" fillId="2" borderId="0" xfId="2" applyFont="1" applyFill="1" applyAlignment="1" applyProtection="1">
      <alignment horizontal="left"/>
    </xf>
    <xf numFmtId="0" fontId="0" fillId="7" borderId="0" xfId="0" applyFill="1" applyAlignment="1">
      <alignment wrapText="1"/>
    </xf>
    <xf numFmtId="3" fontId="4" fillId="2" borderId="0" xfId="0" applyNumberFormat="1" applyFont="1" applyFill="1" applyBorder="1" applyAlignment="1" applyProtection="1">
      <alignment horizontal="right"/>
      <protection hidden="1"/>
    </xf>
    <xf numFmtId="0" fontId="43" fillId="2" borderId="0" xfId="0" applyFont="1" applyFill="1"/>
    <xf numFmtId="0" fontId="44" fillId="2" borderId="0" xfId="0" applyFont="1" applyFill="1"/>
    <xf numFmtId="0" fontId="43" fillId="2" borderId="0" xfId="0" applyFont="1" applyFill="1" applyAlignment="1">
      <alignment vertical="top"/>
    </xf>
    <xf numFmtId="0" fontId="44" fillId="2" borderId="0" xfId="0" applyFont="1" applyFill="1" applyAlignment="1">
      <alignment vertical="top"/>
    </xf>
    <xf numFmtId="0" fontId="43" fillId="2" borderId="0" xfId="0" quotePrefix="1" applyFont="1" applyFill="1" applyAlignment="1">
      <alignment vertical="top"/>
    </xf>
    <xf numFmtId="0" fontId="43" fillId="2" borderId="0" xfId="0" applyFont="1" applyFill="1" applyAlignment="1">
      <alignment horizontal="left"/>
    </xf>
    <xf numFmtId="0" fontId="44" fillId="2" borderId="0" xfId="0" applyFont="1" applyFill="1" applyAlignment="1">
      <alignment horizontal="left"/>
    </xf>
    <xf numFmtId="0" fontId="43" fillId="2" borderId="0" xfId="0" quotePrefix="1" applyFont="1" applyFill="1" applyAlignment="1">
      <alignment horizontal="left"/>
    </xf>
    <xf numFmtId="164" fontId="44" fillId="2" borderId="0" xfId="0" applyNumberFormat="1" applyFont="1" applyFill="1" applyAlignment="1">
      <alignment vertical="top"/>
    </xf>
    <xf numFmtId="0" fontId="45" fillId="2" borderId="0" xfId="0" applyFont="1" applyFill="1" applyAlignment="1">
      <alignment vertical="top"/>
    </xf>
    <xf numFmtId="0" fontId="44" fillId="0" borderId="0" xfId="0" applyFont="1" applyAlignment="1">
      <alignment vertical="top"/>
    </xf>
    <xf numFmtId="165" fontId="45" fillId="2" borderId="0" xfId="0" applyNumberFormat="1" applyFont="1" applyFill="1" applyBorder="1"/>
    <xf numFmtId="165" fontId="43" fillId="2" borderId="0" xfId="0" applyNumberFormat="1" applyFont="1" applyFill="1" applyBorder="1"/>
    <xf numFmtId="0" fontId="43" fillId="2" borderId="0" xfId="0" applyFont="1" applyFill="1" applyBorder="1"/>
    <xf numFmtId="0" fontId="46" fillId="2" borderId="0" xfId="0" applyFont="1" applyFill="1"/>
    <xf numFmtId="0" fontId="43" fillId="2" borderId="0" xfId="0" applyFont="1" applyFill="1" applyAlignment="1">
      <alignment horizontal="left" vertical="top"/>
    </xf>
    <xf numFmtId="0" fontId="43" fillId="2" borderId="0" xfId="0" applyFont="1" applyFill="1" applyBorder="1" applyAlignment="1">
      <alignment vertical="top" wrapText="1"/>
    </xf>
    <xf numFmtId="0" fontId="43" fillId="2" borderId="0" xfId="0" applyFont="1" applyFill="1" applyBorder="1" applyAlignment="1">
      <alignment horizontal="center" vertical="top" wrapText="1"/>
    </xf>
    <xf numFmtId="0" fontId="43" fillId="2" borderId="0" xfId="0" applyFont="1" applyFill="1" applyBorder="1" applyAlignment="1">
      <alignment horizontal="left" vertical="top"/>
    </xf>
    <xf numFmtId="0" fontId="44" fillId="7" borderId="0" xfId="0" applyFont="1" applyFill="1" applyAlignment="1">
      <alignment vertical="top" wrapText="1"/>
    </xf>
    <xf numFmtId="0" fontId="43" fillId="2" borderId="0" xfId="1" applyFont="1" applyFill="1" applyAlignment="1">
      <alignment vertical="center" wrapText="1"/>
    </xf>
    <xf numFmtId="0" fontId="43" fillId="2" borderId="0" xfId="0" applyFont="1" applyFill="1" applyAlignment="1">
      <alignment wrapText="1"/>
    </xf>
    <xf numFmtId="3" fontId="4" fillId="2" borderId="12" xfId="0" applyNumberFormat="1" applyFont="1" applyFill="1" applyBorder="1" applyAlignment="1">
      <alignment horizontal="right"/>
    </xf>
    <xf numFmtId="3" fontId="4" fillId="2" borderId="9" xfId="0" applyNumberFormat="1" applyFont="1" applyFill="1" applyBorder="1" applyAlignment="1">
      <alignment horizontal="right"/>
    </xf>
    <xf numFmtId="0" fontId="47" fillId="2" borderId="0" xfId="1" applyFont="1" applyFill="1" applyAlignment="1">
      <alignment vertical="center"/>
    </xf>
    <xf numFmtId="0" fontId="47" fillId="2" borderId="0" xfId="1" applyFont="1" applyFill="1" applyAlignment="1">
      <alignment vertical="center" wrapText="1"/>
    </xf>
    <xf numFmtId="0" fontId="48" fillId="2" borderId="0" xfId="0" applyFont="1" applyFill="1"/>
    <xf numFmtId="0" fontId="47" fillId="2" borderId="0" xfId="0" applyFont="1" applyFill="1"/>
    <xf numFmtId="0" fontId="43" fillId="2" borderId="0" xfId="0" applyNumberFormat="1" applyFont="1" applyFill="1" applyAlignment="1">
      <alignment wrapText="1"/>
    </xf>
    <xf numFmtId="0" fontId="47" fillId="2" borderId="0" xfId="0" applyFont="1" applyFill="1" applyAlignment="1">
      <alignment wrapText="1"/>
    </xf>
    <xf numFmtId="0" fontId="43" fillId="2" borderId="0" xfId="0" applyFont="1" applyFill="1" applyAlignment="1">
      <alignment wrapText="1"/>
    </xf>
    <xf numFmtId="0" fontId="34" fillId="2" borderId="0" xfId="0" applyFont="1" applyFill="1" applyAlignment="1">
      <alignment vertical="top" wrapText="1"/>
    </xf>
    <xf numFmtId="0" fontId="44" fillId="2" borderId="0" xfId="0" applyFont="1" applyFill="1" applyAlignment="1">
      <alignment vertical="top"/>
    </xf>
    <xf numFmtId="0" fontId="43" fillId="2" borderId="0" xfId="0" applyFont="1" applyFill="1" applyAlignment="1">
      <alignment vertical="top"/>
    </xf>
    <xf numFmtId="0" fontId="49" fillId="2" borderId="0" xfId="0" applyFont="1" applyFill="1"/>
    <xf numFmtId="0" fontId="1" fillId="2" borderId="0" xfId="0" applyFont="1" applyFill="1" applyProtection="1">
      <protection hidden="1"/>
    </xf>
    <xf numFmtId="0" fontId="0" fillId="2" borderId="0" xfId="0" applyFill="1" applyProtection="1">
      <protection hidden="1"/>
    </xf>
    <xf numFmtId="0" fontId="0" fillId="4" borderId="0" xfId="0" applyFill="1" applyProtection="1">
      <protection hidden="1"/>
    </xf>
    <xf numFmtId="0" fontId="22" fillId="2" borderId="0" xfId="0" applyFont="1" applyFill="1" applyProtection="1">
      <protection locked="0" hidden="1"/>
    </xf>
    <xf numFmtId="0" fontId="2" fillId="3" borderId="14" xfId="0" applyFont="1" applyFill="1" applyBorder="1" applyAlignment="1" applyProtection="1">
      <alignment horizontal="left" vertical="top" wrapText="1"/>
      <protection hidden="1"/>
    </xf>
    <xf numFmtId="0" fontId="2" fillId="3" borderId="15" xfId="0" applyFont="1" applyFill="1" applyBorder="1" applyAlignment="1" applyProtection="1">
      <alignment horizontal="left" vertical="top" wrapText="1"/>
      <protection hidden="1"/>
    </xf>
    <xf numFmtId="0" fontId="3" fillId="2" borderId="4" xfId="0" applyFont="1" applyFill="1" applyBorder="1" applyProtection="1">
      <protection hidden="1"/>
    </xf>
    <xf numFmtId="3" fontId="3" fillId="2" borderId="5" xfId="0" applyNumberFormat="1" applyFont="1" applyFill="1" applyBorder="1" applyAlignment="1" applyProtection="1">
      <alignment horizontal="right"/>
      <protection hidden="1"/>
    </xf>
    <xf numFmtId="0" fontId="3" fillId="2" borderId="16" xfId="0" applyFont="1" applyFill="1" applyBorder="1" applyProtection="1">
      <protection hidden="1"/>
    </xf>
    <xf numFmtId="1" fontId="3" fillId="2" borderId="5" xfId="0" applyNumberFormat="1" applyFont="1" applyFill="1" applyBorder="1" applyAlignment="1" applyProtection="1">
      <alignment horizontal="right"/>
      <protection hidden="1"/>
    </xf>
    <xf numFmtId="1" fontId="3" fillId="2" borderId="6" xfId="0" applyNumberFormat="1" applyFont="1" applyFill="1" applyBorder="1" applyAlignment="1" applyProtection="1">
      <alignment horizontal="right"/>
      <protection hidden="1"/>
    </xf>
    <xf numFmtId="0" fontId="3" fillId="2" borderId="28" xfId="0" applyFont="1" applyFill="1" applyBorder="1" applyProtection="1">
      <protection hidden="1"/>
    </xf>
    <xf numFmtId="0" fontId="4" fillId="2" borderId="7" xfId="0" applyFont="1" applyFill="1" applyBorder="1" applyProtection="1">
      <protection hidden="1"/>
    </xf>
    <xf numFmtId="3" fontId="4" fillId="2" borderId="8" xfId="0" applyNumberFormat="1" applyFont="1" applyFill="1" applyBorder="1" applyAlignment="1" applyProtection="1">
      <alignment horizontal="right"/>
      <protection hidden="1"/>
    </xf>
    <xf numFmtId="1" fontId="4" fillId="2" borderId="52" xfId="0" applyNumberFormat="1" applyFont="1" applyFill="1" applyBorder="1" applyProtection="1">
      <protection hidden="1"/>
    </xf>
    <xf numFmtId="1" fontId="4" fillId="2" borderId="8" xfId="0" applyNumberFormat="1" applyFont="1" applyFill="1" applyBorder="1" applyAlignment="1" applyProtection="1">
      <alignment horizontal="right"/>
      <protection hidden="1"/>
    </xf>
    <xf numFmtId="1" fontId="4" fillId="2" borderId="9" xfId="0" applyNumberFormat="1" applyFont="1" applyFill="1" applyBorder="1" applyAlignment="1" applyProtection="1">
      <alignment horizontal="right"/>
      <protection hidden="1"/>
    </xf>
    <xf numFmtId="0" fontId="51" fillId="2" borderId="0" xfId="0" applyFont="1" applyFill="1" applyProtection="1">
      <protection hidden="1"/>
    </xf>
    <xf numFmtId="0" fontId="3" fillId="2" borderId="0" xfId="0" applyFont="1" applyFill="1" applyProtection="1">
      <protection hidden="1"/>
    </xf>
    <xf numFmtId="0" fontId="2" fillId="3" borderId="53" xfId="0" applyFont="1" applyFill="1" applyBorder="1" applyAlignment="1" applyProtection="1">
      <alignment vertical="top"/>
      <protection hidden="1"/>
    </xf>
    <xf numFmtId="0" fontId="2" fillId="3" borderId="54" xfId="0" applyFont="1" applyFill="1" applyBorder="1" applyAlignment="1" applyProtection="1">
      <alignment vertical="top"/>
      <protection hidden="1"/>
    </xf>
    <xf numFmtId="0" fontId="2" fillId="3" borderId="55" xfId="0" applyFont="1" applyFill="1" applyBorder="1" applyAlignment="1" applyProtection="1">
      <alignment vertical="top" wrapText="1"/>
      <protection hidden="1"/>
    </xf>
    <xf numFmtId="0" fontId="2" fillId="3" borderId="56" xfId="0" applyFont="1" applyFill="1" applyBorder="1" applyAlignment="1" applyProtection="1">
      <alignment vertical="top" wrapText="1"/>
      <protection hidden="1"/>
    </xf>
    <xf numFmtId="0" fontId="2" fillId="3" borderId="57" xfId="0" applyFont="1" applyFill="1" applyBorder="1" applyAlignment="1" applyProtection="1">
      <alignment vertical="top" wrapText="1"/>
      <protection hidden="1"/>
    </xf>
    <xf numFmtId="0" fontId="2" fillId="3" borderId="58" xfId="0" applyFont="1" applyFill="1" applyBorder="1" applyAlignment="1" applyProtection="1">
      <alignment vertical="top" wrapText="1"/>
      <protection hidden="1"/>
    </xf>
    <xf numFmtId="0" fontId="2" fillId="3" borderId="59" xfId="0" applyFont="1" applyFill="1" applyBorder="1" applyAlignment="1" applyProtection="1">
      <alignment vertical="top" wrapText="1"/>
      <protection hidden="1"/>
    </xf>
    <xf numFmtId="0" fontId="2" fillId="3" borderId="60" xfId="0" applyFont="1" applyFill="1" applyBorder="1" applyAlignment="1" applyProtection="1">
      <alignment vertical="top" wrapText="1"/>
      <protection hidden="1"/>
    </xf>
    <xf numFmtId="0" fontId="2" fillId="3" borderId="61" xfId="0" applyFont="1" applyFill="1" applyBorder="1" applyAlignment="1" applyProtection="1">
      <alignment vertical="top" wrapText="1"/>
      <protection hidden="1"/>
    </xf>
    <xf numFmtId="0" fontId="2" fillId="7" borderId="0" xfId="0" applyFont="1" applyFill="1" applyBorder="1" applyAlignment="1">
      <alignment vertical="top" wrapText="1"/>
    </xf>
    <xf numFmtId="0" fontId="3" fillId="2" borderId="62" xfId="0" applyFont="1" applyFill="1" applyBorder="1" applyProtection="1">
      <protection hidden="1"/>
    </xf>
    <xf numFmtId="0" fontId="3" fillId="0" borderId="63" xfId="0" applyFont="1" applyBorder="1" applyProtection="1">
      <protection hidden="1"/>
    </xf>
    <xf numFmtId="0" fontId="3" fillId="0" borderId="64" xfId="0" applyFont="1" applyBorder="1" applyProtection="1">
      <protection hidden="1"/>
    </xf>
    <xf numFmtId="3" fontId="3" fillId="0" borderId="65" xfId="0" applyNumberFormat="1" applyFont="1" applyBorder="1" applyProtection="1">
      <protection hidden="1"/>
    </xf>
    <xf numFmtId="3" fontId="3" fillId="0" borderId="63" xfId="0" applyNumberFormat="1" applyFont="1" applyBorder="1" applyProtection="1">
      <protection hidden="1"/>
    </xf>
    <xf numFmtId="3" fontId="3" fillId="0" borderId="66" xfId="0" applyNumberFormat="1" applyFont="1" applyBorder="1" applyProtection="1">
      <protection hidden="1"/>
    </xf>
    <xf numFmtId="3" fontId="3" fillId="0" borderId="67" xfId="0" applyNumberFormat="1" applyFont="1" applyBorder="1" applyProtection="1">
      <protection hidden="1"/>
    </xf>
    <xf numFmtId="3" fontId="3" fillId="0" borderId="68" xfId="0" applyNumberFormat="1" applyFont="1" applyBorder="1" applyProtection="1">
      <protection hidden="1"/>
    </xf>
    <xf numFmtId="1" fontId="3" fillId="7" borderId="0" xfId="0" applyNumberFormat="1" applyFont="1" applyFill="1" applyBorder="1"/>
    <xf numFmtId="0" fontId="3" fillId="2" borderId="69" xfId="0" applyFont="1" applyFill="1" applyBorder="1" applyProtection="1">
      <protection hidden="1"/>
    </xf>
    <xf numFmtId="0" fontId="3" fillId="0" borderId="70" xfId="0" applyFont="1" applyBorder="1" applyProtection="1">
      <protection hidden="1"/>
    </xf>
    <xf numFmtId="0" fontId="3" fillId="0" borderId="71" xfId="0" applyFont="1" applyBorder="1" applyProtection="1">
      <protection hidden="1"/>
    </xf>
    <xf numFmtId="3" fontId="3" fillId="0" borderId="72" xfId="0" applyNumberFormat="1" applyFont="1" applyBorder="1" applyProtection="1">
      <protection hidden="1"/>
    </xf>
    <xf numFmtId="3" fontId="3" fillId="0" borderId="70" xfId="0" applyNumberFormat="1" applyFont="1" applyBorder="1" applyProtection="1">
      <protection hidden="1"/>
    </xf>
    <xf numFmtId="3" fontId="3" fillId="0" borderId="73" xfId="0" applyNumberFormat="1" applyFont="1" applyBorder="1" applyProtection="1">
      <protection hidden="1"/>
    </xf>
    <xf numFmtId="3" fontId="3" fillId="0" borderId="74" xfId="0" applyNumberFormat="1" applyFont="1" applyBorder="1" applyProtection="1">
      <protection hidden="1"/>
    </xf>
    <xf numFmtId="3" fontId="3" fillId="0" borderId="75" xfId="0" applyNumberFormat="1" applyFont="1" applyBorder="1" applyProtection="1">
      <protection hidden="1"/>
    </xf>
    <xf numFmtId="0" fontId="4" fillId="2" borderId="69" xfId="0" applyFont="1" applyFill="1" applyBorder="1" applyProtection="1">
      <protection hidden="1"/>
    </xf>
    <xf numFmtId="0" fontId="4" fillId="0" borderId="70" xfId="0" applyFont="1" applyBorder="1" applyProtection="1">
      <protection hidden="1"/>
    </xf>
    <xf numFmtId="0" fontId="4" fillId="0" borderId="71" xfId="0" applyFont="1" applyBorder="1" applyProtection="1">
      <protection hidden="1"/>
    </xf>
    <xf numFmtId="3" fontId="4" fillId="0" borderId="72" xfId="0" applyNumberFormat="1" applyFont="1" applyBorder="1" applyProtection="1">
      <protection hidden="1"/>
    </xf>
    <xf numFmtId="3" fontId="4" fillId="0" borderId="70" xfId="0" applyNumberFormat="1" applyFont="1" applyBorder="1" applyProtection="1">
      <protection hidden="1"/>
    </xf>
    <xf numFmtId="3" fontId="4" fillId="0" borderId="73" xfId="0" applyNumberFormat="1" applyFont="1" applyBorder="1" applyProtection="1">
      <protection hidden="1"/>
    </xf>
    <xf numFmtId="3" fontId="4" fillId="0" borderId="74" xfId="0" applyNumberFormat="1" applyFont="1" applyBorder="1" applyProtection="1">
      <protection hidden="1"/>
    </xf>
    <xf numFmtId="3" fontId="4" fillId="0" borderId="75" xfId="0" applyNumberFormat="1" applyFont="1" applyBorder="1" applyProtection="1">
      <protection hidden="1"/>
    </xf>
    <xf numFmtId="1" fontId="4" fillId="7" borderId="0" xfId="0" applyNumberFormat="1" applyFont="1" applyFill="1" applyBorder="1"/>
    <xf numFmtId="4" fontId="7" fillId="7" borderId="0" xfId="9" applyNumberFormat="1" applyFont="1" applyFill="1" applyBorder="1"/>
    <xf numFmtId="3" fontId="7" fillId="7" borderId="0" xfId="9" applyNumberFormat="1" applyFont="1" applyFill="1" applyBorder="1"/>
    <xf numFmtId="0" fontId="4" fillId="2" borderId="76" xfId="0" applyFont="1" applyFill="1" applyBorder="1" applyProtection="1">
      <protection hidden="1"/>
    </xf>
    <xf numFmtId="0" fontId="4" fillId="0" borderId="77" xfId="0" applyFont="1" applyBorder="1" applyProtection="1">
      <protection hidden="1"/>
    </xf>
    <xf numFmtId="0" fontId="4" fillId="0" borderId="78" xfId="0" applyFont="1" applyBorder="1" applyProtection="1">
      <protection hidden="1"/>
    </xf>
    <xf numFmtId="3" fontId="4" fillId="0" borderId="79" xfId="0" applyNumberFormat="1" applyFont="1" applyBorder="1" applyProtection="1">
      <protection hidden="1"/>
    </xf>
    <xf numFmtId="3" fontId="4" fillId="0" borderId="77" xfId="0" applyNumberFormat="1" applyFont="1" applyBorder="1" applyProtection="1">
      <protection hidden="1"/>
    </xf>
    <xf numFmtId="3" fontId="4" fillId="0" borderId="80" xfId="0" applyNumberFormat="1" applyFont="1" applyBorder="1" applyProtection="1">
      <protection hidden="1"/>
    </xf>
    <xf numFmtId="3" fontId="4" fillId="0" borderId="81" xfId="0" applyNumberFormat="1" applyFont="1" applyBorder="1" applyProtection="1">
      <protection hidden="1"/>
    </xf>
    <xf numFmtId="3" fontId="4" fillId="0" borderId="82" xfId="0" applyNumberFormat="1" applyFont="1" applyBorder="1" applyProtection="1">
      <protection hidden="1"/>
    </xf>
    <xf numFmtId="4" fontId="7" fillId="0" borderId="70" xfId="9" applyNumberFormat="1" applyFont="1" applyBorder="1" applyProtection="1">
      <protection hidden="1"/>
    </xf>
    <xf numFmtId="3" fontId="7" fillId="5" borderId="72" xfId="16" applyNumberFormat="1" applyFont="1" applyFill="1" applyBorder="1" applyProtection="1">
      <protection hidden="1"/>
    </xf>
    <xf numFmtId="3" fontId="7" fillId="5" borderId="70" xfId="16" applyNumberFormat="1" applyFont="1" applyFill="1" applyBorder="1" applyProtection="1">
      <protection hidden="1"/>
    </xf>
    <xf numFmtId="3" fontId="7" fillId="5" borderId="73" xfId="16" applyNumberFormat="1" applyFont="1" applyFill="1" applyBorder="1" applyProtection="1">
      <protection hidden="1"/>
    </xf>
    <xf numFmtId="3" fontId="7" fillId="5" borderId="74" xfId="16" applyNumberFormat="1" applyFont="1" applyFill="1" applyBorder="1" applyProtection="1">
      <protection hidden="1"/>
    </xf>
    <xf numFmtId="3" fontId="7" fillId="5" borderId="75" xfId="16" applyNumberFormat="1" applyFont="1" applyFill="1" applyBorder="1" applyProtection="1">
      <protection hidden="1"/>
    </xf>
    <xf numFmtId="3" fontId="7" fillId="0" borderId="71" xfId="9" applyNumberFormat="1" applyFont="1" applyBorder="1" applyProtection="1">
      <protection hidden="1"/>
    </xf>
    <xf numFmtId="4" fontId="6" fillId="0" borderId="70" xfId="9" applyNumberFormat="1" applyFont="1" applyBorder="1" applyProtection="1">
      <protection hidden="1"/>
    </xf>
    <xf numFmtId="3" fontId="6" fillId="0" borderId="71" xfId="9" applyNumberFormat="1" applyFont="1" applyBorder="1" applyProtection="1">
      <protection hidden="1"/>
    </xf>
    <xf numFmtId="3" fontId="6" fillId="5" borderId="72" xfId="16" applyNumberFormat="1" applyFont="1" applyFill="1" applyBorder="1" applyProtection="1">
      <protection hidden="1"/>
    </xf>
    <xf numFmtId="3" fontId="6" fillId="5" borderId="70" xfId="16" applyNumberFormat="1" applyFont="1" applyFill="1" applyBorder="1" applyProtection="1">
      <protection hidden="1"/>
    </xf>
    <xf numFmtId="3" fontId="6" fillId="5" borderId="73" xfId="16" applyNumberFormat="1" applyFont="1" applyFill="1" applyBorder="1" applyProtection="1">
      <protection hidden="1"/>
    </xf>
    <xf numFmtId="3" fontId="6" fillId="5" borderId="74" xfId="16" applyNumberFormat="1" applyFont="1" applyFill="1" applyBorder="1" applyProtection="1">
      <protection hidden="1"/>
    </xf>
    <xf numFmtId="3" fontId="6" fillId="5" borderId="75" xfId="16" applyNumberFormat="1" applyFont="1" applyFill="1" applyBorder="1" applyProtection="1">
      <protection hidden="1"/>
    </xf>
    <xf numFmtId="3" fontId="7" fillId="5" borderId="72" xfId="9" applyNumberFormat="1" applyFont="1" applyFill="1" applyBorder="1" applyProtection="1">
      <protection hidden="1"/>
    </xf>
    <xf numFmtId="3" fontId="7" fillId="5" borderId="70" xfId="9" applyNumberFormat="1" applyFont="1" applyFill="1" applyBorder="1" applyProtection="1">
      <protection hidden="1"/>
    </xf>
    <xf numFmtId="3" fontId="7" fillId="5" borderId="73" xfId="9" applyNumberFormat="1" applyFont="1" applyFill="1" applyBorder="1" applyAlignment="1" applyProtection="1">
      <alignment horizontal="right"/>
      <protection hidden="1"/>
    </xf>
    <xf numFmtId="3" fontId="7" fillId="5" borderId="74" xfId="9" applyNumberFormat="1" applyFont="1" applyFill="1" applyBorder="1" applyProtection="1">
      <protection hidden="1"/>
    </xf>
    <xf numFmtId="3" fontId="7" fillId="5" borderId="70" xfId="9" applyNumberFormat="1" applyFont="1" applyFill="1" applyBorder="1" applyAlignment="1" applyProtection="1">
      <alignment horizontal="right"/>
      <protection hidden="1"/>
    </xf>
    <xf numFmtId="3" fontId="7" fillId="5" borderId="75" xfId="9" applyNumberFormat="1" applyFont="1" applyFill="1" applyBorder="1" applyAlignment="1" applyProtection="1">
      <alignment horizontal="right"/>
      <protection hidden="1"/>
    </xf>
    <xf numFmtId="3" fontId="6" fillId="5" borderId="72" xfId="9" applyNumberFormat="1" applyFont="1" applyFill="1" applyBorder="1" applyAlignment="1" applyProtection="1">
      <alignment horizontal="right"/>
      <protection hidden="1"/>
    </xf>
    <xf numFmtId="3" fontId="6" fillId="5" borderId="70" xfId="9" applyNumberFormat="1" applyFont="1" applyFill="1" applyBorder="1" applyProtection="1">
      <protection hidden="1"/>
    </xf>
    <xf numFmtId="3" fontId="6" fillId="5" borderId="73" xfId="9" applyNumberFormat="1" applyFont="1" applyFill="1" applyBorder="1" applyAlignment="1" applyProtection="1">
      <alignment horizontal="right"/>
      <protection hidden="1"/>
    </xf>
    <xf numFmtId="3" fontId="6" fillId="5" borderId="74" xfId="9" applyNumberFormat="1" applyFont="1" applyFill="1" applyBorder="1" applyAlignment="1" applyProtection="1">
      <alignment horizontal="right"/>
      <protection hidden="1"/>
    </xf>
    <xf numFmtId="3" fontId="6" fillId="5" borderId="70" xfId="9" applyNumberFormat="1" applyFont="1" applyFill="1" applyBorder="1" applyAlignment="1" applyProtection="1">
      <alignment horizontal="right"/>
      <protection hidden="1"/>
    </xf>
    <xf numFmtId="3" fontId="6" fillId="5" borderId="75" xfId="9" applyNumberFormat="1" applyFont="1" applyFill="1" applyBorder="1" applyAlignment="1" applyProtection="1">
      <alignment horizontal="right"/>
      <protection hidden="1"/>
    </xf>
    <xf numFmtId="3" fontId="7" fillId="5" borderId="72" xfId="1" applyNumberFormat="1" applyFont="1" applyFill="1" applyBorder="1" applyProtection="1">
      <protection hidden="1"/>
    </xf>
    <xf numFmtId="3" fontId="7" fillId="5" borderId="70" xfId="1" applyNumberFormat="1" applyFont="1" applyFill="1" applyBorder="1" applyProtection="1">
      <protection hidden="1"/>
    </xf>
    <xf numFmtId="3" fontId="3" fillId="2" borderId="72" xfId="0" applyNumberFormat="1" applyFont="1" applyFill="1" applyBorder="1" applyAlignment="1" applyProtection="1">
      <alignment horizontal="right"/>
      <protection hidden="1"/>
    </xf>
    <xf numFmtId="3" fontId="3" fillId="2" borderId="70" xfId="0" applyNumberFormat="1" applyFont="1" applyFill="1" applyBorder="1" applyAlignment="1" applyProtection="1">
      <alignment horizontal="right"/>
      <protection hidden="1"/>
    </xf>
    <xf numFmtId="3" fontId="3" fillId="2" borderId="74" xfId="0" applyNumberFormat="1" applyFont="1" applyFill="1" applyBorder="1" applyAlignment="1" applyProtection="1">
      <alignment horizontal="right"/>
      <protection hidden="1"/>
    </xf>
    <xf numFmtId="3" fontId="4" fillId="2" borderId="72" xfId="0" applyNumberFormat="1" applyFont="1" applyFill="1" applyBorder="1" applyAlignment="1" applyProtection="1">
      <alignment horizontal="right"/>
      <protection hidden="1"/>
    </xf>
    <xf numFmtId="3" fontId="4" fillId="2" borderId="70" xfId="0" applyNumberFormat="1" applyFont="1" applyFill="1" applyBorder="1" applyAlignment="1" applyProtection="1">
      <alignment horizontal="right"/>
      <protection hidden="1"/>
    </xf>
    <xf numFmtId="3" fontId="4" fillId="2" borderId="74" xfId="0" applyNumberFormat="1" applyFont="1" applyFill="1" applyBorder="1" applyAlignment="1" applyProtection="1">
      <alignment horizontal="right"/>
      <protection hidden="1"/>
    </xf>
    <xf numFmtId="0" fontId="4" fillId="2" borderId="83" xfId="0" applyFont="1" applyFill="1" applyBorder="1" applyProtection="1">
      <protection hidden="1"/>
    </xf>
    <xf numFmtId="4" fontId="6" fillId="0" borderId="84" xfId="9" applyNumberFormat="1" applyFont="1" applyBorder="1" applyProtection="1">
      <protection hidden="1"/>
    </xf>
    <xf numFmtId="3" fontId="6" fillId="0" borderId="85" xfId="9" applyNumberFormat="1" applyFont="1" applyBorder="1" applyProtection="1">
      <protection hidden="1"/>
    </xf>
    <xf numFmtId="3" fontId="6" fillId="5" borderId="86" xfId="9" applyNumberFormat="1" applyFont="1" applyFill="1" applyBorder="1" applyAlignment="1" applyProtection="1">
      <alignment horizontal="right"/>
      <protection hidden="1"/>
    </xf>
    <xf numFmtId="3" fontId="6" fillId="5" borderId="84" xfId="9" applyNumberFormat="1" applyFont="1" applyFill="1" applyBorder="1" applyProtection="1">
      <protection hidden="1"/>
    </xf>
    <xf numFmtId="3" fontId="6" fillId="5" borderId="87" xfId="9" applyNumberFormat="1" applyFont="1" applyFill="1" applyBorder="1" applyAlignment="1" applyProtection="1">
      <alignment horizontal="right"/>
      <protection hidden="1"/>
    </xf>
    <xf numFmtId="3" fontId="6" fillId="5" borderId="88" xfId="9" applyNumberFormat="1" applyFont="1" applyFill="1" applyBorder="1" applyAlignment="1" applyProtection="1">
      <alignment horizontal="right"/>
      <protection hidden="1"/>
    </xf>
    <xf numFmtId="3" fontId="6" fillId="5" borderId="84" xfId="9" applyNumberFormat="1" applyFont="1" applyFill="1" applyBorder="1" applyAlignment="1" applyProtection="1">
      <alignment horizontal="right"/>
      <protection hidden="1"/>
    </xf>
    <xf numFmtId="3" fontId="6" fillId="5" borderId="89" xfId="9" applyNumberFormat="1" applyFont="1" applyFill="1" applyBorder="1" applyAlignment="1" applyProtection="1">
      <alignment horizontal="right"/>
      <protection hidden="1"/>
    </xf>
    <xf numFmtId="0" fontId="0" fillId="9" borderId="0" xfId="0" applyFill="1"/>
    <xf numFmtId="1" fontId="0" fillId="0" borderId="0" xfId="0" applyNumberFormat="1"/>
    <xf numFmtId="1" fontId="0" fillId="9" borderId="0" xfId="0" applyNumberFormat="1" applyFill="1"/>
    <xf numFmtId="164" fontId="0" fillId="9" borderId="0" xfId="0" applyNumberFormat="1" applyFill="1"/>
    <xf numFmtId="0" fontId="2" fillId="2" borderId="0" xfId="0" applyFont="1" applyFill="1" applyBorder="1" applyAlignment="1" applyProtection="1">
      <alignment horizontal="left" vertical="top" wrapText="1"/>
      <protection hidden="1"/>
    </xf>
    <xf numFmtId="0" fontId="3" fillId="2" borderId="0" xfId="0" applyFont="1" applyFill="1" applyBorder="1" applyProtection="1">
      <protection hidden="1"/>
    </xf>
    <xf numFmtId="164" fontId="3" fillId="2" borderId="0" xfId="0" applyNumberFormat="1" applyFont="1" applyFill="1" applyBorder="1" applyProtection="1">
      <protection hidden="1"/>
    </xf>
    <xf numFmtId="1" fontId="4" fillId="2" borderId="0" xfId="0" applyNumberFormat="1" applyFont="1" applyFill="1" applyBorder="1" applyProtection="1">
      <protection hidden="1"/>
    </xf>
    <xf numFmtId="0" fontId="2" fillId="3" borderId="1" xfId="0" applyFont="1" applyFill="1" applyBorder="1" applyAlignment="1" applyProtection="1">
      <alignment horizontal="left" vertical="top" wrapText="1"/>
      <protection hidden="1"/>
    </xf>
    <xf numFmtId="0" fontId="2" fillId="3" borderId="2" xfId="0" applyFont="1" applyFill="1" applyBorder="1" applyAlignment="1" applyProtection="1">
      <alignment horizontal="left" vertical="top" wrapText="1"/>
      <protection hidden="1"/>
    </xf>
    <xf numFmtId="0" fontId="2" fillId="3" borderId="3" xfId="0" applyFont="1" applyFill="1" applyBorder="1" applyAlignment="1" applyProtection="1">
      <alignment horizontal="left" vertical="top" wrapText="1"/>
      <protection hidden="1"/>
    </xf>
    <xf numFmtId="3" fontId="3" fillId="2" borderId="5" xfId="0" applyNumberFormat="1" applyFont="1" applyFill="1" applyBorder="1" applyProtection="1">
      <protection hidden="1"/>
    </xf>
    <xf numFmtId="1" fontId="3" fillId="2" borderId="5" xfId="0" applyNumberFormat="1" applyFont="1" applyFill="1" applyBorder="1" applyProtection="1">
      <protection hidden="1"/>
    </xf>
    <xf numFmtId="1" fontId="3" fillId="2" borderId="6" xfId="0" applyNumberFormat="1" applyFont="1" applyFill="1" applyBorder="1" applyProtection="1">
      <protection hidden="1"/>
    </xf>
    <xf numFmtId="0" fontId="3" fillId="2" borderId="90" xfId="0" applyFont="1" applyFill="1" applyBorder="1" applyProtection="1">
      <protection hidden="1"/>
    </xf>
    <xf numFmtId="3" fontId="4" fillId="2" borderId="8" xfId="0" applyNumberFormat="1" applyFont="1" applyFill="1" applyBorder="1" applyProtection="1">
      <protection hidden="1"/>
    </xf>
    <xf numFmtId="1" fontId="4" fillId="2" borderId="8" xfId="0" applyNumberFormat="1" applyFont="1" applyFill="1" applyBorder="1" applyProtection="1">
      <protection hidden="1"/>
    </xf>
    <xf numFmtId="1" fontId="4" fillId="2" borderId="9" xfId="0" applyNumberFormat="1" applyFont="1" applyFill="1" applyBorder="1" applyProtection="1">
      <protection hidden="1"/>
    </xf>
    <xf numFmtId="0" fontId="2" fillId="3" borderId="43" xfId="0" applyFont="1" applyFill="1" applyBorder="1" applyAlignment="1" applyProtection="1">
      <alignment horizontal="left" vertical="top" wrapText="1"/>
      <protection hidden="1"/>
    </xf>
    <xf numFmtId="0" fontId="2" fillId="3" borderId="22" xfId="0" applyFont="1" applyFill="1" applyBorder="1" applyAlignment="1" applyProtection="1">
      <alignment horizontal="left" vertical="top" wrapText="1"/>
      <protection hidden="1"/>
    </xf>
    <xf numFmtId="0" fontId="2" fillId="3" borderId="19" xfId="0" applyFont="1" applyFill="1" applyBorder="1" applyAlignment="1" applyProtection="1">
      <alignment horizontal="left" vertical="top" wrapText="1"/>
      <protection hidden="1"/>
    </xf>
    <xf numFmtId="0" fontId="3" fillId="7" borderId="63" xfId="0" applyFont="1" applyFill="1" applyBorder="1" applyProtection="1">
      <protection hidden="1"/>
    </xf>
    <xf numFmtId="3" fontId="3" fillId="7" borderId="63" xfId="0" applyNumberFormat="1" applyFont="1" applyFill="1" applyBorder="1" applyProtection="1">
      <protection hidden="1"/>
    </xf>
    <xf numFmtId="3" fontId="3" fillId="7" borderId="68" xfId="0" applyNumberFormat="1" applyFont="1" applyFill="1" applyBorder="1" applyProtection="1">
      <protection hidden="1"/>
    </xf>
    <xf numFmtId="0" fontId="3" fillId="7" borderId="70" xfId="0" applyFont="1" applyFill="1" applyBorder="1" applyProtection="1">
      <protection hidden="1"/>
    </xf>
    <xf numFmtId="3" fontId="3" fillId="7" borderId="70" xfId="0" applyNumberFormat="1" applyFont="1" applyFill="1" applyBorder="1" applyProtection="1">
      <protection hidden="1"/>
    </xf>
    <xf numFmtId="3" fontId="3" fillId="7" borderId="75" xfId="0" applyNumberFormat="1" applyFont="1" applyFill="1" applyBorder="1" applyProtection="1">
      <protection hidden="1"/>
    </xf>
    <xf numFmtId="0" fontId="4" fillId="7" borderId="70" xfId="0" applyFont="1" applyFill="1" applyBorder="1" applyProtection="1">
      <protection hidden="1"/>
    </xf>
    <xf numFmtId="3" fontId="4" fillId="7" borderId="70" xfId="0" applyNumberFormat="1" applyFont="1" applyFill="1" applyBorder="1" applyProtection="1">
      <protection hidden="1"/>
    </xf>
    <xf numFmtId="3" fontId="4" fillId="7" borderId="75" xfId="0" applyNumberFormat="1" applyFont="1" applyFill="1" applyBorder="1" applyProtection="1">
      <protection hidden="1"/>
    </xf>
    <xf numFmtId="3" fontId="7" fillId="7" borderId="70" xfId="9" applyNumberFormat="1" applyFont="1" applyFill="1" applyBorder="1" applyProtection="1">
      <protection hidden="1"/>
    </xf>
    <xf numFmtId="3" fontId="7" fillId="7" borderId="75" xfId="9" applyNumberFormat="1" applyFont="1" applyFill="1" applyBorder="1" applyProtection="1">
      <protection hidden="1"/>
    </xf>
    <xf numFmtId="3" fontId="6" fillId="7" borderId="70" xfId="9" applyNumberFormat="1" applyFont="1" applyFill="1" applyBorder="1" applyProtection="1">
      <protection hidden="1"/>
    </xf>
    <xf numFmtId="3" fontId="6" fillId="7" borderId="75" xfId="9" applyNumberFormat="1" applyFont="1" applyFill="1" applyBorder="1" applyProtection="1">
      <protection hidden="1"/>
    </xf>
    <xf numFmtId="0" fontId="0" fillId="2" borderId="0" xfId="0" applyFill="1" applyBorder="1" applyProtection="1">
      <protection hidden="1"/>
    </xf>
    <xf numFmtId="0" fontId="4" fillId="7" borderId="84" xfId="0" applyFont="1" applyFill="1" applyBorder="1" applyProtection="1">
      <protection hidden="1"/>
    </xf>
    <xf numFmtId="3" fontId="6" fillId="7" borderId="84" xfId="9" applyNumberFormat="1" applyFont="1" applyFill="1" applyBorder="1" applyProtection="1">
      <protection hidden="1"/>
    </xf>
    <xf numFmtId="3" fontId="6" fillId="7" borderId="89" xfId="9" applyNumberFormat="1" applyFont="1" applyFill="1" applyBorder="1" applyProtection="1">
      <protection hidden="1"/>
    </xf>
    <xf numFmtId="4" fontId="0" fillId="0" borderId="0" xfId="0" applyNumberFormat="1"/>
    <xf numFmtId="3" fontId="0" fillId="0" borderId="0" xfId="0" applyNumberFormat="1"/>
    <xf numFmtId="3" fontId="7" fillId="0" borderId="0" xfId="9" applyNumberFormat="1" applyFont="1"/>
    <xf numFmtId="4" fontId="7" fillId="0" borderId="0" xfId="9" applyNumberFormat="1" applyFont="1"/>
    <xf numFmtId="2" fontId="0" fillId="0" borderId="0" xfId="0" applyNumberFormat="1"/>
    <xf numFmtId="0" fontId="2" fillId="3" borderId="21" xfId="0" applyFont="1" applyFill="1" applyBorder="1" applyAlignment="1" applyProtection="1">
      <alignment horizontal="left"/>
      <protection hidden="1"/>
    </xf>
    <xf numFmtId="0" fontId="2" fillId="3" borderId="27" xfId="0" applyFont="1" applyFill="1" applyBorder="1" applyAlignment="1" applyProtection="1">
      <alignment horizontal="left" vertical="top" wrapText="1"/>
      <protection hidden="1"/>
    </xf>
    <xf numFmtId="0" fontId="2" fillId="3" borderId="25" xfId="0" applyFont="1" applyFill="1" applyBorder="1" applyAlignment="1" applyProtection="1">
      <alignment horizontal="left" vertical="top" wrapText="1"/>
      <protection hidden="1"/>
    </xf>
    <xf numFmtId="0" fontId="2" fillId="3" borderId="53" xfId="0" applyFont="1" applyFill="1" applyBorder="1" applyAlignment="1" applyProtection="1">
      <alignment horizontal="left" vertical="top" wrapText="1"/>
      <protection hidden="1"/>
    </xf>
    <xf numFmtId="0" fontId="2" fillId="3" borderId="54" xfId="0" applyFont="1" applyFill="1" applyBorder="1" applyAlignment="1" applyProtection="1">
      <alignment horizontal="left" vertical="top" wrapText="1"/>
      <protection hidden="1"/>
    </xf>
    <xf numFmtId="0" fontId="2" fillId="3" borderId="91" xfId="0" applyFont="1" applyFill="1" applyBorder="1" applyAlignment="1" applyProtection="1">
      <alignment horizontal="left" vertical="top" wrapText="1"/>
      <protection hidden="1"/>
    </xf>
    <xf numFmtId="0" fontId="3" fillId="2" borderId="92" xfId="0" applyFont="1" applyFill="1" applyBorder="1" applyProtection="1">
      <protection hidden="1"/>
    </xf>
    <xf numFmtId="0" fontId="3" fillId="0" borderId="93" xfId="0" applyFont="1" applyBorder="1" applyProtection="1">
      <protection hidden="1"/>
    </xf>
    <xf numFmtId="3" fontId="7" fillId="0" borderId="93" xfId="12" applyNumberFormat="1" applyFont="1" applyBorder="1" applyProtection="1">
      <protection hidden="1"/>
    </xf>
    <xf numFmtId="3" fontId="7" fillId="0" borderId="93" xfId="9" applyNumberFormat="1" applyFont="1" applyBorder="1" applyProtection="1">
      <protection hidden="1"/>
    </xf>
    <xf numFmtId="3" fontId="7" fillId="0" borderId="94" xfId="9" applyNumberFormat="1" applyFont="1" applyBorder="1" applyProtection="1">
      <protection hidden="1"/>
    </xf>
    <xf numFmtId="3" fontId="7" fillId="0" borderId="70" xfId="12" applyNumberFormat="1" applyFont="1" applyBorder="1" applyProtection="1">
      <protection hidden="1"/>
    </xf>
    <xf numFmtId="3" fontId="7" fillId="0" borderId="70" xfId="9" applyNumberFormat="1" applyFont="1" applyBorder="1" applyProtection="1">
      <protection hidden="1"/>
    </xf>
    <xf numFmtId="3" fontId="7" fillId="0" borderId="75" xfId="9" applyNumberFormat="1" applyFont="1" applyBorder="1" applyProtection="1">
      <protection hidden="1"/>
    </xf>
    <xf numFmtId="3" fontId="6" fillId="0" borderId="70" xfId="9" applyNumberFormat="1" applyFont="1" applyBorder="1" applyProtection="1">
      <protection hidden="1"/>
    </xf>
    <xf numFmtId="3" fontId="6" fillId="0" borderId="75" xfId="9" applyNumberFormat="1" applyFont="1" applyBorder="1" applyProtection="1">
      <protection hidden="1"/>
    </xf>
    <xf numFmtId="3" fontId="7" fillId="0" borderId="70" xfId="12" applyNumberFormat="1" applyFont="1" applyBorder="1" applyAlignment="1" applyProtection="1">
      <alignment horizontal="right"/>
      <protection hidden="1"/>
    </xf>
    <xf numFmtId="3" fontId="7" fillId="0" borderId="75" xfId="12" applyNumberFormat="1" applyFont="1" applyBorder="1" applyAlignment="1" applyProtection="1">
      <alignment horizontal="right"/>
      <protection hidden="1"/>
    </xf>
    <xf numFmtId="4" fontId="6" fillId="0" borderId="77" xfId="9" applyNumberFormat="1" applyFont="1" applyBorder="1" applyProtection="1">
      <protection hidden="1"/>
    </xf>
    <xf numFmtId="3" fontId="6" fillId="0" borderId="77" xfId="9" applyNumberFormat="1" applyFont="1" applyBorder="1" applyProtection="1">
      <protection hidden="1"/>
    </xf>
    <xf numFmtId="3" fontId="6" fillId="0" borderId="82" xfId="9" applyNumberFormat="1" applyFont="1" applyBorder="1" applyProtection="1">
      <protection hidden="1"/>
    </xf>
    <xf numFmtId="3" fontId="3" fillId="2" borderId="70" xfId="0" applyNumberFormat="1" applyFont="1" applyFill="1" applyBorder="1" applyProtection="1">
      <protection hidden="1"/>
    </xf>
    <xf numFmtId="3" fontId="3" fillId="2" borderId="75" xfId="0" applyNumberFormat="1" applyFont="1" applyFill="1" applyBorder="1" applyAlignment="1" applyProtection="1">
      <alignment horizontal="right"/>
      <protection hidden="1"/>
    </xf>
    <xf numFmtId="3" fontId="4" fillId="2" borderId="70" xfId="0" applyNumberFormat="1" applyFont="1" applyFill="1" applyBorder="1" applyProtection="1">
      <protection hidden="1"/>
    </xf>
    <xf numFmtId="3" fontId="4" fillId="2" borderId="75" xfId="0" applyNumberFormat="1" applyFont="1" applyFill="1" applyBorder="1" applyAlignment="1" applyProtection="1">
      <alignment horizontal="right"/>
      <protection hidden="1"/>
    </xf>
    <xf numFmtId="3" fontId="3" fillId="2" borderId="77" xfId="0" applyNumberFormat="1" applyFont="1" applyFill="1" applyBorder="1" applyProtection="1">
      <protection hidden="1"/>
    </xf>
    <xf numFmtId="3" fontId="3" fillId="2" borderId="77" xfId="0" applyNumberFormat="1" applyFont="1" applyFill="1" applyBorder="1" applyAlignment="1" applyProtection="1">
      <alignment horizontal="right"/>
      <protection hidden="1"/>
    </xf>
    <xf numFmtId="3" fontId="3" fillId="2" borderId="82" xfId="0" applyNumberFormat="1" applyFont="1" applyFill="1" applyBorder="1" applyAlignment="1" applyProtection="1">
      <alignment horizontal="right"/>
      <protection hidden="1"/>
    </xf>
    <xf numFmtId="3" fontId="4" fillId="2" borderId="71" xfId="0" applyNumberFormat="1" applyFont="1" applyFill="1" applyBorder="1" applyProtection="1">
      <protection hidden="1"/>
    </xf>
    <xf numFmtId="3" fontId="6" fillId="5" borderId="70" xfId="16" applyNumberFormat="1" applyFont="1" applyFill="1" applyBorder="1" applyAlignment="1" applyProtection="1">
      <alignment horizontal="right"/>
      <protection hidden="1"/>
    </xf>
    <xf numFmtId="3" fontId="6" fillId="5" borderId="75" xfId="16" applyNumberFormat="1" applyFont="1" applyFill="1" applyBorder="1" applyAlignment="1" applyProtection="1">
      <alignment horizontal="right"/>
      <protection hidden="1"/>
    </xf>
    <xf numFmtId="3" fontId="3" fillId="2" borderId="63" xfId="0" applyNumberFormat="1" applyFont="1" applyFill="1" applyBorder="1" applyProtection="1">
      <protection hidden="1"/>
    </xf>
    <xf numFmtId="3" fontId="3" fillId="2" borderId="63" xfId="0" applyNumberFormat="1" applyFont="1" applyFill="1" applyBorder="1" applyAlignment="1" applyProtection="1">
      <alignment horizontal="right"/>
      <protection hidden="1"/>
    </xf>
    <xf numFmtId="3" fontId="3" fillId="2" borderId="68" xfId="0" applyNumberFormat="1" applyFont="1" applyFill="1" applyBorder="1" applyAlignment="1" applyProtection="1">
      <alignment horizontal="right"/>
      <protection hidden="1"/>
    </xf>
    <xf numFmtId="3" fontId="6" fillId="0" borderId="84" xfId="9" applyNumberFormat="1" applyFont="1" applyBorder="1" applyProtection="1">
      <protection hidden="1"/>
    </xf>
    <xf numFmtId="3" fontId="4" fillId="2" borderId="84" xfId="0" applyNumberFormat="1" applyFont="1" applyFill="1" applyBorder="1" applyProtection="1">
      <protection hidden="1"/>
    </xf>
    <xf numFmtId="3" fontId="4" fillId="2" borderId="84" xfId="0" applyNumberFormat="1" applyFont="1" applyFill="1" applyBorder="1" applyAlignment="1" applyProtection="1">
      <alignment horizontal="right"/>
      <protection hidden="1"/>
    </xf>
    <xf numFmtId="3" fontId="4" fillId="2" borderId="89" xfId="0" applyNumberFormat="1" applyFont="1" applyFill="1" applyBorder="1" applyAlignment="1" applyProtection="1">
      <alignment horizontal="right"/>
      <protection hidden="1"/>
    </xf>
    <xf numFmtId="3" fontId="7" fillId="0" borderId="0" xfId="12" applyNumberFormat="1" applyFont="1"/>
    <xf numFmtId="4" fontId="7" fillId="0" borderId="0" xfId="12" applyNumberFormat="1" applyFont="1"/>
    <xf numFmtId="3" fontId="7" fillId="0" borderId="0" xfId="13" applyNumberFormat="1" applyFont="1"/>
    <xf numFmtId="4" fontId="7" fillId="0" borderId="0" xfId="13" applyNumberFormat="1" applyFont="1"/>
    <xf numFmtId="0" fontId="1" fillId="0" borderId="0" xfId="0" applyFont="1" applyFill="1" applyProtection="1">
      <protection hidden="1"/>
    </xf>
    <xf numFmtId="3" fontId="3" fillId="2" borderId="6" xfId="0" applyNumberFormat="1" applyFont="1" applyFill="1" applyBorder="1" applyAlignment="1" applyProtection="1">
      <alignment horizontal="right"/>
      <protection hidden="1"/>
    </xf>
    <xf numFmtId="0" fontId="4" fillId="2" borderId="90" xfId="0" applyFont="1" applyFill="1" applyBorder="1" applyProtection="1">
      <protection hidden="1"/>
    </xf>
    <xf numFmtId="3" fontId="4" fillId="2" borderId="16" xfId="0" applyNumberFormat="1" applyFont="1" applyFill="1" applyBorder="1" applyAlignment="1" applyProtection="1">
      <alignment horizontal="right"/>
      <protection hidden="1"/>
    </xf>
    <xf numFmtId="3" fontId="4" fillId="2" borderId="9" xfId="0" applyNumberFormat="1" applyFont="1" applyFill="1" applyBorder="1" applyAlignment="1" applyProtection="1">
      <alignment horizontal="right"/>
      <protection hidden="1"/>
    </xf>
    <xf numFmtId="0" fontId="3" fillId="2" borderId="39" xfId="0" applyFont="1" applyFill="1" applyBorder="1" applyProtection="1">
      <protection hidden="1"/>
    </xf>
    <xf numFmtId="0" fontId="43" fillId="0" borderId="0" xfId="0" applyFont="1" applyFill="1" applyAlignment="1">
      <alignment vertical="top"/>
    </xf>
    <xf numFmtId="0" fontId="44" fillId="2" borderId="0" xfId="0" applyFont="1" applyFill="1" applyProtection="1">
      <protection hidden="1"/>
    </xf>
    <xf numFmtId="0" fontId="51" fillId="2" borderId="0" xfId="0" applyFont="1" applyFill="1" applyAlignment="1" applyProtection="1">
      <alignment horizontal="left"/>
      <protection hidden="1"/>
    </xf>
    <xf numFmtId="0" fontId="19" fillId="2" borderId="0" xfId="0" applyFont="1" applyFill="1" applyProtection="1">
      <protection hidden="1"/>
    </xf>
    <xf numFmtId="0" fontId="2" fillId="3" borderId="53" xfId="0" applyFont="1" applyFill="1" applyBorder="1" applyAlignment="1" applyProtection="1">
      <alignment horizontal="left" vertical="top"/>
      <protection hidden="1"/>
    </xf>
    <xf numFmtId="0" fontId="2" fillId="3" borderId="54" xfId="0" applyFont="1" applyFill="1" applyBorder="1" applyAlignment="1" applyProtection="1">
      <alignment horizontal="left" vertical="top"/>
      <protection hidden="1"/>
    </xf>
    <xf numFmtId="0" fontId="2" fillId="3" borderId="55" xfId="0" applyFont="1" applyFill="1" applyBorder="1" applyAlignment="1" applyProtection="1">
      <alignment horizontal="left" vertical="top" wrapText="1"/>
      <protection hidden="1"/>
    </xf>
    <xf numFmtId="0" fontId="2" fillId="3" borderId="56" xfId="0" applyFont="1" applyFill="1" applyBorder="1" applyAlignment="1" applyProtection="1">
      <alignment horizontal="left" vertical="top" wrapText="1"/>
      <protection hidden="1"/>
    </xf>
    <xf numFmtId="0" fontId="2" fillId="3" borderId="57" xfId="0" applyFont="1" applyFill="1" applyBorder="1" applyAlignment="1" applyProtection="1">
      <alignment horizontal="left" vertical="top" wrapText="1"/>
      <protection hidden="1"/>
    </xf>
    <xf numFmtId="0" fontId="2" fillId="3" borderId="58" xfId="0" applyFont="1" applyFill="1" applyBorder="1" applyAlignment="1" applyProtection="1">
      <alignment horizontal="left" vertical="top" wrapText="1"/>
      <protection hidden="1"/>
    </xf>
    <xf numFmtId="0" fontId="2" fillId="3" borderId="59" xfId="0" applyFont="1" applyFill="1" applyBorder="1" applyAlignment="1" applyProtection="1">
      <alignment horizontal="left" vertical="top" wrapText="1"/>
      <protection hidden="1"/>
    </xf>
    <xf numFmtId="0" fontId="2" fillId="3" borderId="60" xfId="0" applyFont="1" applyFill="1" applyBorder="1" applyAlignment="1" applyProtection="1">
      <alignment horizontal="left" vertical="top" wrapText="1"/>
      <protection hidden="1"/>
    </xf>
    <xf numFmtId="0" fontId="2" fillId="3" borderId="61" xfId="0" applyFont="1" applyFill="1" applyBorder="1" applyAlignment="1" applyProtection="1">
      <alignment horizontal="left" vertical="top" wrapText="1"/>
      <protection hidden="1"/>
    </xf>
    <xf numFmtId="0" fontId="0" fillId="2" borderId="0" xfId="0" applyFill="1" applyAlignment="1" applyProtection="1">
      <alignment horizontal="left" wrapText="1"/>
      <protection hidden="1"/>
    </xf>
    <xf numFmtId="3" fontId="7" fillId="0" borderId="65" xfId="12" applyNumberFormat="1" applyFont="1" applyBorder="1" applyProtection="1">
      <protection hidden="1"/>
    </xf>
    <xf numFmtId="3" fontId="7" fillId="0" borderId="63" xfId="12" applyNumberFormat="1" applyFont="1" applyBorder="1" applyProtection="1">
      <protection hidden="1"/>
    </xf>
    <xf numFmtId="3" fontId="7" fillId="0" borderId="66" xfId="12" applyNumberFormat="1" applyFont="1" applyBorder="1" applyProtection="1">
      <protection hidden="1"/>
    </xf>
    <xf numFmtId="3" fontId="7" fillId="0" borderId="67" xfId="12" applyNumberFormat="1" applyFont="1" applyBorder="1" applyProtection="1">
      <protection hidden="1"/>
    </xf>
    <xf numFmtId="3" fontId="7" fillId="0" borderId="68" xfId="12" applyNumberFormat="1" applyFont="1" applyBorder="1" applyProtection="1">
      <protection hidden="1"/>
    </xf>
    <xf numFmtId="3" fontId="7" fillId="0" borderId="72" xfId="12" applyNumberFormat="1" applyFont="1" applyBorder="1" applyProtection="1">
      <protection hidden="1"/>
    </xf>
    <xf numFmtId="3" fontId="7" fillId="0" borderId="73" xfId="12" applyNumberFormat="1" applyFont="1" applyBorder="1" applyProtection="1">
      <protection hidden="1"/>
    </xf>
    <xf numFmtId="3" fontId="7" fillId="0" borderId="74" xfId="12" applyNumberFormat="1" applyFont="1" applyBorder="1" applyProtection="1">
      <protection hidden="1"/>
    </xf>
    <xf numFmtId="3" fontId="7" fillId="0" borderId="75" xfId="12" applyNumberFormat="1" applyFont="1" applyBorder="1" applyProtection="1">
      <protection hidden="1"/>
    </xf>
    <xf numFmtId="3" fontId="6" fillId="0" borderId="72" xfId="12" applyNumberFormat="1" applyFont="1" applyBorder="1" applyProtection="1">
      <protection hidden="1"/>
    </xf>
    <xf numFmtId="3" fontId="6" fillId="0" borderId="70" xfId="12" applyNumberFormat="1" applyFont="1" applyBorder="1" applyProtection="1">
      <protection hidden="1"/>
    </xf>
    <xf numFmtId="3" fontId="6" fillId="0" borderId="73" xfId="12" applyNumberFormat="1" applyFont="1" applyBorder="1" applyProtection="1">
      <protection hidden="1"/>
    </xf>
    <xf numFmtId="3" fontId="6" fillId="0" borderId="74" xfId="12" applyNumberFormat="1" applyFont="1" applyBorder="1" applyProtection="1">
      <protection hidden="1"/>
    </xf>
    <xf numFmtId="3" fontId="6" fillId="0" borderId="75" xfId="12" applyNumberFormat="1" applyFont="1" applyBorder="1" applyProtection="1">
      <protection hidden="1"/>
    </xf>
    <xf numFmtId="3" fontId="6" fillId="0" borderId="79" xfId="12" applyNumberFormat="1" applyFont="1" applyBorder="1" applyProtection="1">
      <protection hidden="1"/>
    </xf>
    <xf numFmtId="3" fontId="6" fillId="0" borderId="77" xfId="12" applyNumberFormat="1" applyFont="1" applyBorder="1" applyProtection="1">
      <protection hidden="1"/>
    </xf>
    <xf numFmtId="3" fontId="6" fillId="0" borderId="80" xfId="12" applyNumberFormat="1" applyFont="1" applyBorder="1" applyProtection="1">
      <protection hidden="1"/>
    </xf>
    <xf numFmtId="3" fontId="6" fillId="0" borderId="81" xfId="12" applyNumberFormat="1" applyFont="1" applyBorder="1" applyProtection="1">
      <protection hidden="1"/>
    </xf>
    <xf numFmtId="3" fontId="6" fillId="0" borderId="82" xfId="12" applyNumberFormat="1" applyFont="1" applyBorder="1" applyProtection="1">
      <protection hidden="1"/>
    </xf>
    <xf numFmtId="4" fontId="7" fillId="7" borderId="0" xfId="9" applyNumberFormat="1" applyFont="1" applyFill="1"/>
    <xf numFmtId="0" fontId="4" fillId="0" borderId="84" xfId="0" applyFont="1" applyBorder="1" applyProtection="1">
      <protection hidden="1"/>
    </xf>
    <xf numFmtId="0" fontId="4" fillId="0" borderId="85" xfId="0" applyFont="1" applyBorder="1" applyProtection="1">
      <protection hidden="1"/>
    </xf>
    <xf numFmtId="3" fontId="6" fillId="0" borderId="86" xfId="12" applyNumberFormat="1" applyFont="1" applyBorder="1" applyProtection="1">
      <protection hidden="1"/>
    </xf>
    <xf numFmtId="3" fontId="6" fillId="0" borderId="84" xfId="12" applyNumberFormat="1" applyFont="1" applyBorder="1" applyProtection="1">
      <protection hidden="1"/>
    </xf>
    <xf numFmtId="3" fontId="6" fillId="0" borderId="87" xfId="12" applyNumberFormat="1" applyFont="1" applyBorder="1" applyProtection="1">
      <protection hidden="1"/>
    </xf>
    <xf numFmtId="3" fontId="6" fillId="0" borderId="88" xfId="12" applyNumberFormat="1" applyFont="1" applyBorder="1" applyProtection="1">
      <protection hidden="1"/>
    </xf>
    <xf numFmtId="3" fontId="6" fillId="0" borderId="89" xfId="12" applyNumberFormat="1" applyFont="1" applyBorder="1" applyProtection="1">
      <protection hidden="1"/>
    </xf>
    <xf numFmtId="0" fontId="0" fillId="2" borderId="0" xfId="0" applyFill="1" applyAlignment="1">
      <alignment vertical="top" wrapText="1"/>
    </xf>
    <xf numFmtId="0" fontId="2" fillId="3" borderId="24" xfId="0" applyFont="1" applyFill="1" applyBorder="1" applyAlignment="1">
      <alignment horizontal="left" vertical="top" wrapText="1"/>
    </xf>
    <xf numFmtId="0" fontId="2" fillId="3" borderId="31" xfId="0" applyFont="1" applyFill="1" applyBorder="1" applyAlignment="1">
      <alignment horizontal="left" vertical="top" wrapText="1"/>
    </xf>
    <xf numFmtId="0" fontId="0" fillId="2" borderId="0" xfId="0" applyFill="1" applyAlignment="1">
      <alignment vertical="top" wrapText="1"/>
    </xf>
    <xf numFmtId="0" fontId="43" fillId="2" borderId="0" xfId="0" applyFont="1" applyFill="1" applyAlignment="1">
      <alignment vertical="top"/>
    </xf>
    <xf numFmtId="0" fontId="21" fillId="3" borderId="38" xfId="0" applyFont="1" applyFill="1" applyBorder="1" applyAlignment="1">
      <alignment horizontal="center" vertical="center" wrapText="1"/>
    </xf>
    <xf numFmtId="0" fontId="12" fillId="2" borderId="0" xfId="0" quotePrefix="1" applyFont="1" applyFill="1" applyAlignment="1">
      <alignment vertical="top" wrapText="1"/>
    </xf>
    <xf numFmtId="0" fontId="8" fillId="2" borderId="0" xfId="0" applyFont="1" applyFill="1"/>
    <xf numFmtId="0" fontId="8" fillId="2" borderId="0" xfId="0" applyFont="1" applyFill="1" applyAlignment="1">
      <alignment vertical="top"/>
    </xf>
    <xf numFmtId="0" fontId="28" fillId="2" borderId="0" xfId="2" applyFont="1" applyFill="1" applyAlignment="1" applyProtection="1">
      <alignment horizontal="left"/>
    </xf>
    <xf numFmtId="0" fontId="3" fillId="2" borderId="11" xfId="0" applyFont="1" applyFill="1" applyBorder="1" applyAlignment="1">
      <alignment vertical="top" wrapText="1"/>
    </xf>
    <xf numFmtId="4" fontId="33" fillId="0" borderId="11" xfId="0" applyNumberFormat="1" applyFont="1" applyBorder="1" applyAlignment="1">
      <alignment vertical="top"/>
    </xf>
    <xf numFmtId="4" fontId="7" fillId="0" borderId="11" xfId="0" applyNumberFormat="1" applyFont="1" applyBorder="1" applyAlignment="1">
      <alignment vertical="top" wrapText="1"/>
    </xf>
    <xf numFmtId="0" fontId="3" fillId="2" borderId="12" xfId="0" applyFont="1" applyFill="1" applyBorder="1" applyAlignment="1">
      <alignment vertical="top"/>
    </xf>
    <xf numFmtId="0" fontId="31" fillId="3" borderId="38" xfId="0" applyFont="1" applyFill="1" applyBorder="1" applyAlignment="1">
      <alignment vertical="center" wrapText="1"/>
    </xf>
    <xf numFmtId="0" fontId="3" fillId="2" borderId="34" xfId="0" applyFont="1" applyFill="1" applyBorder="1" applyAlignment="1">
      <alignment vertical="top" wrapText="1"/>
    </xf>
    <xf numFmtId="0" fontId="2" fillId="3" borderId="97" xfId="0" applyFont="1" applyFill="1" applyBorder="1" applyAlignment="1">
      <alignment horizontal="left" vertical="top" wrapText="1"/>
    </xf>
    <xf numFmtId="0" fontId="3" fillId="2" borderId="14" xfId="0" applyFont="1" applyFill="1" applyBorder="1" applyAlignment="1">
      <alignment vertical="top" wrapText="1"/>
    </xf>
    <xf numFmtId="0" fontId="3" fillId="2" borderId="17" xfId="0" applyFont="1" applyFill="1" applyBorder="1" applyAlignment="1">
      <alignment vertical="top" wrapText="1"/>
    </xf>
    <xf numFmtId="0" fontId="3" fillId="2" borderId="18" xfId="0" applyFont="1" applyFill="1" applyBorder="1" applyAlignment="1">
      <alignment vertical="top" wrapText="1"/>
    </xf>
    <xf numFmtId="0" fontId="3" fillId="2" borderId="35" xfId="0" applyFont="1" applyFill="1" applyBorder="1" applyAlignment="1">
      <alignment vertical="top"/>
    </xf>
    <xf numFmtId="0" fontId="3" fillId="2" borderId="2" xfId="0" applyFont="1" applyFill="1" applyBorder="1" applyAlignment="1">
      <alignment vertical="top" wrapText="1"/>
    </xf>
    <xf numFmtId="164" fontId="3" fillId="2" borderId="95" xfId="0" applyNumberFormat="1" applyFont="1" applyFill="1" applyBorder="1" applyAlignment="1">
      <alignment vertical="top" wrapText="1"/>
    </xf>
    <xf numFmtId="164" fontId="3" fillId="2" borderId="27" xfId="0" applyNumberFormat="1" applyFont="1" applyFill="1" applyBorder="1" applyAlignment="1">
      <alignment vertical="top" wrapText="1"/>
    </xf>
    <xf numFmtId="164" fontId="3" fillId="2" borderId="96" xfId="0" applyNumberFormat="1" applyFont="1" applyFill="1" applyBorder="1" applyAlignment="1">
      <alignment vertical="top" wrapText="1"/>
    </xf>
    <xf numFmtId="164" fontId="3" fillId="2" borderId="2" xfId="0" applyNumberFormat="1" applyFont="1" applyFill="1" applyBorder="1" applyAlignment="1">
      <alignment vertical="top" wrapText="1"/>
    </xf>
    <xf numFmtId="164" fontId="3" fillId="2" borderId="5" xfId="0" applyNumberFormat="1" applyFont="1" applyFill="1" applyBorder="1" applyAlignment="1">
      <alignment vertical="top" wrapText="1"/>
    </xf>
    <xf numFmtId="164" fontId="3" fillId="2" borderId="8" xfId="0" applyNumberFormat="1" applyFont="1" applyFill="1" applyBorder="1" applyAlignment="1">
      <alignment vertical="top" wrapText="1"/>
    </xf>
    <xf numFmtId="165" fontId="28" fillId="2" borderId="0" xfId="0" applyNumberFormat="1" applyFont="1" applyFill="1" applyBorder="1"/>
    <xf numFmtId="4" fontId="7" fillId="0" borderId="0" xfId="0" applyNumberFormat="1" applyFont="1" applyBorder="1"/>
    <xf numFmtId="0" fontId="3" fillId="2" borderId="6" xfId="0" applyFont="1" applyFill="1" applyBorder="1" applyAlignment="1">
      <alignment horizontal="left" vertical="top" wrapText="1"/>
    </xf>
    <xf numFmtId="0" fontId="3" fillId="2" borderId="13"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center" vertical="top" wrapText="1"/>
    </xf>
    <xf numFmtId="0" fontId="3" fillId="2" borderId="4" xfId="0" quotePrefix="1" applyFont="1" applyFill="1" applyBorder="1" applyAlignment="1">
      <alignment horizontal="center" vertical="top" wrapText="1"/>
    </xf>
    <xf numFmtId="0" fontId="3" fillId="2" borderId="6" xfId="0" quotePrefix="1" applyFont="1" applyFill="1" applyBorder="1" applyAlignment="1">
      <alignment horizontal="center" vertical="top" wrapText="1"/>
    </xf>
    <xf numFmtId="0" fontId="0" fillId="10" borderId="0" xfId="0" applyFill="1"/>
    <xf numFmtId="1" fontId="0" fillId="10" borderId="0" xfId="0" applyNumberFormat="1" applyFill="1"/>
    <xf numFmtId="0" fontId="0" fillId="0" borderId="0" xfId="0" applyFill="1"/>
    <xf numFmtId="4" fontId="0" fillId="10" borderId="0" xfId="0" applyNumberFormat="1" applyFill="1"/>
    <xf numFmtId="3" fontId="0" fillId="10" borderId="0" xfId="0" applyNumberFormat="1" applyFill="1"/>
    <xf numFmtId="3" fontId="7" fillId="10" borderId="0" xfId="9" applyNumberFormat="1" applyFont="1" applyFill="1"/>
    <xf numFmtId="4" fontId="7" fillId="10" borderId="0" xfId="9" applyNumberFormat="1" applyFont="1" applyFill="1"/>
    <xf numFmtId="2" fontId="0" fillId="10" borderId="0" xfId="0" applyNumberFormat="1" applyFill="1"/>
    <xf numFmtId="0" fontId="8" fillId="10" borderId="0" xfId="0" applyFont="1" applyFill="1"/>
    <xf numFmtId="0" fontId="52" fillId="10" borderId="0" xfId="0" applyFont="1" applyFill="1"/>
    <xf numFmtId="0" fontId="53" fillId="10" borderId="0" xfId="0" applyFont="1" applyFill="1"/>
    <xf numFmtId="3" fontId="7" fillId="10" borderId="0" xfId="12" applyNumberFormat="1" applyFont="1" applyFill="1"/>
    <xf numFmtId="4" fontId="7" fillId="10" borderId="0" xfId="12" applyNumberFormat="1" applyFont="1" applyFill="1"/>
    <xf numFmtId="3" fontId="7" fillId="10" borderId="0" xfId="13" applyNumberFormat="1" applyFont="1" applyFill="1"/>
    <xf numFmtId="4" fontId="7" fillId="10" borderId="0" xfId="13" applyNumberFormat="1" applyFont="1" applyFill="1"/>
    <xf numFmtId="0" fontId="53" fillId="2" borderId="0" xfId="0" applyFont="1" applyFill="1" applyProtection="1">
      <protection hidden="1"/>
    </xf>
    <xf numFmtId="0" fontId="54" fillId="2" borderId="0" xfId="0" applyFont="1" applyFill="1" applyProtection="1">
      <protection hidden="1"/>
    </xf>
    <xf numFmtId="0" fontId="8" fillId="2" borderId="0" xfId="0" applyFont="1" applyFill="1" applyProtection="1">
      <protection hidden="1"/>
    </xf>
    <xf numFmtId="0" fontId="28" fillId="2" borderId="0" xfId="0" applyFont="1" applyFill="1" applyBorder="1" applyAlignment="1">
      <alignment vertical="top"/>
    </xf>
    <xf numFmtId="4" fontId="3" fillId="2" borderId="4" xfId="0" applyNumberFormat="1" applyFont="1" applyFill="1" applyBorder="1" applyAlignment="1">
      <alignment vertical="top" wrapText="1"/>
    </xf>
    <xf numFmtId="4" fontId="33" fillId="0" borderId="11" xfId="0" applyNumberFormat="1" applyFont="1" applyBorder="1" applyAlignment="1">
      <alignment vertical="top" wrapText="1"/>
    </xf>
    <xf numFmtId="0" fontId="3" fillId="2" borderId="4" xfId="0" quotePrefix="1" applyFont="1" applyFill="1" applyBorder="1" applyAlignment="1">
      <alignment horizontal="left" vertical="top" wrapText="1"/>
    </xf>
    <xf numFmtId="0" fontId="3" fillId="2" borderId="6" xfId="0" quotePrefix="1"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9" xfId="0" applyFont="1" applyFill="1" applyBorder="1" applyAlignment="1">
      <alignment horizontal="center" vertical="top" wrapText="1"/>
    </xf>
    <xf numFmtId="0" fontId="3" fillId="2" borderId="12" xfId="0" applyFont="1" applyFill="1" applyBorder="1" applyAlignment="1">
      <alignment vertical="top" wrapText="1"/>
    </xf>
    <xf numFmtId="0" fontId="3" fillId="2" borderId="9" xfId="0" applyFont="1" applyFill="1" applyBorder="1" applyAlignment="1">
      <alignment horizontal="left" vertical="top" wrapText="1"/>
    </xf>
    <xf numFmtId="0" fontId="3" fillId="2" borderId="27" xfId="0" applyFont="1" applyFill="1" applyBorder="1" applyAlignment="1">
      <alignment horizontal="left" vertical="top" wrapText="1"/>
    </xf>
    <xf numFmtId="0" fontId="43" fillId="2" borderId="0" xfId="0" applyNumberFormat="1" applyFont="1" applyFill="1" applyBorder="1" applyAlignment="1">
      <alignment vertical="top"/>
    </xf>
    <xf numFmtId="1" fontId="43" fillId="2" borderId="0" xfId="0" applyNumberFormat="1" applyFont="1" applyFill="1" applyBorder="1" applyAlignment="1">
      <alignment horizontal="left" vertical="top"/>
    </xf>
    <xf numFmtId="0" fontId="43" fillId="2" borderId="0" xfId="0" applyFont="1" applyFill="1" applyBorder="1" applyAlignment="1">
      <alignment vertical="top"/>
    </xf>
    <xf numFmtId="0" fontId="11" fillId="2" borderId="0" xfId="0" applyFont="1" applyFill="1" applyBorder="1" applyAlignment="1">
      <alignment horizontal="left" vertical="top"/>
    </xf>
    <xf numFmtId="0" fontId="6" fillId="0" borderId="0" xfId="30" applyFont="1" applyAlignment="1">
      <alignment wrapText="1"/>
    </xf>
    <xf numFmtId="0" fontId="60" fillId="0" borderId="5" xfId="30" applyBorder="1"/>
    <xf numFmtId="0" fontId="60" fillId="0" borderId="5" xfId="30" applyBorder="1" applyAlignment="1">
      <alignment horizontal="left" vertical="top" wrapText="1"/>
    </xf>
    <xf numFmtId="0" fontId="60" fillId="0" borderId="5" xfId="30" applyBorder="1" applyAlignment="1">
      <alignment wrapText="1"/>
    </xf>
    <xf numFmtId="0" fontId="60" fillId="0" borderId="0" xfId="30"/>
    <xf numFmtId="0" fontId="7" fillId="0" borderId="5" xfId="30" applyFont="1" applyBorder="1" applyAlignment="1">
      <alignment wrapText="1"/>
    </xf>
    <xf numFmtId="0" fontId="7" fillId="0" borderId="5" xfId="30" applyFont="1" applyBorder="1" applyAlignment="1">
      <alignment horizontal="left" vertical="top" wrapText="1"/>
    </xf>
    <xf numFmtId="0" fontId="60" fillId="2" borderId="5" xfId="30" applyFill="1" applyBorder="1" applyAlignment="1">
      <alignment horizontal="left" vertical="top" wrapText="1"/>
    </xf>
    <xf numFmtId="0" fontId="60" fillId="2" borderId="0" xfId="30" applyFill="1"/>
    <xf numFmtId="0" fontId="6" fillId="2" borderId="0" xfId="30" applyFont="1" applyFill="1" applyAlignment="1">
      <alignment wrapText="1"/>
    </xf>
    <xf numFmtId="0" fontId="60" fillId="11" borderId="5" xfId="30" applyFill="1" applyBorder="1" applyAlignment="1">
      <alignment horizontal="left" vertical="top" wrapText="1"/>
    </xf>
    <xf numFmtId="0" fontId="60" fillId="11" borderId="5" xfId="30" applyFill="1" applyBorder="1" applyAlignment="1">
      <alignment wrapText="1"/>
    </xf>
    <xf numFmtId="0" fontId="44" fillId="2" borderId="0" xfId="0" applyFont="1" applyFill="1" applyAlignment="1">
      <alignment vertical="top"/>
    </xf>
    <xf numFmtId="165" fontId="6" fillId="2" borderId="14" xfId="0" applyNumberFormat="1" applyFont="1" applyFill="1" applyBorder="1" applyAlignment="1">
      <alignment horizontal="right" vertical="top" wrapText="1"/>
    </xf>
    <xf numFmtId="164" fontId="3" fillId="2" borderId="5" xfId="0" applyNumberFormat="1" applyFont="1" applyFill="1" applyBorder="1" applyAlignment="1" applyProtection="1">
      <alignment horizontal="right"/>
      <protection hidden="1"/>
    </xf>
    <xf numFmtId="164" fontId="3" fillId="2" borderId="6" xfId="0" applyNumberFormat="1" applyFont="1" applyFill="1" applyBorder="1" applyAlignment="1" applyProtection="1">
      <alignment horizontal="right"/>
      <protection hidden="1"/>
    </xf>
    <xf numFmtId="164" fontId="4" fillId="2" borderId="8" xfId="0" applyNumberFormat="1" applyFont="1" applyFill="1" applyBorder="1" applyAlignment="1" applyProtection="1">
      <alignment horizontal="right"/>
      <protection hidden="1"/>
    </xf>
    <xf numFmtId="164" fontId="4" fillId="2" borderId="9" xfId="0" applyNumberFormat="1" applyFont="1" applyFill="1" applyBorder="1" applyAlignment="1" applyProtection="1">
      <alignment horizontal="right"/>
      <protection hidden="1"/>
    </xf>
    <xf numFmtId="165" fontId="3" fillId="2" borderId="11" xfId="0" applyNumberFormat="1" applyFont="1" applyFill="1" applyBorder="1"/>
    <xf numFmtId="165" fontId="4" fillId="2" borderId="11" xfId="0" applyNumberFormat="1" applyFont="1" applyFill="1" applyBorder="1"/>
    <xf numFmtId="165" fontId="4" fillId="2" borderId="12" xfId="0" applyNumberFormat="1" applyFont="1" applyFill="1" applyBorder="1"/>
    <xf numFmtId="0" fontId="44" fillId="2" borderId="0" xfId="0" applyFont="1" applyFill="1" applyAlignment="1">
      <alignment vertical="top"/>
    </xf>
    <xf numFmtId="0" fontId="43" fillId="2" borderId="0" xfId="0" applyFont="1" applyFill="1" applyAlignment="1">
      <alignment wrapText="1"/>
    </xf>
    <xf numFmtId="0" fontId="9" fillId="2" borderId="0" xfId="0" applyFont="1" applyFill="1"/>
    <xf numFmtId="0" fontId="9" fillId="2" borderId="0" xfId="0" applyFont="1" applyFill="1" applyProtection="1">
      <protection hidden="1"/>
    </xf>
    <xf numFmtId="0" fontId="55" fillId="2" borderId="0" xfId="0" applyFont="1" applyFill="1" applyProtection="1">
      <protection hidden="1"/>
    </xf>
    <xf numFmtId="1" fontId="3" fillId="2" borderId="0" xfId="0" applyNumberFormat="1" applyFont="1" applyFill="1" applyBorder="1"/>
    <xf numFmtId="0" fontId="2" fillId="2" borderId="0" xfId="0" applyFont="1" applyFill="1" applyBorder="1" applyAlignment="1">
      <alignment vertical="top" wrapText="1"/>
    </xf>
    <xf numFmtId="0" fontId="56" fillId="2" borderId="0" xfId="0" applyFont="1" applyFill="1" applyProtection="1">
      <protection hidden="1"/>
    </xf>
    <xf numFmtId="1" fontId="57" fillId="2" borderId="0" xfId="0" applyNumberFormat="1" applyFont="1" applyFill="1" applyBorder="1"/>
    <xf numFmtId="0" fontId="3" fillId="2" borderId="63" xfId="0" applyFont="1" applyFill="1" applyBorder="1" applyProtection="1">
      <protection hidden="1"/>
    </xf>
    <xf numFmtId="0" fontId="3" fillId="2" borderId="64" xfId="0" applyFont="1" applyFill="1" applyBorder="1" applyProtection="1">
      <protection hidden="1"/>
    </xf>
    <xf numFmtId="3" fontId="3" fillId="2" borderId="65" xfId="0" applyNumberFormat="1" applyFont="1" applyFill="1" applyBorder="1" applyProtection="1">
      <protection hidden="1"/>
    </xf>
    <xf numFmtId="3" fontId="3" fillId="2" borderId="66" xfId="0" applyNumberFormat="1" applyFont="1" applyFill="1" applyBorder="1" applyProtection="1">
      <protection hidden="1"/>
    </xf>
    <xf numFmtId="3" fontId="3" fillId="2" borderId="67" xfId="0" applyNumberFormat="1" applyFont="1" applyFill="1" applyBorder="1" applyProtection="1">
      <protection hidden="1"/>
    </xf>
    <xf numFmtId="3" fontId="3" fillId="2" borderId="68" xfId="0" applyNumberFormat="1" applyFont="1" applyFill="1" applyBorder="1" applyProtection="1">
      <protection hidden="1"/>
    </xf>
    <xf numFmtId="0" fontId="3" fillId="2" borderId="70" xfId="0" applyFont="1" applyFill="1" applyBorder="1" applyProtection="1">
      <protection hidden="1"/>
    </xf>
    <xf numFmtId="0" fontId="3" fillId="2" borderId="71" xfId="0" applyFont="1" applyFill="1" applyBorder="1" applyProtection="1">
      <protection hidden="1"/>
    </xf>
    <xf numFmtId="3" fontId="3" fillId="2" borderId="72" xfId="0" applyNumberFormat="1" applyFont="1" applyFill="1" applyBorder="1" applyProtection="1">
      <protection hidden="1"/>
    </xf>
    <xf numFmtId="3" fontId="3" fillId="2" borderId="73" xfId="0" applyNumberFormat="1" applyFont="1" applyFill="1" applyBorder="1" applyProtection="1">
      <protection hidden="1"/>
    </xf>
    <xf numFmtId="3" fontId="3" fillId="2" borderId="74" xfId="0" applyNumberFormat="1" applyFont="1" applyFill="1" applyBorder="1" applyProtection="1">
      <protection hidden="1"/>
    </xf>
    <xf numFmtId="3" fontId="3" fillId="2" borderId="75" xfId="0" applyNumberFormat="1" applyFont="1" applyFill="1" applyBorder="1" applyProtection="1">
      <protection hidden="1"/>
    </xf>
    <xf numFmtId="0" fontId="4" fillId="2" borderId="70" xfId="0" applyFont="1" applyFill="1" applyBorder="1" applyProtection="1">
      <protection hidden="1"/>
    </xf>
    <xf numFmtId="0" fontId="4" fillId="2" borderId="71" xfId="0" applyFont="1" applyFill="1" applyBorder="1" applyProtection="1">
      <protection hidden="1"/>
    </xf>
    <xf numFmtId="3" fontId="4" fillId="2" borderId="72" xfId="0" applyNumberFormat="1" applyFont="1" applyFill="1" applyBorder="1" applyProtection="1">
      <protection hidden="1"/>
    </xf>
    <xf numFmtId="3" fontId="4" fillId="2" borderId="73" xfId="0" applyNumberFormat="1" applyFont="1" applyFill="1" applyBorder="1" applyProtection="1">
      <protection hidden="1"/>
    </xf>
    <xf numFmtId="3" fontId="4" fillId="2" borderId="74" xfId="0" applyNumberFormat="1" applyFont="1" applyFill="1" applyBorder="1" applyProtection="1">
      <protection hidden="1"/>
    </xf>
    <xf numFmtId="3" fontId="4" fillId="2" borderId="75" xfId="0" applyNumberFormat="1" applyFont="1" applyFill="1" applyBorder="1" applyProtection="1">
      <protection hidden="1"/>
    </xf>
    <xf numFmtId="3" fontId="7" fillId="2" borderId="70" xfId="9" applyNumberFormat="1" applyFont="1" applyFill="1" applyBorder="1" applyProtection="1">
      <protection hidden="1"/>
    </xf>
    <xf numFmtId="3" fontId="7" fillId="2" borderId="75" xfId="9" applyNumberFormat="1" applyFont="1" applyFill="1" applyBorder="1" applyProtection="1">
      <protection hidden="1"/>
    </xf>
    <xf numFmtId="3" fontId="6" fillId="2" borderId="70" xfId="9" applyNumberFormat="1" applyFont="1" applyFill="1" applyBorder="1" applyProtection="1">
      <protection hidden="1"/>
    </xf>
    <xf numFmtId="3" fontId="6" fillId="2" borderId="75" xfId="9" applyNumberFormat="1" applyFont="1" applyFill="1" applyBorder="1" applyProtection="1">
      <protection hidden="1"/>
    </xf>
    <xf numFmtId="3" fontId="7" fillId="2" borderId="93" xfId="12" applyNumberFormat="1" applyFont="1" applyFill="1" applyBorder="1" applyProtection="1">
      <protection hidden="1"/>
    </xf>
    <xf numFmtId="3" fontId="7" fillId="2" borderId="93" xfId="9" applyNumberFormat="1" applyFont="1" applyFill="1" applyBorder="1" applyProtection="1">
      <protection hidden="1"/>
    </xf>
    <xf numFmtId="3" fontId="7" fillId="2" borderId="94" xfId="9" applyNumberFormat="1" applyFont="1" applyFill="1" applyBorder="1" applyProtection="1">
      <protection hidden="1"/>
    </xf>
    <xf numFmtId="3" fontId="7" fillId="2" borderId="70" xfId="12" applyNumberFormat="1" applyFont="1" applyFill="1" applyBorder="1" applyProtection="1">
      <protection hidden="1"/>
    </xf>
    <xf numFmtId="3" fontId="7" fillId="2" borderId="70" xfId="12" applyNumberFormat="1" applyFont="1" applyFill="1" applyBorder="1" applyAlignment="1" applyProtection="1">
      <alignment horizontal="right"/>
      <protection hidden="1"/>
    </xf>
    <xf numFmtId="3" fontId="7" fillId="2" borderId="75" xfId="12" applyNumberFormat="1" applyFont="1" applyFill="1" applyBorder="1" applyAlignment="1" applyProtection="1">
      <alignment horizontal="right"/>
      <protection hidden="1"/>
    </xf>
    <xf numFmtId="3" fontId="7" fillId="2" borderId="65" xfId="12" applyNumberFormat="1" applyFont="1" applyFill="1" applyBorder="1" applyProtection="1">
      <protection hidden="1"/>
    </xf>
    <xf numFmtId="3" fontId="7" fillId="2" borderId="63" xfId="12" applyNumberFormat="1" applyFont="1" applyFill="1" applyBorder="1" applyProtection="1">
      <protection hidden="1"/>
    </xf>
    <xf numFmtId="3" fontId="7" fillId="2" borderId="66" xfId="12" applyNumberFormat="1" applyFont="1" applyFill="1" applyBorder="1" applyProtection="1">
      <protection hidden="1"/>
    </xf>
    <xf numFmtId="3" fontId="7" fillId="2" borderId="67" xfId="12" applyNumberFormat="1" applyFont="1" applyFill="1" applyBorder="1" applyProtection="1">
      <protection hidden="1"/>
    </xf>
    <xf numFmtId="3" fontId="7" fillId="2" borderId="68" xfId="12" applyNumberFormat="1" applyFont="1" applyFill="1" applyBorder="1" applyProtection="1">
      <protection hidden="1"/>
    </xf>
    <xf numFmtId="3" fontId="7" fillId="2" borderId="72" xfId="12" applyNumberFormat="1" applyFont="1" applyFill="1" applyBorder="1" applyProtection="1">
      <protection hidden="1"/>
    </xf>
    <xf numFmtId="3" fontId="7" fillId="2" borderId="73" xfId="12" applyNumberFormat="1" applyFont="1" applyFill="1" applyBorder="1" applyProtection="1">
      <protection hidden="1"/>
    </xf>
    <xf numFmtId="3" fontId="7" fillId="2" borderId="74" xfId="12" applyNumberFormat="1" applyFont="1" applyFill="1" applyBorder="1" applyProtection="1">
      <protection hidden="1"/>
    </xf>
    <xf numFmtId="3" fontId="7" fillId="2" borderId="75" xfId="12" applyNumberFormat="1" applyFont="1" applyFill="1" applyBorder="1" applyProtection="1">
      <protection hidden="1"/>
    </xf>
    <xf numFmtId="3" fontId="6" fillId="2" borderId="72" xfId="12" applyNumberFormat="1" applyFont="1" applyFill="1" applyBorder="1" applyProtection="1">
      <protection hidden="1"/>
    </xf>
    <xf numFmtId="3" fontId="6" fillId="2" borderId="70" xfId="12" applyNumberFormat="1" applyFont="1" applyFill="1" applyBorder="1" applyProtection="1">
      <protection hidden="1"/>
    </xf>
    <xf numFmtId="3" fontId="6" fillId="2" borderId="73" xfId="12" applyNumberFormat="1" applyFont="1" applyFill="1" applyBorder="1" applyProtection="1">
      <protection hidden="1"/>
    </xf>
    <xf numFmtId="3" fontId="6" fillId="2" borderId="74" xfId="12" applyNumberFormat="1" applyFont="1" applyFill="1" applyBorder="1" applyProtection="1">
      <protection hidden="1"/>
    </xf>
    <xf numFmtId="3" fontId="6" fillId="2" borderId="75" xfId="12" applyNumberFormat="1" applyFont="1" applyFill="1" applyBorder="1" applyProtection="1">
      <protection hidden="1"/>
    </xf>
    <xf numFmtId="3" fontId="6" fillId="2" borderId="79" xfId="12" applyNumberFormat="1" applyFont="1" applyFill="1" applyBorder="1" applyProtection="1">
      <protection hidden="1"/>
    </xf>
    <xf numFmtId="3" fontId="6" fillId="2" borderId="77" xfId="12" applyNumberFormat="1" applyFont="1" applyFill="1" applyBorder="1" applyProtection="1">
      <protection hidden="1"/>
    </xf>
    <xf numFmtId="3" fontId="6" fillId="2" borderId="80" xfId="12" applyNumberFormat="1" applyFont="1" applyFill="1" applyBorder="1" applyProtection="1">
      <protection hidden="1"/>
    </xf>
    <xf numFmtId="3" fontId="6" fillId="2" borderId="81" xfId="12" applyNumberFormat="1" applyFont="1" applyFill="1" applyBorder="1" applyProtection="1">
      <protection hidden="1"/>
    </xf>
    <xf numFmtId="3" fontId="6" fillId="2" borderId="82" xfId="12" applyNumberFormat="1" applyFont="1" applyFill="1" applyBorder="1" applyProtection="1">
      <protection hidden="1"/>
    </xf>
    <xf numFmtId="0" fontId="7" fillId="2" borderId="5" xfId="30" applyFont="1" applyFill="1" applyBorder="1" applyAlignment="1">
      <alignment horizontal="left" vertical="top" wrapText="1"/>
    </xf>
    <xf numFmtId="0" fontId="7" fillId="2" borderId="5" xfId="30" applyFont="1" applyFill="1" applyBorder="1"/>
    <xf numFmtId="0" fontId="7" fillId="2" borderId="5" xfId="30" applyFont="1" applyFill="1" applyBorder="1" applyAlignment="1">
      <alignment wrapText="1"/>
    </xf>
    <xf numFmtId="0" fontId="28" fillId="2" borderId="0" xfId="30" applyFont="1" applyFill="1"/>
    <xf numFmtId="0" fontId="7" fillId="2" borderId="21" xfId="0" applyFont="1" applyFill="1" applyBorder="1" applyAlignment="1">
      <alignment vertical="top" wrapText="1"/>
    </xf>
    <xf numFmtId="0" fontId="7" fillId="2" borderId="4" xfId="0" applyFont="1" applyFill="1" applyBorder="1" applyAlignment="1">
      <alignment vertical="top" wrapText="1"/>
    </xf>
    <xf numFmtId="0" fontId="7" fillId="2" borderId="20" xfId="0" applyFont="1" applyFill="1" applyBorder="1" applyAlignment="1">
      <alignment vertical="top" wrapText="1"/>
    </xf>
    <xf numFmtId="0" fontId="45" fillId="2" borderId="0" xfId="0" applyFont="1" applyFill="1"/>
    <xf numFmtId="0" fontId="43" fillId="2" borderId="0" xfId="0" quotePrefix="1" applyFont="1" applyFill="1" applyBorder="1" applyAlignment="1">
      <alignment vertical="top"/>
    </xf>
    <xf numFmtId="4" fontId="7" fillId="2" borderId="45" xfId="0" applyNumberFormat="1" applyFont="1" applyFill="1" applyBorder="1"/>
    <xf numFmtId="0" fontId="16" fillId="2" borderId="0" xfId="2" applyFill="1" applyAlignment="1" applyProtection="1"/>
    <xf numFmtId="0" fontId="16" fillId="0" borderId="0" xfId="2" applyAlignment="1" applyProtection="1"/>
    <xf numFmtId="0" fontId="43" fillId="2" borderId="0" xfId="0" applyFont="1" applyFill="1" applyAlignment="1">
      <alignment horizontal="left" vertical="top" wrapText="1"/>
    </xf>
    <xf numFmtId="0" fontId="43" fillId="2" borderId="0" xfId="0" applyNumberFormat="1" applyFont="1" applyFill="1" applyAlignment="1">
      <alignment vertical="top" wrapText="1"/>
    </xf>
    <xf numFmtId="0" fontId="44" fillId="0" borderId="0" xfId="0" applyFont="1" applyAlignment="1">
      <alignment vertical="top" wrapText="1"/>
    </xf>
    <xf numFmtId="0" fontId="2" fillId="3" borderId="24" xfId="0" applyFont="1" applyFill="1" applyBorder="1" applyAlignment="1">
      <alignment horizontal="left" vertical="top" wrapText="1"/>
    </xf>
    <xf numFmtId="0" fontId="0" fillId="0" borderId="13" xfId="0" applyBorder="1"/>
    <xf numFmtId="0" fontId="2" fillId="3" borderId="10"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0" xfId="0" applyFont="1" applyFill="1" applyBorder="1" applyAlignment="1">
      <alignment horizontal="center" vertical="top" wrapText="1"/>
    </xf>
    <xf numFmtId="0" fontId="0" fillId="0" borderId="22" xfId="0" applyBorder="1"/>
    <xf numFmtId="0" fontId="0" fillId="0" borderId="19" xfId="0" applyBorder="1"/>
    <xf numFmtId="0" fontId="2" fillId="3" borderId="31" xfId="0" applyFont="1" applyFill="1" applyBorder="1" applyAlignment="1">
      <alignment horizontal="left" vertical="top" wrapText="1"/>
    </xf>
    <xf numFmtId="0" fontId="0" fillId="0" borderId="14" xfId="0" applyBorder="1" applyAlignment="1">
      <alignment horizontal="left" vertical="top" wrapText="1"/>
    </xf>
    <xf numFmtId="0" fontId="2" fillId="3" borderId="32" xfId="0" applyFont="1" applyFill="1" applyBorder="1" applyAlignment="1" applyProtection="1">
      <alignment horizontal="left" vertical="center" wrapText="1"/>
      <protection hidden="1"/>
    </xf>
    <xf numFmtId="0" fontId="2" fillId="3" borderId="0" xfId="0" applyFont="1" applyFill="1" applyBorder="1" applyAlignment="1" applyProtection="1">
      <alignment horizontal="left" vertical="center" wrapText="1"/>
      <protection hidden="1"/>
    </xf>
    <xf numFmtId="0" fontId="2" fillId="3" borderId="45" xfId="0" applyFont="1" applyFill="1" applyBorder="1" applyAlignment="1" applyProtection="1">
      <alignment horizontal="left" vertical="center" wrapText="1"/>
      <protection hidden="1"/>
    </xf>
    <xf numFmtId="0" fontId="2" fillId="3" borderId="1" xfId="0" applyFont="1" applyFill="1" applyBorder="1" applyAlignment="1" applyProtection="1">
      <alignment horizontal="center" vertical="top" wrapText="1"/>
      <protection hidden="1"/>
    </xf>
    <xf numFmtId="0" fontId="2" fillId="3" borderId="2" xfId="0" applyFont="1" applyFill="1" applyBorder="1" applyAlignment="1" applyProtection="1">
      <alignment horizontal="center" vertical="top" wrapText="1"/>
      <protection hidden="1"/>
    </xf>
    <xf numFmtId="0" fontId="3" fillId="3" borderId="2" xfId="0" applyFont="1" applyFill="1" applyBorder="1" applyAlignment="1" applyProtection="1">
      <alignment horizontal="center" vertical="top" wrapText="1"/>
      <protection hidden="1"/>
    </xf>
    <xf numFmtId="0" fontId="3" fillId="3" borderId="3" xfId="0" applyFont="1" applyFill="1" applyBorder="1" applyAlignment="1" applyProtection="1">
      <alignment horizontal="center" vertical="top" wrapText="1"/>
      <protection hidden="1"/>
    </xf>
    <xf numFmtId="0" fontId="43" fillId="2" borderId="0" xfId="0" quotePrefix="1" applyFont="1" applyFill="1" applyAlignment="1">
      <alignment horizontal="left" vertical="top" wrapText="1"/>
    </xf>
    <xf numFmtId="0" fontId="2" fillId="3" borderId="10" xfId="0" applyFont="1" applyFill="1" applyBorder="1" applyAlignment="1" applyProtection="1">
      <alignment horizontal="center" vertical="top" wrapText="1"/>
      <protection hidden="1"/>
    </xf>
    <xf numFmtId="0" fontId="0" fillId="3" borderId="22" xfId="0" applyFill="1" applyBorder="1" applyAlignment="1" applyProtection="1">
      <alignment horizontal="center" vertical="top" wrapText="1"/>
      <protection hidden="1"/>
    </xf>
    <xf numFmtId="0" fontId="0" fillId="3" borderId="19" xfId="0" applyFill="1" applyBorder="1" applyAlignment="1" applyProtection="1">
      <alignment horizontal="center" vertical="top" wrapText="1"/>
      <protection hidden="1"/>
    </xf>
    <xf numFmtId="0" fontId="40" fillId="5" borderId="0" xfId="28" applyFill="1" applyAlignment="1" applyProtection="1">
      <alignment horizontal="left"/>
      <protection hidden="1"/>
    </xf>
    <xf numFmtId="0" fontId="50" fillId="0" borderId="0" xfId="28" applyFont="1" applyFill="1" applyAlignment="1" applyProtection="1">
      <alignment horizontal="left"/>
      <protection hidden="1"/>
    </xf>
    <xf numFmtId="0" fontId="2" fillId="3" borderId="24" xfId="0" applyFont="1" applyFill="1" applyBorder="1" applyAlignment="1" applyProtection="1">
      <alignment horizontal="left" vertical="top" wrapText="1"/>
      <protection hidden="1"/>
    </xf>
    <xf numFmtId="0" fontId="0" fillId="3" borderId="13" xfId="0" applyFill="1" applyBorder="1" applyAlignment="1" applyProtection="1">
      <alignment horizontal="left" vertical="top" wrapText="1"/>
      <protection hidden="1"/>
    </xf>
    <xf numFmtId="0" fontId="2" fillId="3" borderId="22" xfId="0" applyFont="1" applyFill="1" applyBorder="1" applyAlignment="1" applyProtection="1">
      <alignment horizontal="center" vertical="top" wrapText="1"/>
      <protection hidden="1"/>
    </xf>
    <xf numFmtId="0" fontId="2" fillId="3" borderId="18" xfId="0" applyFont="1" applyFill="1" applyBorder="1" applyAlignment="1" applyProtection="1">
      <alignment horizontal="center" vertical="top" wrapText="1"/>
      <protection hidden="1"/>
    </xf>
    <xf numFmtId="0" fontId="2" fillId="3" borderId="31" xfId="0" applyFont="1" applyFill="1" applyBorder="1" applyAlignment="1" applyProtection="1">
      <alignment horizontal="center" vertical="top" wrapText="1"/>
      <protection hidden="1"/>
    </xf>
    <xf numFmtId="0" fontId="2" fillId="3" borderId="14" xfId="0" applyFont="1" applyFill="1" applyBorder="1" applyAlignment="1" applyProtection="1">
      <alignment horizontal="center" vertical="top" wrapText="1"/>
      <protection hidden="1"/>
    </xf>
    <xf numFmtId="0" fontId="0" fillId="9" borderId="0" xfId="0" applyFill="1" applyAlignment="1">
      <alignment horizontal="center" wrapText="1"/>
    </xf>
    <xf numFmtId="0" fontId="2" fillId="3" borderId="30" xfId="0" applyFont="1" applyFill="1" applyBorder="1" applyAlignment="1">
      <alignment horizontal="center" wrapText="1"/>
    </xf>
    <xf numFmtId="0" fontId="22" fillId="3" borderId="39" xfId="0" applyFont="1" applyFill="1" applyBorder="1" applyAlignment="1">
      <alignment horizontal="center" wrapText="1"/>
    </xf>
    <xf numFmtId="0" fontId="22" fillId="3" borderId="40" xfId="0" applyFont="1" applyFill="1" applyBorder="1" applyAlignment="1">
      <alignment horizontal="center" wrapText="1"/>
    </xf>
    <xf numFmtId="0" fontId="3" fillId="3" borderId="16" xfId="0" applyFont="1" applyFill="1" applyBorder="1" applyAlignment="1"/>
    <xf numFmtId="0" fontId="0" fillId="0" borderId="14" xfId="0" applyBorder="1" applyAlignment="1"/>
    <xf numFmtId="0" fontId="43" fillId="2" borderId="0" xfId="0" applyFont="1" applyFill="1" applyAlignment="1">
      <alignment vertical="top" wrapText="1"/>
    </xf>
    <xf numFmtId="0" fontId="44" fillId="0" borderId="0" xfId="0" applyFont="1" applyAlignment="1">
      <alignment wrapText="1"/>
    </xf>
    <xf numFmtId="0" fontId="2" fillId="3" borderId="5" xfId="0" applyFont="1" applyFill="1" applyBorder="1" applyAlignment="1">
      <alignment horizontal="center" vertical="center"/>
    </xf>
    <xf numFmtId="0" fontId="3" fillId="0" borderId="5" xfId="0" applyFont="1" applyBorder="1" applyAlignment="1"/>
    <xf numFmtId="0" fontId="3" fillId="0" borderId="6" xfId="0" applyFont="1" applyBorder="1" applyAlignment="1"/>
    <xf numFmtId="0" fontId="2" fillId="3" borderId="30" xfId="0" applyFont="1" applyFill="1" applyBorder="1" applyAlignment="1">
      <alignment horizontal="left" vertical="top" wrapText="1"/>
    </xf>
    <xf numFmtId="0" fontId="0" fillId="0" borderId="41" xfId="0" applyBorder="1" applyAlignment="1"/>
    <xf numFmtId="0" fontId="21" fillId="3" borderId="1" xfId="0" applyFont="1" applyFill="1" applyBorder="1" applyAlignment="1">
      <alignment horizontal="center" wrapText="1"/>
    </xf>
    <xf numFmtId="0" fontId="21" fillId="3" borderId="2" xfId="0" applyFont="1" applyFill="1" applyBorder="1" applyAlignment="1">
      <alignment horizontal="center" wrapText="1"/>
    </xf>
    <xf numFmtId="0" fontId="21" fillId="3" borderId="3" xfId="0" applyFont="1" applyFill="1" applyBorder="1" applyAlignment="1">
      <alignment horizontal="center" wrapText="1"/>
    </xf>
    <xf numFmtId="0" fontId="0" fillId="3" borderId="16" xfId="0" applyFill="1" applyBorder="1" applyAlignment="1">
      <alignment horizontal="center" vertical="center" wrapText="1"/>
    </xf>
    <xf numFmtId="0" fontId="0" fillId="0" borderId="14" xfId="0" applyBorder="1" applyAlignment="1">
      <alignment wrapText="1"/>
    </xf>
    <xf numFmtId="0" fontId="2" fillId="3" borderId="17" xfId="0" applyFont="1" applyFill="1" applyBorder="1" applyAlignment="1">
      <alignment horizontal="center" vertical="center" wrapText="1"/>
    </xf>
    <xf numFmtId="0" fontId="0" fillId="0" borderId="44" xfId="0" applyBorder="1" applyAlignment="1">
      <alignment horizontal="center" vertical="center" wrapText="1"/>
    </xf>
    <xf numFmtId="0" fontId="0" fillId="0" borderId="41" xfId="0" applyBorder="1" applyAlignment="1">
      <alignment horizontal="left" vertical="top" wrapText="1"/>
    </xf>
    <xf numFmtId="0" fontId="44" fillId="2" borderId="0" xfId="0" applyFont="1" applyFill="1" applyAlignment="1">
      <alignment vertical="top"/>
    </xf>
    <xf numFmtId="0" fontId="43" fillId="2" borderId="0" xfId="0" applyNumberFormat="1" applyFont="1" applyFill="1" applyAlignment="1">
      <alignment horizontal="left" vertical="top" wrapText="1"/>
    </xf>
    <xf numFmtId="0" fontId="0" fillId="9" borderId="0" xfId="0" applyFill="1" applyAlignment="1">
      <alignment horizontal="center"/>
    </xf>
    <xf numFmtId="0" fontId="0" fillId="0" borderId="19" xfId="0" applyBorder="1" applyAlignment="1">
      <alignment horizontal="center" vertical="center" wrapText="1"/>
    </xf>
    <xf numFmtId="0" fontId="0" fillId="0" borderId="13" xfId="0" applyBorder="1" applyAlignment="1">
      <alignment horizontal="left" vertical="top" wrapText="1"/>
    </xf>
    <xf numFmtId="0" fontId="43" fillId="2" borderId="0" xfId="0" applyFont="1" applyFill="1" applyAlignment="1">
      <alignment horizontal="left" vertical="top"/>
    </xf>
    <xf numFmtId="0" fontId="43" fillId="2" borderId="0" xfId="0" applyFont="1" applyFill="1" applyAlignment="1">
      <alignment horizontal="left" wrapText="1"/>
    </xf>
    <xf numFmtId="0" fontId="44" fillId="0" borderId="0" xfId="0" applyFont="1" applyAlignment="1">
      <alignment horizontal="left" wrapText="1"/>
    </xf>
    <xf numFmtId="0" fontId="2" fillId="6" borderId="10" xfId="0" applyFont="1" applyFill="1" applyBorder="1" applyAlignment="1">
      <alignment horizontal="center" vertical="center" wrapText="1"/>
    </xf>
    <xf numFmtId="0" fontId="0" fillId="6" borderId="19" xfId="0" applyFill="1" applyBorder="1" applyAlignment="1">
      <alignment horizontal="center" vertical="center" wrapText="1"/>
    </xf>
    <xf numFmtId="0" fontId="2" fillId="6" borderId="24" xfId="0" applyFont="1" applyFill="1" applyBorder="1" applyAlignment="1">
      <alignment horizontal="left" vertical="top" wrapText="1"/>
    </xf>
    <xf numFmtId="0" fontId="0" fillId="6" borderId="13" xfId="0" applyFill="1" applyBorder="1" applyAlignment="1">
      <alignment horizontal="left" vertical="top" wrapText="1"/>
    </xf>
    <xf numFmtId="0" fontId="2" fillId="6" borderId="31" xfId="0" applyFont="1" applyFill="1" applyBorder="1" applyAlignment="1">
      <alignment horizontal="left" vertical="top" wrapText="1"/>
    </xf>
    <xf numFmtId="0" fontId="0" fillId="6" borderId="14" xfId="0" applyFill="1" applyBorder="1" applyAlignment="1">
      <alignment horizontal="left" vertical="top" wrapText="1"/>
    </xf>
    <xf numFmtId="0" fontId="0" fillId="3" borderId="13" xfId="0" applyFill="1" applyBorder="1" applyAlignment="1">
      <alignment horizontal="left" vertical="top" wrapText="1"/>
    </xf>
    <xf numFmtId="0" fontId="0" fillId="3" borderId="22" xfId="0" applyFill="1" applyBorder="1" applyAlignment="1">
      <alignment horizontal="center" vertical="center" wrapText="1"/>
    </xf>
    <xf numFmtId="0" fontId="0" fillId="3" borderId="19" xfId="0" applyFill="1" applyBorder="1" applyAlignment="1">
      <alignment horizontal="center" vertical="center" wrapText="1"/>
    </xf>
    <xf numFmtId="0" fontId="0" fillId="0" borderId="22" xfId="0" applyBorder="1" applyAlignment="1">
      <alignment horizontal="center" vertical="center" wrapText="1"/>
    </xf>
    <xf numFmtId="0" fontId="0" fillId="3" borderId="14" xfId="0" applyFill="1" applyBorder="1" applyAlignment="1">
      <alignment horizontal="left" vertical="top" wrapText="1"/>
    </xf>
    <xf numFmtId="0" fontId="43" fillId="2" borderId="0" xfId="0" applyFont="1" applyFill="1" applyAlignment="1">
      <alignment wrapText="1"/>
    </xf>
    <xf numFmtId="0" fontId="22" fillId="3" borderId="2" xfId="0" applyFont="1" applyFill="1" applyBorder="1" applyAlignment="1">
      <alignment horizontal="center" wrapText="1"/>
    </xf>
    <xf numFmtId="0" fontId="22" fillId="3" borderId="3" xfId="0" applyFont="1" applyFill="1" applyBorder="1" applyAlignment="1">
      <alignment horizontal="center" wrapText="1"/>
    </xf>
    <xf numFmtId="0" fontId="0" fillId="6" borderId="31" xfId="0" applyFill="1" applyBorder="1" applyAlignment="1"/>
    <xf numFmtId="0" fontId="0" fillId="6" borderId="51" xfId="0" applyFill="1" applyBorder="1" applyAlignment="1"/>
    <xf numFmtId="0" fontId="2" fillId="3" borderId="22" xfId="0" applyFont="1" applyFill="1" applyBorder="1" applyAlignment="1">
      <alignment horizontal="center" vertical="top" wrapText="1"/>
    </xf>
    <xf numFmtId="0" fontId="2" fillId="3" borderId="18" xfId="0" applyFont="1" applyFill="1" applyBorder="1" applyAlignment="1">
      <alignment horizontal="center" vertical="top" wrapText="1"/>
    </xf>
    <xf numFmtId="0" fontId="0" fillId="0" borderId="22" xfId="0" applyBorder="1" applyAlignment="1">
      <alignment horizontal="center" vertical="top" wrapText="1"/>
    </xf>
    <xf numFmtId="0" fontId="0" fillId="0" borderId="19" xfId="0" applyBorder="1" applyAlignment="1">
      <alignment horizontal="center" vertical="top" wrapText="1"/>
    </xf>
    <xf numFmtId="0" fontId="2" fillId="3" borderId="1" xfId="0" applyFont="1" applyFill="1" applyBorder="1" applyAlignment="1" applyProtection="1">
      <alignment horizontal="center"/>
      <protection hidden="1"/>
    </xf>
    <xf numFmtId="0" fontId="2" fillId="3" borderId="2" xfId="0" applyFont="1" applyFill="1" applyBorder="1" applyAlignment="1" applyProtection="1">
      <alignment horizontal="center"/>
      <protection hidden="1"/>
    </xf>
    <xf numFmtId="0" fontId="2" fillId="3" borderId="3" xfId="0" applyFont="1" applyFill="1" applyBorder="1" applyAlignment="1" applyProtection="1">
      <alignment horizontal="center"/>
      <protection hidden="1"/>
    </xf>
    <xf numFmtId="0" fontId="2" fillId="3" borderId="36" xfId="0" applyFont="1" applyFill="1" applyBorder="1" applyAlignment="1" applyProtection="1">
      <alignment horizontal="center"/>
      <protection hidden="1"/>
    </xf>
    <xf numFmtId="0" fontId="2" fillId="3" borderId="38" xfId="0" applyFont="1" applyFill="1" applyBorder="1" applyAlignment="1" applyProtection="1">
      <alignment horizontal="center"/>
      <protection hidden="1"/>
    </xf>
    <xf numFmtId="0" fontId="2" fillId="3" borderId="37" xfId="0" applyFont="1" applyFill="1" applyBorder="1" applyAlignment="1" applyProtection="1">
      <alignment horizontal="center"/>
      <protection hidden="1"/>
    </xf>
    <xf numFmtId="0" fontId="2" fillId="3" borderId="1" xfId="0" applyFont="1" applyFill="1" applyBorder="1" applyAlignment="1">
      <alignment horizontal="center" wrapText="1"/>
    </xf>
    <xf numFmtId="0" fontId="32" fillId="3" borderId="2"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0" fillId="3" borderId="31" xfId="0" applyFill="1" applyBorder="1" applyAlignment="1">
      <alignment wrapText="1"/>
    </xf>
    <xf numFmtId="0" fontId="0" fillId="3" borderId="14" xfId="0" applyFill="1" applyBorder="1" applyAlignment="1">
      <alignment wrapText="1"/>
    </xf>
    <xf numFmtId="0" fontId="0" fillId="3" borderId="17" xfId="0" applyFill="1" applyBorder="1" applyAlignment="1">
      <alignment wrapText="1"/>
    </xf>
    <xf numFmtId="0" fontId="21" fillId="3" borderId="43" xfId="0" applyFont="1" applyFill="1" applyBorder="1" applyAlignment="1">
      <alignment horizontal="center" wrapText="1"/>
    </xf>
    <xf numFmtId="0" fontId="21" fillId="3" borderId="22" xfId="0" applyFont="1" applyFill="1" applyBorder="1" applyAlignment="1">
      <alignment horizontal="center" wrapText="1"/>
    </xf>
    <xf numFmtId="0" fontId="21" fillId="3" borderId="19" xfId="0" applyFont="1" applyFill="1" applyBorder="1" applyAlignment="1">
      <alignment horizontal="center" wrapText="1"/>
    </xf>
    <xf numFmtId="0" fontId="2" fillId="3" borderId="11"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0" fillId="3" borderId="98" xfId="0" applyFill="1" applyBorder="1" applyAlignment="1">
      <alignment wrapText="1"/>
    </xf>
    <xf numFmtId="0" fontId="2" fillId="3" borderId="21"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0" fillId="3" borderId="16" xfId="0" applyFill="1" applyBorder="1" applyAlignment="1">
      <alignment wrapText="1"/>
    </xf>
    <xf numFmtId="0" fontId="21" fillId="3" borderId="36" xfId="0" applyFont="1" applyFill="1" applyBorder="1" applyAlignment="1">
      <alignment horizontal="center" vertical="center" wrapText="1"/>
    </xf>
    <xf numFmtId="0" fontId="21" fillId="3" borderId="38" xfId="0" applyFont="1" applyFill="1" applyBorder="1" applyAlignment="1">
      <alignment horizontal="center" vertical="center" wrapText="1"/>
    </xf>
    <xf numFmtId="0" fontId="21" fillId="3" borderId="37" xfId="0" applyFont="1" applyFill="1" applyBorder="1" applyAlignment="1">
      <alignment horizontal="center" vertical="center" wrapText="1"/>
    </xf>
    <xf numFmtId="0" fontId="43" fillId="2" borderId="0" xfId="0" quotePrefix="1" applyFont="1" applyFill="1" applyAlignment="1">
      <alignment vertical="top" wrapText="1"/>
    </xf>
    <xf numFmtId="0" fontId="0" fillId="0" borderId="13" xfId="0" applyBorder="1" applyAlignment="1">
      <alignment vertical="top"/>
    </xf>
    <xf numFmtId="0" fontId="2" fillId="3" borderId="31" xfId="0" applyFont="1" applyFill="1" applyBorder="1" applyAlignment="1">
      <alignment vertical="top" wrapText="1"/>
    </xf>
    <xf numFmtId="0" fontId="0" fillId="0" borderId="14" xfId="0" applyBorder="1" applyAlignment="1">
      <alignment vertical="top" wrapText="1"/>
    </xf>
    <xf numFmtId="0" fontId="2" fillId="3" borderId="47" xfId="0" applyFont="1" applyFill="1" applyBorder="1" applyAlignment="1">
      <alignment horizontal="center" vertical="top" wrapText="1"/>
    </xf>
    <xf numFmtId="0" fontId="0" fillId="3" borderId="15" xfId="0" applyFill="1" applyBorder="1" applyAlignment="1">
      <alignment horizontal="center" vertical="top" wrapText="1"/>
    </xf>
    <xf numFmtId="0" fontId="43" fillId="2" borderId="0" xfId="0" quotePrefix="1" applyFont="1" applyFill="1" applyBorder="1" applyAlignment="1">
      <alignment horizontal="left" vertical="top" wrapText="1"/>
    </xf>
    <xf numFmtId="0" fontId="46" fillId="2" borderId="0" xfId="0" applyFont="1" applyFill="1" applyAlignment="1">
      <alignment vertical="top" wrapText="1"/>
    </xf>
    <xf numFmtId="0" fontId="2" fillId="3" borderId="40" xfId="0" applyFont="1" applyFill="1" applyBorder="1" applyAlignment="1">
      <alignment horizontal="center" wrapText="1"/>
    </xf>
    <xf numFmtId="0" fontId="2" fillId="3" borderId="24" xfId="0" applyFont="1" applyFill="1" applyBorder="1" applyAlignment="1">
      <alignment horizontal="center" vertical="top" wrapText="1"/>
    </xf>
    <xf numFmtId="0" fontId="0" fillId="0" borderId="13" xfId="0" applyBorder="1" applyAlignment="1">
      <alignment horizontal="center" vertical="top" wrapText="1"/>
    </xf>
    <xf numFmtId="0" fontId="3" fillId="2" borderId="0" xfId="0" applyFont="1" applyFill="1" applyAlignment="1">
      <alignment horizontal="left" vertical="top" wrapText="1"/>
    </xf>
  </cellXfs>
  <cellStyles count="31">
    <cellStyle name="Comma 2" xfId="4"/>
    <cellStyle name="Comma 2 2" xfId="18"/>
    <cellStyle name="Hyperlink" xfId="2" builtinId="8"/>
    <cellStyle name="Hyperlink 2" xfId="6"/>
    <cellStyle name="Hyperlink 2 2" xfId="17"/>
    <cellStyle name="Hyperlink 2 3" xfId="28"/>
    <cellStyle name="Hyperlink 3" xfId="11"/>
    <cellStyle name="Hyperlink 4" xfId="5"/>
    <cellStyle name="Hyperlink 5" xfId="14"/>
    <cellStyle name="Normal" xfId="0" builtinId="0"/>
    <cellStyle name="Normal 2" xfId="1"/>
    <cellStyle name="Normal 2 2" xfId="8"/>
    <cellStyle name="Normal 2 2 2" xfId="20"/>
    <cellStyle name="Normal 2 3" xfId="19"/>
    <cellStyle name="Normal 2 4" xfId="27"/>
    <cellStyle name="Normal 3" xfId="9"/>
    <cellStyle name="Normal 3 2" xfId="21"/>
    <cellStyle name="Normal 4" xfId="7"/>
    <cellStyle name="Normal 4 2" xfId="16"/>
    <cellStyle name="Normal 4 3" xfId="15"/>
    <cellStyle name="Normal 4 4" xfId="24"/>
    <cellStyle name="Normal 5" xfId="12"/>
    <cellStyle name="Normal 5 2" xfId="25"/>
    <cellStyle name="Normal 6" xfId="13"/>
    <cellStyle name="Normal 6 2" xfId="26"/>
    <cellStyle name="Normal 7" xfId="23"/>
    <cellStyle name="Normal 8" xfId="29"/>
    <cellStyle name="Normal 9" xfId="30"/>
    <cellStyle name="Percent" xfId="3" builtinId="5"/>
    <cellStyle name="Percent 2" xfId="10"/>
    <cellStyle name="Percent 2 2" xfId="22"/>
  </cellStyles>
  <dxfs count="14">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s>
  <tableStyles count="0" defaultTableStyle="TableStyleMedium2" defaultPivotStyle="PivotStyleLight16"/>
  <colors>
    <mruColors>
      <color rgb="FF1F497D"/>
      <color rgb="FF66CCFF"/>
      <color rgb="FF0099FF"/>
      <color rgb="FF6699FF"/>
      <color rgb="FF99CCFF"/>
      <color rgb="FFCCECFF"/>
      <color rgb="FF3366FF"/>
      <color rgb="FF0000CC"/>
      <color rgb="FF3333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878491746118245"/>
          <c:y val="6.298009341563203E-2"/>
          <c:w val="0.77752153651602574"/>
          <c:h val="0.73837634878973457"/>
        </c:manualLayout>
      </c:layout>
      <c:barChart>
        <c:barDir val="col"/>
        <c:grouping val="clustered"/>
        <c:varyColors val="0"/>
        <c:ser>
          <c:idx val="0"/>
          <c:order val="0"/>
          <c:tx>
            <c:strRef>
              <c:f>'Table 3i'!$M$13</c:f>
              <c:strCache>
                <c:ptCount val="1"/>
                <c:pt idx="0">
                  <c:v>Males</c:v>
                </c:pt>
              </c:strCache>
            </c:strRef>
          </c:tx>
          <c:spPr>
            <a:solidFill>
              <a:schemeClr val="accent1"/>
            </a:solidFill>
            <a:ln>
              <a:noFill/>
            </a:ln>
          </c:spPr>
          <c:invertIfNegative val="0"/>
          <c:cat>
            <c:strRef>
              <c:f>'Table 3i'!$L$15:$L$20</c:f>
              <c:strCache>
                <c:ptCount val="6"/>
                <c:pt idx="0">
                  <c:v>Under 35</c:v>
                </c:pt>
                <c:pt idx="1">
                  <c:v>35-44</c:v>
                </c:pt>
                <c:pt idx="2">
                  <c:v>45-54</c:v>
                </c:pt>
                <c:pt idx="3">
                  <c:v>55-59</c:v>
                </c:pt>
                <c:pt idx="4">
                  <c:v>60-64</c:v>
                </c:pt>
                <c:pt idx="5">
                  <c:v>65 and over</c:v>
                </c:pt>
              </c:strCache>
            </c:strRef>
          </c:cat>
          <c:val>
            <c:numRef>
              <c:f>'Table 3i'!$M$15:$M$20</c:f>
              <c:numCache>
                <c:formatCode>#,##0</c:formatCode>
                <c:ptCount val="6"/>
                <c:pt idx="0">
                  <c:v>126</c:v>
                </c:pt>
                <c:pt idx="1">
                  <c:v>277</c:v>
                </c:pt>
                <c:pt idx="2">
                  <c:v>236</c:v>
                </c:pt>
                <c:pt idx="3">
                  <c:v>111</c:v>
                </c:pt>
                <c:pt idx="4">
                  <c:v>75</c:v>
                </c:pt>
                <c:pt idx="5">
                  <c:v>38</c:v>
                </c:pt>
              </c:numCache>
            </c:numRef>
          </c:val>
          <c:extLst>
            <c:ext xmlns:c16="http://schemas.microsoft.com/office/drawing/2014/chart" uri="{C3380CC4-5D6E-409C-BE32-E72D297353CC}">
              <c16:uniqueId val="{00000000-F298-4C8B-BF3F-4FE823B61698}"/>
            </c:ext>
          </c:extLst>
        </c:ser>
        <c:ser>
          <c:idx val="1"/>
          <c:order val="1"/>
          <c:tx>
            <c:strRef>
              <c:f>'Table 3i'!$N$13</c:f>
              <c:strCache>
                <c:ptCount val="1"/>
                <c:pt idx="0">
                  <c:v>Females</c:v>
                </c:pt>
              </c:strCache>
            </c:strRef>
          </c:tx>
          <c:spPr>
            <a:solidFill>
              <a:srgbClr val="4F81BD">
                <a:alpha val="60000"/>
              </a:srgbClr>
            </a:solidFill>
            <a:ln>
              <a:noFill/>
            </a:ln>
          </c:spPr>
          <c:invertIfNegative val="0"/>
          <c:cat>
            <c:strRef>
              <c:f>'Table 3i'!$L$15:$L$20</c:f>
              <c:strCache>
                <c:ptCount val="6"/>
                <c:pt idx="0">
                  <c:v>Under 35</c:v>
                </c:pt>
                <c:pt idx="1">
                  <c:v>35-44</c:v>
                </c:pt>
                <c:pt idx="2">
                  <c:v>45-54</c:v>
                </c:pt>
                <c:pt idx="3">
                  <c:v>55-59</c:v>
                </c:pt>
                <c:pt idx="4">
                  <c:v>60-64</c:v>
                </c:pt>
                <c:pt idx="5">
                  <c:v>65 and over</c:v>
                </c:pt>
              </c:strCache>
            </c:strRef>
          </c:cat>
          <c:val>
            <c:numRef>
              <c:f>'Table 3i'!$N$15:$N$20</c:f>
              <c:numCache>
                <c:formatCode>#,##0</c:formatCode>
                <c:ptCount val="6"/>
                <c:pt idx="0">
                  <c:v>244</c:v>
                </c:pt>
                <c:pt idx="1">
                  <c:v>408</c:v>
                </c:pt>
                <c:pt idx="2">
                  <c:v>222</c:v>
                </c:pt>
                <c:pt idx="3">
                  <c:v>68</c:v>
                </c:pt>
                <c:pt idx="4">
                  <c:v>38</c:v>
                </c:pt>
                <c:pt idx="5">
                  <c:v>17</c:v>
                </c:pt>
              </c:numCache>
            </c:numRef>
          </c:val>
          <c:extLst>
            <c:ext xmlns:c16="http://schemas.microsoft.com/office/drawing/2014/chart" uri="{C3380CC4-5D6E-409C-BE32-E72D297353CC}">
              <c16:uniqueId val="{00000001-F298-4C8B-BF3F-4FE823B61698}"/>
            </c:ext>
          </c:extLst>
        </c:ser>
        <c:dLbls>
          <c:showLegendKey val="0"/>
          <c:showVal val="0"/>
          <c:showCatName val="0"/>
          <c:showSerName val="0"/>
          <c:showPercent val="0"/>
          <c:showBubbleSize val="0"/>
        </c:dLbls>
        <c:gapWidth val="150"/>
        <c:axId val="90620672"/>
        <c:axId val="90622592"/>
      </c:barChart>
      <c:catAx>
        <c:axId val="90620672"/>
        <c:scaling>
          <c:orientation val="minMax"/>
        </c:scaling>
        <c:delete val="0"/>
        <c:axPos val="b"/>
        <c:title>
          <c:tx>
            <c:rich>
              <a:bodyPr/>
              <a:lstStyle/>
              <a:p>
                <a:pPr>
                  <a:defRPr>
                    <a:latin typeface="Arial" pitchFamily="34" charset="0"/>
                    <a:cs typeface="Arial" pitchFamily="34" charset="0"/>
                  </a:defRPr>
                </a:pPr>
                <a:r>
                  <a:rPr lang="en-GB">
                    <a:latin typeface="Arial" pitchFamily="34" charset="0"/>
                    <a:cs typeface="Arial" pitchFamily="34" charset="0"/>
                  </a:rPr>
                  <a:t>Age</a:t>
                </a:r>
                <a:r>
                  <a:rPr lang="en-GB" baseline="0">
                    <a:latin typeface="Arial" pitchFamily="34" charset="0"/>
                    <a:cs typeface="Arial" pitchFamily="34" charset="0"/>
                  </a:rPr>
                  <a:t> group (years)</a:t>
                </a:r>
                <a:endParaRPr lang="en-GB">
                  <a:latin typeface="Arial" pitchFamily="34" charset="0"/>
                  <a:cs typeface="Arial" pitchFamily="34" charset="0"/>
                </a:endParaRPr>
              </a:p>
            </c:rich>
          </c:tx>
          <c:layout>
            <c:manualLayout>
              <c:xMode val="edge"/>
              <c:yMode val="edge"/>
              <c:x val="0.4485308304766546"/>
              <c:y val="0.86579325614190539"/>
            </c:manualLayout>
          </c:layout>
          <c:overlay val="0"/>
        </c:title>
        <c:numFmt formatCode="General" sourceLinked="1"/>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90622592"/>
        <c:crosses val="autoZero"/>
        <c:auto val="1"/>
        <c:lblAlgn val="ctr"/>
        <c:lblOffset val="100"/>
        <c:noMultiLvlLbl val="0"/>
      </c:catAx>
      <c:valAx>
        <c:axId val="90622592"/>
        <c:scaling>
          <c:orientation val="minMax"/>
        </c:scaling>
        <c:delete val="0"/>
        <c:axPos val="l"/>
        <c:title>
          <c:tx>
            <c:rich>
              <a:bodyPr rot="-5400000" vert="horz"/>
              <a:lstStyle/>
              <a:p>
                <a:pPr>
                  <a:defRPr>
                    <a:latin typeface="Arial" pitchFamily="34" charset="0"/>
                    <a:cs typeface="Arial" pitchFamily="34" charset="0"/>
                  </a:defRPr>
                </a:pPr>
                <a:r>
                  <a:rPr lang="en-GB">
                    <a:latin typeface="Arial" pitchFamily="34" charset="0"/>
                    <a:cs typeface="Arial" pitchFamily="34" charset="0"/>
                  </a:rPr>
                  <a:t>Headcount</a:t>
                </a:r>
                <a:r>
                  <a:rPr lang="en-GB" baseline="0">
                    <a:latin typeface="Arial" pitchFamily="34" charset="0"/>
                    <a:cs typeface="Arial" pitchFamily="34" charset="0"/>
                  </a:rPr>
                  <a:t> (N)</a:t>
                </a:r>
                <a:endParaRPr lang="en-GB">
                  <a:latin typeface="Arial" pitchFamily="34" charset="0"/>
                  <a:cs typeface="Arial" pitchFamily="34" charset="0"/>
                </a:endParaRPr>
              </a:p>
            </c:rich>
          </c:tx>
          <c:layout>
            <c:manualLayout>
              <c:xMode val="edge"/>
              <c:yMode val="edge"/>
              <c:x val="5.3297344555112196E-2"/>
              <c:y val="0.22368802857976086"/>
            </c:manualLayout>
          </c:layout>
          <c:overlay val="0"/>
        </c:title>
        <c:numFmt formatCode="#,##0" sourceLinked="1"/>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90620672"/>
        <c:crosses val="autoZero"/>
        <c:crossBetween val="between"/>
      </c:valAx>
    </c:plotArea>
    <c:legend>
      <c:legendPos val="r"/>
      <c:layout>
        <c:manualLayout>
          <c:xMode val="edge"/>
          <c:yMode val="edge"/>
          <c:x val="0.17094001539177522"/>
          <c:y val="0.91855730020409954"/>
          <c:w val="0.76680982563545108"/>
          <c:h val="6.5400262467191619E-2"/>
        </c:manualLayout>
      </c:layout>
      <c:overlay val="0"/>
      <c:txPr>
        <a:bodyPr/>
        <a:lstStyle/>
        <a:p>
          <a:pPr>
            <a:defRPr>
              <a:latin typeface="Arial" pitchFamily="34" charset="0"/>
              <a:cs typeface="Arial" pitchFamily="34" charset="0"/>
            </a:defRPr>
          </a:pPr>
          <a:endParaRPr lang="en-US"/>
        </a:p>
      </c:txPr>
    </c:legend>
    <c:plotVisOnly val="1"/>
    <c:dispBlanksAs val="gap"/>
    <c:showDLblsOverMax val="0"/>
  </c:chart>
  <c:spPr>
    <a:ln>
      <a:noFill/>
    </a:ln>
  </c:spPr>
  <c:printSettings>
    <c:headerFooter/>
    <c:pageMargins b="0.75000000000001155" l="0.70000000000000062" r="0.70000000000000062" t="0.750000000000011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6606547065553"/>
          <c:y val="5.0925925925925923E-2"/>
          <c:w val="0.87696768452980267"/>
          <c:h val="0.65847878952291672"/>
        </c:manualLayout>
      </c:layout>
      <c:barChart>
        <c:barDir val="col"/>
        <c:grouping val="clustered"/>
        <c:varyColors val="0"/>
        <c:ser>
          <c:idx val="0"/>
          <c:order val="0"/>
          <c:tx>
            <c:strRef>
              <c:f>'Table 4i'!$H$23</c:f>
              <c:strCache>
                <c:ptCount val="1"/>
                <c:pt idx="0">
                  <c:v>% hours within bracket</c:v>
                </c:pt>
              </c:strCache>
            </c:strRef>
          </c:tx>
          <c:spPr>
            <a:solidFill>
              <a:schemeClr val="accent1"/>
            </a:solidFill>
            <a:ln>
              <a:noFill/>
            </a:ln>
          </c:spPr>
          <c:invertIfNegative val="0"/>
          <c:cat>
            <c:strRef>
              <c:f>'Table 4i'!$D$24:$D$30</c:f>
              <c:strCache>
                <c:ptCount val="7"/>
                <c:pt idx="0">
                  <c:v>0-49</c:v>
                </c:pt>
                <c:pt idx="1">
                  <c:v>50-99</c:v>
                </c:pt>
                <c:pt idx="2">
                  <c:v>100-199</c:v>
                </c:pt>
                <c:pt idx="3">
                  <c:v>200-499</c:v>
                </c:pt>
                <c:pt idx="4">
                  <c:v>500-999</c:v>
                </c:pt>
                <c:pt idx="5">
                  <c:v>1000-1499</c:v>
                </c:pt>
                <c:pt idx="6">
                  <c:v>1500 and over</c:v>
                </c:pt>
              </c:strCache>
            </c:strRef>
          </c:cat>
          <c:val>
            <c:numRef>
              <c:f>'Table 4i'!$H$24:$H$30</c:f>
              <c:numCache>
                <c:formatCode>0</c:formatCode>
                <c:ptCount val="7"/>
                <c:pt idx="0">
                  <c:v>1.7282825314790222</c:v>
                </c:pt>
                <c:pt idx="1">
                  <c:v>3.3401659343677927</c:v>
                </c:pt>
                <c:pt idx="2">
                  <c:v>7.693268187737182</c:v>
                </c:pt>
                <c:pt idx="3">
                  <c:v>19.421332299189594</c:v>
                </c:pt>
                <c:pt idx="4">
                  <c:v>22.430477278878911</c:v>
                </c:pt>
                <c:pt idx="5">
                  <c:v>14.644106706292142</c:v>
                </c:pt>
                <c:pt idx="6">
                  <c:v>30.742367062055266</c:v>
                </c:pt>
              </c:numCache>
            </c:numRef>
          </c:val>
          <c:extLst>
            <c:ext xmlns:c16="http://schemas.microsoft.com/office/drawing/2014/chart" uri="{C3380CC4-5D6E-409C-BE32-E72D297353CC}">
              <c16:uniqueId val="{00000000-0671-4FDF-90BB-13E454A6A600}"/>
            </c:ext>
          </c:extLst>
        </c:ser>
        <c:ser>
          <c:idx val="1"/>
          <c:order val="1"/>
          <c:tx>
            <c:strRef>
              <c:f>'Table 4i'!$G$23</c:f>
              <c:strCache>
                <c:ptCount val="1"/>
                <c:pt idx="0">
                  <c:v>% GPs within bracket </c:v>
                </c:pt>
              </c:strCache>
            </c:strRef>
          </c:tx>
          <c:spPr>
            <a:solidFill>
              <a:srgbClr val="4F81BD">
                <a:alpha val="60000"/>
              </a:srgbClr>
            </a:solidFill>
          </c:spPr>
          <c:invertIfNegative val="0"/>
          <c:val>
            <c:numRef>
              <c:f>'Table 4i'!$G$24:$G$30</c:f>
              <c:numCache>
                <c:formatCode>0</c:formatCode>
                <c:ptCount val="7"/>
                <c:pt idx="0">
                  <c:v>25.545502927088876</c:v>
                </c:pt>
                <c:pt idx="1">
                  <c:v>15.699840340606706</c:v>
                </c:pt>
                <c:pt idx="2">
                  <c:v>18.201170835550826</c:v>
                </c:pt>
                <c:pt idx="3">
                  <c:v>20.702501330494943</c:v>
                </c:pt>
                <c:pt idx="4">
                  <c:v>10.803618946248005</c:v>
                </c:pt>
                <c:pt idx="5">
                  <c:v>4.2043640234167112</c:v>
                </c:pt>
                <c:pt idx="6">
                  <c:v>4.8430015965939326</c:v>
                </c:pt>
              </c:numCache>
            </c:numRef>
          </c:val>
          <c:extLst>
            <c:ext xmlns:c16="http://schemas.microsoft.com/office/drawing/2014/chart" uri="{C3380CC4-5D6E-409C-BE32-E72D297353CC}">
              <c16:uniqueId val="{00000001-0671-4FDF-90BB-13E454A6A600}"/>
            </c:ext>
          </c:extLst>
        </c:ser>
        <c:dLbls>
          <c:showLegendKey val="0"/>
          <c:showVal val="0"/>
          <c:showCatName val="0"/>
          <c:showSerName val="0"/>
          <c:showPercent val="0"/>
          <c:showBubbleSize val="0"/>
        </c:dLbls>
        <c:gapWidth val="150"/>
        <c:axId val="71449984"/>
        <c:axId val="71464448"/>
      </c:barChart>
      <c:catAx>
        <c:axId val="71449984"/>
        <c:scaling>
          <c:orientation val="minMax"/>
        </c:scaling>
        <c:delete val="0"/>
        <c:axPos val="b"/>
        <c:title>
          <c:tx>
            <c:rich>
              <a:bodyPr/>
              <a:lstStyle/>
              <a:p>
                <a:pPr>
                  <a:defRPr>
                    <a:latin typeface="Arial" pitchFamily="34" charset="0"/>
                    <a:cs typeface="Arial" pitchFamily="34" charset="0"/>
                  </a:defRPr>
                </a:pPr>
                <a:r>
                  <a:rPr lang="en-GB">
                    <a:latin typeface="Arial" pitchFamily="34" charset="0"/>
                    <a:cs typeface="Arial" pitchFamily="34" charset="0"/>
                  </a:rPr>
                  <a:t>Total</a:t>
                </a:r>
                <a:r>
                  <a:rPr lang="en-GB" baseline="0">
                    <a:latin typeface="Arial" pitchFamily="34" charset="0"/>
                    <a:cs typeface="Arial" pitchFamily="34" charset="0"/>
                  </a:rPr>
                  <a:t> hours worked group</a:t>
                </a:r>
                <a:endParaRPr lang="en-GB">
                  <a:latin typeface="Arial" pitchFamily="34" charset="0"/>
                  <a:cs typeface="Arial" pitchFamily="34" charset="0"/>
                </a:endParaRPr>
              </a:p>
            </c:rich>
          </c:tx>
          <c:layout>
            <c:manualLayout>
              <c:xMode val="edge"/>
              <c:yMode val="edge"/>
              <c:x val="0.41550899642542882"/>
              <c:y val="0.82052539640581867"/>
            </c:manualLayout>
          </c:layout>
          <c:overlay val="0"/>
        </c:title>
        <c:numFmt formatCode="General" sourceLinked="1"/>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71464448"/>
        <c:crosses val="autoZero"/>
        <c:auto val="1"/>
        <c:lblAlgn val="ctr"/>
        <c:lblOffset val="100"/>
        <c:noMultiLvlLbl val="0"/>
      </c:catAx>
      <c:valAx>
        <c:axId val="71464448"/>
        <c:scaling>
          <c:orientation val="minMax"/>
          <c:max val="100"/>
        </c:scaling>
        <c:delete val="0"/>
        <c:axPos val="l"/>
        <c:title>
          <c:tx>
            <c:rich>
              <a:bodyPr rot="-5400000" vert="horz"/>
              <a:lstStyle/>
              <a:p>
                <a:pPr>
                  <a:defRPr>
                    <a:latin typeface="Arial" pitchFamily="34" charset="0"/>
                    <a:cs typeface="Arial" pitchFamily="34" charset="0"/>
                  </a:defRPr>
                </a:pPr>
                <a:r>
                  <a:rPr lang="en-GB" baseline="0">
                    <a:latin typeface="Arial" pitchFamily="34" charset="0"/>
                    <a:cs typeface="Arial" pitchFamily="34" charset="0"/>
                  </a:rPr>
                  <a:t>Percentage (%)</a:t>
                </a:r>
                <a:endParaRPr lang="en-GB">
                  <a:latin typeface="Arial" pitchFamily="34" charset="0"/>
                  <a:cs typeface="Arial" pitchFamily="34" charset="0"/>
                </a:endParaRPr>
              </a:p>
            </c:rich>
          </c:tx>
          <c:layout>
            <c:manualLayout>
              <c:xMode val="edge"/>
              <c:yMode val="edge"/>
              <c:x val="1.1050539142542745E-2"/>
              <c:y val="0.25146580635753862"/>
            </c:manualLayout>
          </c:layout>
          <c:overlay val="0"/>
        </c:title>
        <c:numFmt formatCode="0" sourceLinked="0"/>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71449984"/>
        <c:crosses val="autoZero"/>
        <c:crossBetween val="between"/>
      </c:valAx>
    </c:plotArea>
    <c:legend>
      <c:legendPos val="b"/>
      <c:layout>
        <c:manualLayout>
          <c:xMode val="edge"/>
          <c:yMode val="edge"/>
          <c:x val="0.3376569991328684"/>
          <c:y val="0.8937616080413181"/>
          <c:w val="0.32468600173426332"/>
          <c:h val="7.977023415983224E-2"/>
        </c:manualLayout>
      </c:layout>
      <c:overlay val="0"/>
    </c:legend>
    <c:plotVisOnly val="1"/>
    <c:dispBlanksAs val="gap"/>
    <c:showDLblsOverMax val="0"/>
  </c:chart>
  <c:spPr>
    <a:ln>
      <a:noFill/>
    </a:ln>
  </c:spPr>
  <c:printSettings>
    <c:headerFooter/>
    <c:pageMargins b="0.75000000000001243" l="0.70000000000000062" r="0.70000000000000062" t="0.75000000000001243"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76223034641754"/>
          <c:y val="5.0925925925925923E-2"/>
          <c:w val="0.84247482215729064"/>
          <c:h val="0.70584864391952484"/>
        </c:manualLayout>
      </c:layout>
      <c:barChart>
        <c:barDir val="col"/>
        <c:grouping val="clustered"/>
        <c:varyColors val="0"/>
        <c:ser>
          <c:idx val="0"/>
          <c:order val="0"/>
          <c:tx>
            <c:v>Male</c:v>
          </c:tx>
          <c:spPr>
            <a:solidFill>
              <a:schemeClr val="accent1"/>
            </a:solidFill>
            <a:ln>
              <a:noFill/>
            </a:ln>
          </c:spPr>
          <c:invertIfNegative val="0"/>
          <c:cat>
            <c:strRef>
              <c:f>'Table 6i'!$C$20:$C$25</c:f>
              <c:strCache>
                <c:ptCount val="6"/>
                <c:pt idx="0">
                  <c:v>Under 35</c:v>
                </c:pt>
                <c:pt idx="1">
                  <c:v>35-44</c:v>
                </c:pt>
                <c:pt idx="2">
                  <c:v>45-54</c:v>
                </c:pt>
                <c:pt idx="3">
                  <c:v>55-59</c:v>
                </c:pt>
                <c:pt idx="4">
                  <c:v>60-64</c:v>
                </c:pt>
                <c:pt idx="5">
                  <c:v>65 and over</c:v>
                </c:pt>
              </c:strCache>
            </c:strRef>
          </c:cat>
          <c:val>
            <c:numRef>
              <c:f>'Table 6i'!$E$20:$E$25</c:f>
              <c:numCache>
                <c:formatCode>0</c:formatCode>
                <c:ptCount val="6"/>
                <c:pt idx="0">
                  <c:v>19.892473118279572</c:v>
                </c:pt>
                <c:pt idx="1">
                  <c:v>36.827956989247312</c:v>
                </c:pt>
                <c:pt idx="2">
                  <c:v>24.623655913978496</c:v>
                </c:pt>
                <c:pt idx="3">
                  <c:v>9.6236559139784941</c:v>
                </c:pt>
                <c:pt idx="4">
                  <c:v>6.075268817204301</c:v>
                </c:pt>
                <c:pt idx="5">
                  <c:v>2.956989247311828</c:v>
                </c:pt>
              </c:numCache>
            </c:numRef>
          </c:val>
          <c:extLst>
            <c:ext xmlns:c16="http://schemas.microsoft.com/office/drawing/2014/chart" uri="{C3380CC4-5D6E-409C-BE32-E72D297353CC}">
              <c16:uniqueId val="{00000000-FA55-493D-9C93-41E307C7B77A}"/>
            </c:ext>
          </c:extLst>
        </c:ser>
        <c:ser>
          <c:idx val="1"/>
          <c:order val="1"/>
          <c:tx>
            <c:v>Female</c:v>
          </c:tx>
          <c:spPr>
            <a:solidFill>
              <a:srgbClr val="4F81BD">
                <a:alpha val="60000"/>
              </a:srgbClr>
            </a:solidFill>
            <a:ln>
              <a:noFill/>
            </a:ln>
          </c:spPr>
          <c:invertIfNegative val="0"/>
          <c:cat>
            <c:strRef>
              <c:f>'Table 6i'!$C$20:$C$25</c:f>
              <c:strCache>
                <c:ptCount val="6"/>
                <c:pt idx="0">
                  <c:v>Under 35</c:v>
                </c:pt>
                <c:pt idx="1">
                  <c:v>35-44</c:v>
                </c:pt>
                <c:pt idx="2">
                  <c:v>45-54</c:v>
                </c:pt>
                <c:pt idx="3">
                  <c:v>55-59</c:v>
                </c:pt>
                <c:pt idx="4">
                  <c:v>60-64</c:v>
                </c:pt>
                <c:pt idx="5">
                  <c:v>65 and over</c:v>
                </c:pt>
              </c:strCache>
            </c:strRef>
          </c:cat>
          <c:val>
            <c:numRef>
              <c:f>'Table 6i'!$G$20:$G$25</c:f>
              <c:numCache>
                <c:formatCode>0.0</c:formatCode>
                <c:ptCount val="6"/>
                <c:pt idx="0">
                  <c:v>3.3744807692307681</c:v>
                </c:pt>
                <c:pt idx="1">
                  <c:v>5.5158957514504952</c:v>
                </c:pt>
                <c:pt idx="2">
                  <c:v>7.6534075131564263</c:v>
                </c:pt>
                <c:pt idx="3">
                  <c:v>9.4637158000286501</c:v>
                </c:pt>
                <c:pt idx="4">
                  <c:v>11.149834921715454</c:v>
                </c:pt>
                <c:pt idx="5">
                  <c:v>10.95426923076923</c:v>
                </c:pt>
              </c:numCache>
            </c:numRef>
          </c:val>
          <c:extLst>
            <c:ext xmlns:c16="http://schemas.microsoft.com/office/drawing/2014/chart" uri="{C3380CC4-5D6E-409C-BE32-E72D297353CC}">
              <c16:uniqueId val="{00000001-FA55-493D-9C93-41E307C7B77A}"/>
            </c:ext>
          </c:extLst>
        </c:ser>
        <c:dLbls>
          <c:showLegendKey val="0"/>
          <c:showVal val="0"/>
          <c:showCatName val="0"/>
          <c:showSerName val="0"/>
          <c:showPercent val="0"/>
          <c:showBubbleSize val="0"/>
        </c:dLbls>
        <c:gapWidth val="150"/>
        <c:axId val="87590784"/>
        <c:axId val="87597056"/>
      </c:barChart>
      <c:catAx>
        <c:axId val="87590784"/>
        <c:scaling>
          <c:orientation val="minMax"/>
        </c:scaling>
        <c:delete val="0"/>
        <c:axPos val="b"/>
        <c:title>
          <c:tx>
            <c:rich>
              <a:bodyPr/>
              <a:lstStyle/>
              <a:p>
                <a:pPr>
                  <a:defRPr>
                    <a:latin typeface="Arial" pitchFamily="34" charset="0"/>
                    <a:cs typeface="Arial" pitchFamily="34" charset="0"/>
                  </a:defRPr>
                </a:pPr>
                <a:r>
                  <a:rPr lang="en-GB">
                    <a:latin typeface="Arial" pitchFamily="34" charset="0"/>
                    <a:cs typeface="Arial" pitchFamily="34" charset="0"/>
                  </a:rPr>
                  <a:t>Age</a:t>
                </a:r>
                <a:r>
                  <a:rPr lang="en-GB" baseline="0">
                    <a:latin typeface="Arial" pitchFamily="34" charset="0"/>
                    <a:cs typeface="Arial" pitchFamily="34" charset="0"/>
                  </a:rPr>
                  <a:t> group (years)</a:t>
                </a:r>
                <a:endParaRPr lang="en-GB">
                  <a:latin typeface="Arial" pitchFamily="34" charset="0"/>
                  <a:cs typeface="Arial" pitchFamily="34" charset="0"/>
                </a:endParaRPr>
              </a:p>
            </c:rich>
          </c:tx>
          <c:overlay val="0"/>
        </c:title>
        <c:numFmt formatCode="General" sourceLinked="1"/>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87597056"/>
        <c:crosses val="autoZero"/>
        <c:auto val="1"/>
        <c:lblAlgn val="ctr"/>
        <c:lblOffset val="100"/>
        <c:noMultiLvlLbl val="0"/>
      </c:catAx>
      <c:valAx>
        <c:axId val="87597056"/>
        <c:scaling>
          <c:orientation val="minMax"/>
        </c:scaling>
        <c:delete val="0"/>
        <c:axPos val="l"/>
        <c:title>
          <c:tx>
            <c:rich>
              <a:bodyPr rot="-5400000" vert="horz"/>
              <a:lstStyle/>
              <a:p>
                <a:pPr>
                  <a:defRPr>
                    <a:latin typeface="Arial" pitchFamily="34" charset="0"/>
                    <a:cs typeface="Arial" pitchFamily="34" charset="0"/>
                  </a:defRPr>
                </a:pPr>
                <a:r>
                  <a:rPr lang="en-GB">
                    <a:latin typeface="Arial" pitchFamily="34" charset="0"/>
                    <a:cs typeface="Arial" pitchFamily="34" charset="0"/>
                  </a:rPr>
                  <a:t>Mean</a:t>
                </a:r>
                <a:r>
                  <a:rPr lang="en-GB" baseline="0">
                    <a:latin typeface="Arial" pitchFamily="34" charset="0"/>
                    <a:cs typeface="Arial" pitchFamily="34" charset="0"/>
                  </a:rPr>
                  <a:t> weekly hours</a:t>
                </a:r>
                <a:endParaRPr lang="en-GB">
                  <a:latin typeface="Arial" pitchFamily="34" charset="0"/>
                  <a:cs typeface="Arial" pitchFamily="34" charset="0"/>
                </a:endParaRPr>
              </a:p>
            </c:rich>
          </c:tx>
          <c:layout>
            <c:manualLayout>
              <c:xMode val="edge"/>
              <c:yMode val="edge"/>
              <c:x val="3.0124018143144544E-2"/>
              <c:y val="8.1772871714426543E-2"/>
            </c:manualLayout>
          </c:layout>
          <c:overlay val="0"/>
        </c:title>
        <c:numFmt formatCode="0" sourceLinked="0"/>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87590784"/>
        <c:crosses val="autoZero"/>
        <c:crossBetween val="between"/>
      </c:valAx>
    </c:plotArea>
    <c:legend>
      <c:legendPos val="r"/>
      <c:layout>
        <c:manualLayout>
          <c:xMode val="edge"/>
          <c:yMode val="edge"/>
          <c:x val="5.3974359919724497E-2"/>
          <c:y val="0.88850503062118502"/>
          <c:w val="0.88118376717014057"/>
          <c:h val="0.10724919801691472"/>
        </c:manualLayout>
      </c:layout>
      <c:overlay val="0"/>
      <c:txPr>
        <a:bodyPr/>
        <a:lstStyle/>
        <a:p>
          <a:pPr>
            <a:defRPr>
              <a:latin typeface="Arial" pitchFamily="34" charset="0"/>
              <a:cs typeface="Arial" pitchFamily="34" charset="0"/>
            </a:defRPr>
          </a:pPr>
          <a:endParaRPr lang="en-US"/>
        </a:p>
      </c:txPr>
    </c:legend>
    <c:plotVisOnly val="1"/>
    <c:dispBlanksAs val="gap"/>
    <c:showDLblsOverMax val="0"/>
  </c:chart>
  <c:spPr>
    <a:ln>
      <a:noFill/>
    </a:ln>
  </c:spPr>
  <c:printSettings>
    <c:headerFooter/>
    <c:pageMargins b="0.75000000000001199" l="0.70000000000000062" r="0.70000000000000062" t="0.7500000000000119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974640493883727E-2"/>
          <c:y val="5.0925925925925923E-2"/>
          <c:w val="0.85349658053306721"/>
          <c:h val="0.67112642169728864"/>
        </c:manualLayout>
      </c:layout>
      <c:barChart>
        <c:barDir val="col"/>
        <c:grouping val="clustered"/>
        <c:varyColors val="0"/>
        <c:ser>
          <c:idx val="0"/>
          <c:order val="0"/>
          <c:tx>
            <c:strRef>
              <c:f>'Table 13i'!$D$23</c:f>
              <c:strCache>
                <c:ptCount val="1"/>
                <c:pt idx="0">
                  <c:v>Band 5 (N)</c:v>
                </c:pt>
              </c:strCache>
            </c:strRef>
          </c:tx>
          <c:spPr>
            <a:solidFill>
              <a:schemeClr val="accent1"/>
            </a:solidFill>
            <a:ln>
              <a:noFill/>
            </a:ln>
          </c:spPr>
          <c:invertIfNegative val="0"/>
          <c:cat>
            <c:strRef>
              <c:f>'Table 13i'!$C$24:$C$27</c:f>
              <c:strCache>
                <c:ptCount val="4"/>
                <c:pt idx="0">
                  <c:v>44 and under</c:v>
                </c:pt>
                <c:pt idx="1">
                  <c:v>45 to 54</c:v>
                </c:pt>
                <c:pt idx="2">
                  <c:v>55 to 59</c:v>
                </c:pt>
                <c:pt idx="3">
                  <c:v>60 and over</c:v>
                </c:pt>
              </c:strCache>
            </c:strRef>
          </c:cat>
          <c:val>
            <c:numRef>
              <c:f>'Table 13i'!$D$24:$D$27</c:f>
              <c:numCache>
                <c:formatCode>#,##0</c:formatCode>
                <c:ptCount val="4"/>
                <c:pt idx="0">
                  <c:v>10</c:v>
                </c:pt>
                <c:pt idx="1">
                  <c:v>17</c:v>
                </c:pt>
                <c:pt idx="2">
                  <c:v>4</c:v>
                </c:pt>
                <c:pt idx="3">
                  <c:v>6</c:v>
                </c:pt>
              </c:numCache>
            </c:numRef>
          </c:val>
          <c:extLst>
            <c:ext xmlns:c16="http://schemas.microsoft.com/office/drawing/2014/chart" uri="{C3380CC4-5D6E-409C-BE32-E72D297353CC}">
              <c16:uniqueId val="{00000000-3E36-45E3-8825-329E8DCFDE8F}"/>
            </c:ext>
          </c:extLst>
        </c:ser>
        <c:ser>
          <c:idx val="1"/>
          <c:order val="1"/>
          <c:tx>
            <c:strRef>
              <c:f>'Table 13i'!$E$23</c:f>
              <c:strCache>
                <c:ptCount val="1"/>
                <c:pt idx="0">
                  <c:v>Band 6 (N)</c:v>
                </c:pt>
              </c:strCache>
            </c:strRef>
          </c:tx>
          <c:spPr>
            <a:solidFill>
              <a:srgbClr val="4F81BD">
                <a:alpha val="60000"/>
              </a:srgbClr>
            </a:solidFill>
            <a:ln>
              <a:noFill/>
            </a:ln>
          </c:spPr>
          <c:invertIfNegative val="0"/>
          <c:cat>
            <c:strRef>
              <c:f>'Table 13i'!$C$24:$C$27</c:f>
              <c:strCache>
                <c:ptCount val="4"/>
                <c:pt idx="0">
                  <c:v>44 and under</c:v>
                </c:pt>
                <c:pt idx="1">
                  <c:v>45 to 54</c:v>
                </c:pt>
                <c:pt idx="2">
                  <c:v>55 to 59</c:v>
                </c:pt>
                <c:pt idx="3">
                  <c:v>60 and over</c:v>
                </c:pt>
              </c:strCache>
            </c:strRef>
          </c:cat>
          <c:val>
            <c:numRef>
              <c:f>'Table 13i'!$E$24:$E$27</c:f>
              <c:numCache>
                <c:formatCode>#,##0</c:formatCode>
                <c:ptCount val="4"/>
                <c:pt idx="0">
                  <c:v>33</c:v>
                </c:pt>
                <c:pt idx="1">
                  <c:v>41</c:v>
                </c:pt>
                <c:pt idx="2">
                  <c:v>14</c:v>
                </c:pt>
                <c:pt idx="3">
                  <c:v>13</c:v>
                </c:pt>
              </c:numCache>
            </c:numRef>
          </c:val>
          <c:extLst>
            <c:ext xmlns:c16="http://schemas.microsoft.com/office/drawing/2014/chart" uri="{C3380CC4-5D6E-409C-BE32-E72D297353CC}">
              <c16:uniqueId val="{00000001-3E36-45E3-8825-329E8DCFDE8F}"/>
            </c:ext>
          </c:extLst>
        </c:ser>
        <c:ser>
          <c:idx val="2"/>
          <c:order val="2"/>
          <c:tx>
            <c:strRef>
              <c:f>'Table 13i'!$F$23</c:f>
              <c:strCache>
                <c:ptCount val="1"/>
                <c:pt idx="0">
                  <c:v>Band 7 (N)</c:v>
                </c:pt>
              </c:strCache>
            </c:strRef>
          </c:tx>
          <c:spPr>
            <a:solidFill>
              <a:sysClr val="windowText" lastClr="000000">
                <a:alpha val="20000"/>
              </a:sysClr>
            </a:solidFill>
            <a:ln>
              <a:noFill/>
            </a:ln>
          </c:spPr>
          <c:invertIfNegative val="0"/>
          <c:cat>
            <c:strRef>
              <c:f>'Table 13i'!$C$24:$C$27</c:f>
              <c:strCache>
                <c:ptCount val="4"/>
                <c:pt idx="0">
                  <c:v>44 and under</c:v>
                </c:pt>
                <c:pt idx="1">
                  <c:v>45 to 54</c:v>
                </c:pt>
                <c:pt idx="2">
                  <c:v>55 to 59</c:v>
                </c:pt>
                <c:pt idx="3">
                  <c:v>60 and over</c:v>
                </c:pt>
              </c:strCache>
            </c:strRef>
          </c:cat>
          <c:val>
            <c:numRef>
              <c:f>'Table 13i'!$F$24:$F$27</c:f>
              <c:numCache>
                <c:formatCode>#,##0</c:formatCode>
                <c:ptCount val="4"/>
                <c:pt idx="0">
                  <c:v>46</c:v>
                </c:pt>
                <c:pt idx="1">
                  <c:v>51</c:v>
                </c:pt>
                <c:pt idx="2">
                  <c:v>18</c:v>
                </c:pt>
                <c:pt idx="3">
                  <c:v>11</c:v>
                </c:pt>
              </c:numCache>
            </c:numRef>
          </c:val>
          <c:extLst>
            <c:ext xmlns:c16="http://schemas.microsoft.com/office/drawing/2014/chart" uri="{C3380CC4-5D6E-409C-BE32-E72D297353CC}">
              <c16:uniqueId val="{00000002-3E36-45E3-8825-329E8DCFDE8F}"/>
            </c:ext>
          </c:extLst>
        </c:ser>
        <c:ser>
          <c:idx val="3"/>
          <c:order val="3"/>
          <c:tx>
            <c:strRef>
              <c:f>'Table 13i'!$G$23</c:f>
              <c:strCache>
                <c:ptCount val="1"/>
                <c:pt idx="0">
                  <c:v>Other Registered nurses (N)</c:v>
                </c:pt>
              </c:strCache>
            </c:strRef>
          </c:tx>
          <c:spPr>
            <a:solidFill>
              <a:prstClr val="black">
                <a:alpha val="60000"/>
              </a:prstClr>
            </a:solidFill>
            <a:ln>
              <a:noFill/>
            </a:ln>
          </c:spPr>
          <c:invertIfNegative val="0"/>
          <c:cat>
            <c:strRef>
              <c:f>'Table 13i'!$C$24:$C$27</c:f>
              <c:strCache>
                <c:ptCount val="4"/>
                <c:pt idx="0">
                  <c:v>44 and under</c:v>
                </c:pt>
                <c:pt idx="1">
                  <c:v>45 to 54</c:v>
                </c:pt>
                <c:pt idx="2">
                  <c:v>55 to 59</c:v>
                </c:pt>
                <c:pt idx="3">
                  <c:v>60 and over</c:v>
                </c:pt>
              </c:strCache>
            </c:strRef>
          </c:cat>
          <c:val>
            <c:numRef>
              <c:f>'Table 13i'!$G$24:$G$27</c:f>
              <c:numCache>
                <c:formatCode>#,##0</c:formatCode>
                <c:ptCount val="4"/>
                <c:pt idx="0">
                  <c:v>3</c:v>
                </c:pt>
                <c:pt idx="1">
                  <c:v>5</c:v>
                </c:pt>
                <c:pt idx="2">
                  <c:v>1</c:v>
                </c:pt>
                <c:pt idx="3">
                  <c:v>0</c:v>
                </c:pt>
              </c:numCache>
            </c:numRef>
          </c:val>
          <c:extLst>
            <c:ext xmlns:c16="http://schemas.microsoft.com/office/drawing/2014/chart" uri="{C3380CC4-5D6E-409C-BE32-E72D297353CC}">
              <c16:uniqueId val="{00000003-3E36-45E3-8825-329E8DCFDE8F}"/>
            </c:ext>
          </c:extLst>
        </c:ser>
        <c:dLbls>
          <c:showLegendKey val="0"/>
          <c:showVal val="0"/>
          <c:showCatName val="0"/>
          <c:showSerName val="0"/>
          <c:showPercent val="0"/>
          <c:showBubbleSize val="0"/>
        </c:dLbls>
        <c:gapWidth val="150"/>
        <c:axId val="90667264"/>
        <c:axId val="90681728"/>
      </c:barChart>
      <c:catAx>
        <c:axId val="90667264"/>
        <c:scaling>
          <c:orientation val="minMax"/>
        </c:scaling>
        <c:delete val="0"/>
        <c:axPos val="b"/>
        <c:title>
          <c:tx>
            <c:rich>
              <a:bodyPr/>
              <a:lstStyle/>
              <a:p>
                <a:pPr>
                  <a:defRPr>
                    <a:latin typeface="Arial" pitchFamily="34" charset="0"/>
                    <a:cs typeface="Arial" pitchFamily="34" charset="0"/>
                  </a:defRPr>
                </a:pPr>
                <a:r>
                  <a:rPr lang="en-GB">
                    <a:latin typeface="Arial" pitchFamily="34" charset="0"/>
                    <a:cs typeface="Arial" pitchFamily="34" charset="0"/>
                  </a:rPr>
                  <a:t>Age</a:t>
                </a:r>
                <a:r>
                  <a:rPr lang="en-GB" baseline="0">
                    <a:latin typeface="Arial" pitchFamily="34" charset="0"/>
                    <a:cs typeface="Arial" pitchFamily="34" charset="0"/>
                  </a:rPr>
                  <a:t> group (years)</a:t>
                </a:r>
                <a:endParaRPr lang="en-GB">
                  <a:latin typeface="Arial" pitchFamily="34" charset="0"/>
                  <a:cs typeface="Arial" pitchFamily="34" charset="0"/>
                </a:endParaRPr>
              </a:p>
            </c:rich>
          </c:tx>
          <c:overlay val="0"/>
        </c:title>
        <c:numFmt formatCode="General" sourceLinked="1"/>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90681728"/>
        <c:crosses val="autoZero"/>
        <c:auto val="1"/>
        <c:lblAlgn val="ctr"/>
        <c:lblOffset val="100"/>
        <c:noMultiLvlLbl val="0"/>
      </c:catAx>
      <c:valAx>
        <c:axId val="90681728"/>
        <c:scaling>
          <c:orientation val="minMax"/>
        </c:scaling>
        <c:delete val="0"/>
        <c:axPos val="l"/>
        <c:title>
          <c:tx>
            <c:rich>
              <a:bodyPr rot="-5400000" vert="horz"/>
              <a:lstStyle/>
              <a:p>
                <a:pPr>
                  <a:defRPr>
                    <a:latin typeface="Arial" pitchFamily="34" charset="0"/>
                    <a:cs typeface="Arial" pitchFamily="34" charset="0"/>
                  </a:defRPr>
                </a:pPr>
                <a:r>
                  <a:rPr lang="en-GB">
                    <a:latin typeface="Arial" pitchFamily="34" charset="0"/>
                    <a:cs typeface="Arial" pitchFamily="34" charset="0"/>
                  </a:rPr>
                  <a:t>Nurse</a:t>
                </a:r>
                <a:r>
                  <a:rPr lang="en-GB" baseline="0">
                    <a:latin typeface="Arial" pitchFamily="34" charset="0"/>
                    <a:cs typeface="Arial" pitchFamily="34" charset="0"/>
                  </a:rPr>
                  <a:t> Headcount (N)</a:t>
                </a:r>
                <a:endParaRPr lang="en-GB">
                  <a:latin typeface="Arial" pitchFamily="34" charset="0"/>
                  <a:cs typeface="Arial" pitchFamily="34" charset="0"/>
                </a:endParaRPr>
              </a:p>
            </c:rich>
          </c:tx>
          <c:layout>
            <c:manualLayout>
              <c:xMode val="edge"/>
              <c:yMode val="edge"/>
              <c:x val="2.8487586446158959E-2"/>
              <c:y val="0.12913741894277148"/>
            </c:manualLayout>
          </c:layout>
          <c:overlay val="0"/>
        </c:title>
        <c:numFmt formatCode="0" sourceLinked="0"/>
        <c:majorTickMark val="out"/>
        <c:minorTickMark val="none"/>
        <c:tickLblPos val="nextTo"/>
        <c:spPr>
          <a:ln>
            <a:solidFill>
              <a:schemeClr val="tx1"/>
            </a:solidFill>
          </a:ln>
        </c:spPr>
        <c:txPr>
          <a:bodyPr/>
          <a:lstStyle/>
          <a:p>
            <a:pPr>
              <a:defRPr>
                <a:latin typeface="Arial" pitchFamily="34" charset="0"/>
                <a:cs typeface="Arial" pitchFamily="34" charset="0"/>
              </a:defRPr>
            </a:pPr>
            <a:endParaRPr lang="en-US"/>
          </a:p>
        </c:txPr>
        <c:crossAx val="90667264"/>
        <c:crosses val="autoZero"/>
        <c:crossBetween val="between"/>
        <c:minorUnit val="1"/>
      </c:valAx>
    </c:plotArea>
    <c:legend>
      <c:legendPos val="r"/>
      <c:layout>
        <c:manualLayout>
          <c:xMode val="edge"/>
          <c:yMode val="edge"/>
          <c:x val="2.5377102510074551E-2"/>
          <c:y val="0.87346456692913388"/>
          <c:w val="0.95423799489852501"/>
          <c:h val="0.11418197725284339"/>
        </c:manualLayout>
      </c:layout>
      <c:overlay val="0"/>
      <c:txPr>
        <a:bodyPr/>
        <a:lstStyle/>
        <a:p>
          <a:pPr>
            <a:defRPr>
              <a:latin typeface="Arial" pitchFamily="34" charset="0"/>
              <a:cs typeface="Arial" pitchFamily="34" charset="0"/>
            </a:defRPr>
          </a:pPr>
          <a:endParaRPr lang="en-US"/>
        </a:p>
      </c:txPr>
    </c:legend>
    <c:plotVisOnly val="1"/>
    <c:dispBlanksAs val="gap"/>
    <c:showDLblsOverMax val="0"/>
  </c:chart>
  <c:spPr>
    <a:ln>
      <a:noFill/>
    </a:ln>
  </c:spPr>
  <c:printSettings>
    <c:headerFooter/>
    <c:pageMargins b="0.75000000000001166" l="0.70000000000000062" r="0.70000000000000062" t="0.75000000000001166" header="0.30000000000000032" footer="0.30000000000000032"/>
    <c:pageSetup/>
  </c:printSettings>
</c:chartSpace>
</file>

<file path=xl/ctrlProps/ctrlProp1.xml><?xml version="1.0" encoding="utf-8"?>
<formControlPr xmlns="http://schemas.microsoft.com/office/spreadsheetml/2009/9/main" objectType="Drop" dropLines="15" dropStyle="combo" dx="16" fmlaLink="$D$4" fmlaRange="'Table3i_Data HIDE'!$L$2:$M$16" noThreeD="1" sel="1" val="0"/>
</file>

<file path=xl/ctrlProps/ctrlProp2.xml><?xml version="1.0" encoding="utf-8"?>
<formControlPr xmlns="http://schemas.microsoft.com/office/spreadsheetml/2009/9/main" objectType="Drop" dropLines="15" dropStyle="combo" dx="16" fmlaLink="$D$4" fmlaRange="'Table4i_Data HIDE'!$I$2:$I$16" noThreeD="1" sel="1" val="0"/>
</file>

<file path=xl/ctrlProps/ctrlProp3.xml><?xml version="1.0" encoding="utf-8"?>
<formControlPr xmlns="http://schemas.microsoft.com/office/spreadsheetml/2009/9/main" objectType="Drop" dropLines="15" dropStyle="combo" dx="16" fmlaLink="$D$4" fmlaRange="'Table6i_Data HIDE'!$K$3:$K$17" noThreeD="1" sel="1" val="0"/>
</file>

<file path=xl/ctrlProps/ctrlProp4.xml><?xml version="1.0" encoding="utf-8"?>
<formControlPr xmlns="http://schemas.microsoft.com/office/spreadsheetml/2009/9/main" objectType="Drop" dropLines="15" dropStyle="combo" dx="16" fmlaLink="$D$4" fmlaRange="'Table13i_Data HIDE'!$O$3:$P$17"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485775</xdr:colOff>
      <xdr:row>1</xdr:row>
      <xdr:rowOff>171450</xdr:rowOff>
    </xdr:from>
    <xdr:to>
      <xdr:col>13</xdr:col>
      <xdr:colOff>95250</xdr:colOff>
      <xdr:row>6</xdr:row>
      <xdr:rowOff>85725</xdr:rowOff>
    </xdr:to>
    <xdr:pic>
      <xdr:nvPicPr>
        <xdr:cNvPr id="3" name="Picture 4" descr="N H S NATIONAL SERVICESLOG"/>
        <xdr:cNvPicPr>
          <a:picLocks noChangeAspect="1" noChangeArrowheads="1"/>
        </xdr:cNvPicPr>
      </xdr:nvPicPr>
      <xdr:blipFill>
        <a:blip xmlns:r="http://schemas.openxmlformats.org/officeDocument/2006/relationships" r:embed="rId1" cstate="print"/>
        <a:srcRect/>
        <a:stretch>
          <a:fillRect/>
        </a:stretch>
      </xdr:blipFill>
      <xdr:spPr bwMode="auto">
        <a:xfrm>
          <a:off x="6896100" y="361950"/>
          <a:ext cx="828675" cy="9048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8</xdr:row>
      <xdr:rowOff>23813</xdr:rowOff>
    </xdr:from>
    <xdr:to>
      <xdr:col>10</xdr:col>
      <xdr:colOff>0</xdr:colOff>
      <xdr:row>25</xdr:row>
      <xdr:rowOff>47624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1440656</xdr:colOff>
      <xdr:row>5</xdr:row>
      <xdr:rowOff>154781</xdr:rowOff>
    </xdr:from>
    <xdr:to>
      <xdr:col>5</xdr:col>
      <xdr:colOff>182562</xdr:colOff>
      <xdr:row>6</xdr:row>
      <xdr:rowOff>175947</xdr:rowOff>
    </xdr:to>
    <xdr:sp macro="" textlink="">
      <xdr:nvSpPr>
        <xdr:cNvPr id="3" name="TextBox 2"/>
        <xdr:cNvSpPr txBox="1"/>
      </xdr:nvSpPr>
      <xdr:spPr>
        <a:xfrm>
          <a:off x="2088356" y="1154906"/>
          <a:ext cx="2761456" cy="211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GB" sz="1000">
              <a:latin typeface="Arial" pitchFamily="34" charset="0"/>
              <a:cs typeface="Arial" pitchFamily="34" charset="0"/>
            </a:rPr>
            <a:t>Please select</a:t>
          </a:r>
          <a:r>
            <a:rPr lang="en-GB" sz="1000" baseline="0">
              <a:latin typeface="Arial" pitchFamily="34" charset="0"/>
              <a:cs typeface="Arial" pitchFamily="34" charset="0"/>
            </a:rPr>
            <a:t>  an area here:</a:t>
          </a:r>
          <a:endParaRPr lang="en-GB" sz="1000">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5</xdr:col>
          <xdr:colOff>123825</xdr:colOff>
          <xdr:row>5</xdr:row>
          <xdr:rowOff>142875</xdr:rowOff>
        </xdr:from>
        <xdr:to>
          <xdr:col>7</xdr:col>
          <xdr:colOff>647700</xdr:colOff>
          <xdr:row>7</xdr:row>
          <xdr:rowOff>28575</xdr:rowOff>
        </xdr:to>
        <xdr:sp macro="" textlink="">
          <xdr:nvSpPr>
            <xdr:cNvPr id="27649" name="Drop Down 1" hidden="1">
              <a:extLst>
                <a:ext uri="{63B3BB69-23CF-44E3-9099-C40C66FF867C}">
                  <a14:compatExt spid="_x0000_s276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286808</xdr:colOff>
      <xdr:row>6</xdr:row>
      <xdr:rowOff>169069</xdr:rowOff>
    </xdr:from>
    <xdr:to>
      <xdr:col>8</xdr:col>
      <xdr:colOff>569383</xdr:colOff>
      <xdr:row>21</xdr:row>
      <xdr:rowOff>130969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1785938</xdr:colOff>
      <xdr:row>5</xdr:row>
      <xdr:rowOff>107155</xdr:rowOff>
    </xdr:from>
    <xdr:to>
      <xdr:col>5</xdr:col>
      <xdr:colOff>289719</xdr:colOff>
      <xdr:row>6</xdr:row>
      <xdr:rowOff>107157</xdr:rowOff>
    </xdr:to>
    <xdr:sp macro="" textlink="">
      <xdr:nvSpPr>
        <xdr:cNvPr id="3" name="TextBox 2"/>
        <xdr:cNvSpPr txBox="1"/>
      </xdr:nvSpPr>
      <xdr:spPr>
        <a:xfrm>
          <a:off x="2519363" y="1126330"/>
          <a:ext cx="3466306" cy="200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GB" sz="1000">
              <a:latin typeface="Arial" pitchFamily="34" charset="0"/>
              <a:cs typeface="Arial" pitchFamily="34" charset="0"/>
            </a:rPr>
            <a:t>Please select</a:t>
          </a:r>
          <a:r>
            <a:rPr lang="en-GB" sz="1000" baseline="0">
              <a:latin typeface="Arial" pitchFamily="34" charset="0"/>
              <a:cs typeface="Arial" pitchFamily="34" charset="0"/>
            </a:rPr>
            <a:t>  an area here:</a:t>
          </a:r>
          <a:endParaRPr lang="en-GB" sz="1000">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5</xdr:col>
          <xdr:colOff>228600</xdr:colOff>
          <xdr:row>5</xdr:row>
          <xdr:rowOff>95250</xdr:rowOff>
        </xdr:from>
        <xdr:to>
          <xdr:col>7</xdr:col>
          <xdr:colOff>47625</xdr:colOff>
          <xdr:row>6</xdr:row>
          <xdr:rowOff>123825</xdr:rowOff>
        </xdr:to>
        <xdr:sp macro="" textlink="">
          <xdr:nvSpPr>
            <xdr:cNvPr id="28673" name="Drop Down 1" hidden="1">
              <a:extLst>
                <a:ext uri="{63B3BB69-23CF-44E3-9099-C40C66FF867C}">
                  <a14:compatExt spid="_x0000_s286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2</xdr:col>
      <xdr:colOff>463022</xdr:colOff>
      <xdr:row>7</xdr:row>
      <xdr:rowOff>181238</xdr:rowOff>
    </xdr:from>
    <xdr:to>
      <xdr:col>8</xdr:col>
      <xdr:colOff>250032</xdr:colOff>
      <xdr:row>15</xdr:row>
      <xdr:rowOff>178593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1297781</xdr:colOff>
      <xdr:row>5</xdr:row>
      <xdr:rowOff>83343</xdr:rowOff>
    </xdr:from>
    <xdr:to>
      <xdr:col>5</xdr:col>
      <xdr:colOff>1444624</xdr:colOff>
      <xdr:row>6</xdr:row>
      <xdr:rowOff>104509</xdr:rowOff>
    </xdr:to>
    <xdr:sp macro="" textlink="">
      <xdr:nvSpPr>
        <xdr:cNvPr id="3" name="TextBox 2"/>
        <xdr:cNvSpPr txBox="1"/>
      </xdr:nvSpPr>
      <xdr:spPr>
        <a:xfrm>
          <a:off x="4431506" y="1092993"/>
          <a:ext cx="3061493" cy="211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GB" sz="1000">
              <a:latin typeface="Arial" pitchFamily="34" charset="0"/>
              <a:cs typeface="Arial" pitchFamily="34" charset="0"/>
            </a:rPr>
            <a:t>Please select</a:t>
          </a:r>
          <a:r>
            <a:rPr lang="en-GB" sz="1000" baseline="0">
              <a:latin typeface="Arial" pitchFamily="34" charset="0"/>
              <a:cs typeface="Arial" pitchFamily="34" charset="0"/>
            </a:rPr>
            <a:t>  an area here:</a:t>
          </a:r>
          <a:endParaRPr lang="en-GB" sz="1000">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6</xdr:col>
          <xdr:colOff>57150</xdr:colOff>
          <xdr:row>5</xdr:row>
          <xdr:rowOff>76200</xdr:rowOff>
        </xdr:from>
        <xdr:to>
          <xdr:col>7</xdr:col>
          <xdr:colOff>1076325</xdr:colOff>
          <xdr:row>6</xdr:row>
          <xdr:rowOff>95250</xdr:rowOff>
        </xdr:to>
        <xdr:sp macro="" textlink="">
          <xdr:nvSpPr>
            <xdr:cNvPr id="29697" name="Drop Down 1" hidden="1">
              <a:extLst>
                <a:ext uri="{63B3BB69-23CF-44E3-9099-C40C66FF867C}">
                  <a14:compatExt spid="_x0000_s296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2</xdr:col>
      <xdr:colOff>0</xdr:colOff>
      <xdr:row>8</xdr:row>
      <xdr:rowOff>5291</xdr:rowOff>
    </xdr:from>
    <xdr:to>
      <xdr:col>12</xdr:col>
      <xdr:colOff>90485</xdr:colOff>
      <xdr:row>19</xdr:row>
      <xdr:rowOff>95251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881062</xdr:colOff>
      <xdr:row>6</xdr:row>
      <xdr:rowOff>35719</xdr:rowOff>
    </xdr:from>
    <xdr:to>
      <xdr:col>6</xdr:col>
      <xdr:colOff>813592</xdr:colOff>
      <xdr:row>7</xdr:row>
      <xdr:rowOff>56885</xdr:rowOff>
    </xdr:to>
    <xdr:sp macro="" textlink="">
      <xdr:nvSpPr>
        <xdr:cNvPr id="3" name="TextBox 2"/>
        <xdr:cNvSpPr txBox="1"/>
      </xdr:nvSpPr>
      <xdr:spPr>
        <a:xfrm>
          <a:off x="4586287" y="1235869"/>
          <a:ext cx="2675730" cy="211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GB" sz="1000">
              <a:latin typeface="Arial" pitchFamily="34" charset="0"/>
              <a:cs typeface="Arial" pitchFamily="34" charset="0"/>
            </a:rPr>
            <a:t>Please select</a:t>
          </a:r>
          <a:r>
            <a:rPr lang="en-GB" sz="1000" baseline="0">
              <a:latin typeface="Arial" pitchFamily="34" charset="0"/>
              <a:cs typeface="Arial" pitchFamily="34" charset="0"/>
            </a:rPr>
            <a:t>  an area here:</a:t>
          </a:r>
          <a:endParaRPr lang="en-GB" sz="1000">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6</xdr:col>
          <xdr:colOff>895350</xdr:colOff>
          <xdr:row>6</xdr:row>
          <xdr:rowOff>28575</xdr:rowOff>
        </xdr:from>
        <xdr:to>
          <xdr:col>9</xdr:col>
          <xdr:colOff>57150</xdr:colOff>
          <xdr:row>7</xdr:row>
          <xdr:rowOff>57150</xdr:rowOff>
        </xdr:to>
        <xdr:sp macro="" textlink="">
          <xdr:nvSpPr>
            <xdr:cNvPr id="30721" name="Drop Down 1" hidden="1">
              <a:extLst>
                <a:ext uri="{63B3BB69-23CF-44E3-9099-C40C66FF867C}">
                  <a14:compatExt spid="_x0000_s307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ta.isdscotland.org/find-publications-and-data/health-services/primary-care/primary-care-out-of-hours-workforce-survey/31-march-2020/"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3.bin"/><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7.bin"/><Relationship Id="rId4" Type="http://schemas.openxmlformats.org/officeDocument/2006/relationships/ctrlProp" Target="../ctrlProps/ctrlProp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3.bin"/><Relationship Id="rId4" Type="http://schemas.openxmlformats.org/officeDocument/2006/relationships/ctrlProp" Target="../ctrlProps/ctrlProp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9.bin"/><Relationship Id="rId4" Type="http://schemas.openxmlformats.org/officeDocument/2006/relationships/ctrlProp" Target="../ctrlProps/ctrlProp4.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19"/>
  <sheetViews>
    <sheetView tabSelected="1" zoomScaleNormal="100" workbookViewId="0"/>
  </sheetViews>
  <sheetFormatPr defaultColWidth="9.140625" defaultRowHeight="15" customHeight="1" x14ac:dyDescent="0.25"/>
  <cols>
    <col min="1" max="1" width="4.7109375" style="1" customWidth="1"/>
    <col min="2" max="14" width="9.140625" style="1"/>
    <col min="15" max="15" width="6.7109375" style="1" customWidth="1"/>
    <col min="16" max="16384" width="9.140625" style="1"/>
  </cols>
  <sheetData>
    <row r="1" spans="1:2" ht="18" x14ac:dyDescent="0.25">
      <c r="A1" s="235"/>
    </row>
    <row r="6" spans="1:2" ht="18" x14ac:dyDescent="0.25">
      <c r="B6" s="107" t="s">
        <v>263</v>
      </c>
    </row>
    <row r="7" spans="1:2" ht="15" customHeight="1" x14ac:dyDescent="0.25">
      <c r="B7" s="104"/>
    </row>
    <row r="8" spans="1:2" ht="15.75" x14ac:dyDescent="0.25">
      <c r="B8" s="86" t="s">
        <v>268</v>
      </c>
    </row>
    <row r="9" spans="1:2" ht="15" customHeight="1" x14ac:dyDescent="0.25">
      <c r="B9" s="86"/>
    </row>
    <row r="10" spans="1:2" ht="15.75" x14ac:dyDescent="0.25">
      <c r="B10" s="104" t="s">
        <v>264</v>
      </c>
    </row>
    <row r="11" spans="1:2" ht="15" customHeight="1" x14ac:dyDescent="0.25">
      <c r="B11" s="105"/>
    </row>
    <row r="12" spans="1:2" ht="15.75" x14ac:dyDescent="0.25">
      <c r="B12" s="103" t="s">
        <v>149</v>
      </c>
    </row>
    <row r="13" spans="1:2" ht="15.75" x14ac:dyDescent="0.25">
      <c r="B13" s="104" t="s">
        <v>265</v>
      </c>
    </row>
    <row r="14" spans="1:2" ht="15.75" x14ac:dyDescent="0.25">
      <c r="B14" s="104" t="s">
        <v>266</v>
      </c>
    </row>
    <row r="15" spans="1:2" ht="15.75" x14ac:dyDescent="0.25">
      <c r="B15" s="104"/>
    </row>
    <row r="16" spans="1:2" ht="15.75" x14ac:dyDescent="0.25">
      <c r="B16" s="106"/>
    </row>
    <row r="17" spans="1:2" ht="15" customHeight="1" x14ac:dyDescent="0.25">
      <c r="A17" s="189"/>
      <c r="B17" s="104" t="s">
        <v>370</v>
      </c>
    </row>
    <row r="18" spans="1:2" ht="15" customHeight="1" x14ac:dyDescent="0.25">
      <c r="B18" s="104"/>
    </row>
    <row r="19" spans="1:2" ht="15" customHeight="1" x14ac:dyDescent="0.25">
      <c r="B19" s="672" t="s">
        <v>589</v>
      </c>
    </row>
  </sheetData>
  <customSheetViews>
    <customSheetView guid="{CB3EB9C4-9AB6-45BD-B73F-499A363E3D97}" fitToPage="1">
      <pageMargins left="0.70866141732283472" right="0.70866141732283472" top="0.74803149606299213" bottom="0.74803149606299213" header="0.31496062992125984" footer="0.31496062992125984"/>
      <pageSetup paperSize="9" scale="62"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19" r:id="rId2" display="https://beta.isdscotland.org/find-publications-and-data/health-services/primary-care/primary-care-out-of-hours-workforce-survey/31-march-2020/"/>
  </hyperlinks>
  <pageMargins left="0.70866141732283472" right="0.70866141732283472" top="0.74803149606299213" bottom="0.74803149606299213" header="0.31496062992125984" footer="0.31496062992125984"/>
  <pageSetup paperSize="9" scale="62" orientation="portrait" r:id="rId3"/>
  <headerFooter>
    <oddHeader>&amp;L&amp;"Arial,Regular"&amp;10Primary Care Workforce Survey 2017 - www.isdscotland.org/Health-Topics/General-Practice/&amp;R&amp;"Arial,Regular"&amp;10This is an Official Statistics publication for Scotland</oddHead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4"/>
  <sheetViews>
    <sheetView zoomScaleNormal="100" workbookViewId="0"/>
  </sheetViews>
  <sheetFormatPr defaultColWidth="9.140625" defaultRowHeight="15" customHeight="1" x14ac:dyDescent="0.2"/>
  <cols>
    <col min="1" max="1" width="2.28515625" style="84" customWidth="1"/>
    <col min="2" max="2" width="15.28515625" style="84" customWidth="1"/>
    <col min="3" max="3" width="134.42578125" style="84" customWidth="1"/>
    <col min="4" max="16384" width="9.140625" style="84"/>
  </cols>
  <sheetData>
    <row r="1" spans="1:6" ht="15" customHeight="1" x14ac:dyDescent="0.25">
      <c r="A1" s="235"/>
    </row>
    <row r="2" spans="1:6" ht="18" x14ac:dyDescent="0.25">
      <c r="C2" s="85" t="s">
        <v>267</v>
      </c>
      <c r="E2" s="112"/>
      <c r="F2" s="112"/>
    </row>
    <row r="4" spans="1:6" ht="15.75" x14ac:dyDescent="0.25">
      <c r="C4" s="86" t="s">
        <v>268</v>
      </c>
    </row>
    <row r="6" spans="1:6" ht="15.75" x14ac:dyDescent="0.25">
      <c r="C6" s="86" t="s">
        <v>68</v>
      </c>
    </row>
    <row r="7" spans="1:6" ht="15" customHeight="1" x14ac:dyDescent="0.2">
      <c r="C7" s="84" t="s">
        <v>126</v>
      </c>
    </row>
    <row r="8" spans="1:6" ht="15" customHeight="1" thickBot="1" x14ac:dyDescent="0.25">
      <c r="B8" s="87"/>
      <c r="C8" s="94" t="s">
        <v>123</v>
      </c>
    </row>
    <row r="10" spans="1:6" ht="15" customHeight="1" x14ac:dyDescent="0.2">
      <c r="A10" s="88"/>
      <c r="B10" s="88" t="s">
        <v>146</v>
      </c>
      <c r="C10" s="88" t="s">
        <v>187</v>
      </c>
    </row>
    <row r="11" spans="1:6" ht="15" customHeight="1" thickBot="1" x14ac:dyDescent="0.25">
      <c r="B11" s="87"/>
      <c r="C11" s="87"/>
    </row>
    <row r="12" spans="1:6" ht="15" customHeight="1" x14ac:dyDescent="0.2">
      <c r="B12" s="89"/>
      <c r="C12" s="89"/>
    </row>
    <row r="13" spans="1:6" ht="15" customHeight="1" x14ac:dyDescent="0.2">
      <c r="C13" s="88" t="s">
        <v>69</v>
      </c>
    </row>
    <row r="14" spans="1:6" ht="15" customHeight="1" x14ac:dyDescent="0.25">
      <c r="B14" s="671" t="s">
        <v>534</v>
      </c>
      <c r="C14" s="84" t="s">
        <v>555</v>
      </c>
    </row>
    <row r="15" spans="1:6" ht="15" customHeight="1" x14ac:dyDescent="0.25">
      <c r="B15" s="671" t="s">
        <v>535</v>
      </c>
      <c r="C15" s="84" t="s">
        <v>546</v>
      </c>
    </row>
    <row r="16" spans="1:6" ht="15" customHeight="1" x14ac:dyDescent="0.25">
      <c r="B16" s="671" t="s">
        <v>536</v>
      </c>
      <c r="C16" s="84" t="s">
        <v>547</v>
      </c>
    </row>
    <row r="17" spans="1:3" ht="15" customHeight="1" x14ac:dyDescent="0.25">
      <c r="B17" s="671" t="s">
        <v>558</v>
      </c>
      <c r="C17" s="84" t="s">
        <v>561</v>
      </c>
    </row>
    <row r="18" spans="1:3" ht="15" customHeight="1" x14ac:dyDescent="0.25">
      <c r="B18" s="671" t="s">
        <v>537</v>
      </c>
      <c r="C18" s="84" t="s">
        <v>548</v>
      </c>
    </row>
    <row r="19" spans="1:3" ht="15" customHeight="1" x14ac:dyDescent="0.25">
      <c r="B19" s="671" t="s">
        <v>556</v>
      </c>
      <c r="C19" s="84" t="s">
        <v>559</v>
      </c>
    </row>
    <row r="20" spans="1:3" ht="15" customHeight="1" x14ac:dyDescent="0.25">
      <c r="B20" s="671" t="s">
        <v>538</v>
      </c>
      <c r="C20" s="84" t="s">
        <v>549</v>
      </c>
    </row>
    <row r="21" spans="1:3" ht="15" customHeight="1" x14ac:dyDescent="0.25">
      <c r="B21" s="671" t="s">
        <v>539</v>
      </c>
      <c r="C21" s="84" t="s">
        <v>550</v>
      </c>
    </row>
    <row r="22" spans="1:3" ht="15" customHeight="1" x14ac:dyDescent="0.25">
      <c r="B22" s="671" t="s">
        <v>557</v>
      </c>
      <c r="C22" s="84" t="s">
        <v>560</v>
      </c>
    </row>
    <row r="23" spans="1:3" ht="15" customHeight="1" x14ac:dyDescent="0.25">
      <c r="B23" s="671" t="s">
        <v>540</v>
      </c>
      <c r="C23" s="84" t="s">
        <v>551</v>
      </c>
    </row>
    <row r="24" spans="1:3" ht="15" customHeight="1" x14ac:dyDescent="0.25">
      <c r="B24" s="671" t="s">
        <v>541</v>
      </c>
      <c r="C24" s="84" t="s">
        <v>552</v>
      </c>
    </row>
    <row r="25" spans="1:3" ht="15" customHeight="1" x14ac:dyDescent="0.25">
      <c r="B25" s="671" t="s">
        <v>542</v>
      </c>
      <c r="C25" s="84" t="s">
        <v>553</v>
      </c>
    </row>
    <row r="26" spans="1:3" ht="15" customHeight="1" x14ac:dyDescent="0.25">
      <c r="B26" s="671" t="s">
        <v>543</v>
      </c>
      <c r="C26" s="84" t="s">
        <v>554</v>
      </c>
    </row>
    <row r="27" spans="1:3" ht="15" customHeight="1" thickBot="1" x14ac:dyDescent="0.25">
      <c r="B27" s="87"/>
      <c r="C27" s="87"/>
    </row>
    <row r="29" spans="1:3" ht="15" customHeight="1" x14ac:dyDescent="0.2">
      <c r="C29" s="88" t="s">
        <v>545</v>
      </c>
    </row>
    <row r="30" spans="1:3" ht="15" customHeight="1" x14ac:dyDescent="0.25">
      <c r="A30" s="90"/>
      <c r="B30" s="671" t="s">
        <v>563</v>
      </c>
      <c r="C30" s="90" t="s">
        <v>576</v>
      </c>
    </row>
    <row r="31" spans="1:3" ht="15" customHeight="1" x14ac:dyDescent="0.25">
      <c r="A31" s="90"/>
      <c r="B31" s="671" t="s">
        <v>564</v>
      </c>
      <c r="C31" s="90" t="s">
        <v>577</v>
      </c>
    </row>
    <row r="32" spans="1:3" ht="15" customHeight="1" x14ac:dyDescent="0.25">
      <c r="B32" s="671" t="s">
        <v>565</v>
      </c>
      <c r="C32" s="84" t="s">
        <v>578</v>
      </c>
    </row>
    <row r="33" spans="1:3" ht="15" customHeight="1" x14ac:dyDescent="0.25">
      <c r="B33" s="671" t="s">
        <v>562</v>
      </c>
      <c r="C33" s="84" t="s">
        <v>575</v>
      </c>
    </row>
    <row r="34" spans="1:3" ht="15" customHeight="1" x14ac:dyDescent="0.25">
      <c r="B34" s="671" t="s">
        <v>566</v>
      </c>
      <c r="C34" s="84" t="s">
        <v>579</v>
      </c>
    </row>
    <row r="35" spans="1:3" ht="15" customHeight="1" x14ac:dyDescent="0.25">
      <c r="B35" s="671" t="s">
        <v>567</v>
      </c>
      <c r="C35" s="84" t="s">
        <v>580</v>
      </c>
    </row>
    <row r="36" spans="1:3" ht="15" customHeight="1" x14ac:dyDescent="0.25">
      <c r="B36" s="671" t="s">
        <v>568</v>
      </c>
      <c r="C36" s="84" t="s">
        <v>581</v>
      </c>
    </row>
    <row r="37" spans="1:3" ht="15" customHeight="1" thickBot="1" x14ac:dyDescent="0.25">
      <c r="B37" s="87"/>
      <c r="C37" s="87"/>
    </row>
    <row r="39" spans="1:3" ht="15" customHeight="1" x14ac:dyDescent="0.2">
      <c r="C39" s="88" t="s">
        <v>544</v>
      </c>
    </row>
    <row r="40" spans="1:3" ht="15" customHeight="1" x14ac:dyDescent="0.25">
      <c r="A40" s="91"/>
      <c r="B40" s="672" t="s">
        <v>569</v>
      </c>
      <c r="C40" s="84" t="s">
        <v>583</v>
      </c>
    </row>
    <row r="41" spans="1:3" ht="15" customHeight="1" thickBot="1" x14ac:dyDescent="0.25">
      <c r="B41" s="87"/>
      <c r="C41" s="87"/>
    </row>
    <row r="43" spans="1:3" ht="15" customHeight="1" x14ac:dyDescent="0.2">
      <c r="C43" s="88" t="s">
        <v>121</v>
      </c>
    </row>
    <row r="44" spans="1:3" ht="15" customHeight="1" x14ac:dyDescent="0.25">
      <c r="A44" s="91"/>
      <c r="B44" s="671" t="s">
        <v>570</v>
      </c>
      <c r="C44" s="84" t="s">
        <v>584</v>
      </c>
    </row>
    <row r="45" spans="1:3" ht="15" customHeight="1" x14ac:dyDescent="0.25">
      <c r="B45" s="671" t="s">
        <v>571</v>
      </c>
      <c r="C45" s="84" t="s">
        <v>585</v>
      </c>
    </row>
    <row r="46" spans="1:3" ht="15" customHeight="1" x14ac:dyDescent="0.25">
      <c r="B46" s="671" t="s">
        <v>572</v>
      </c>
      <c r="C46" s="84" t="s">
        <v>586</v>
      </c>
    </row>
    <row r="47" spans="1:3" ht="15" customHeight="1" x14ac:dyDescent="0.25">
      <c r="B47" s="671" t="s">
        <v>573</v>
      </c>
      <c r="C47" s="84" t="s">
        <v>587</v>
      </c>
    </row>
    <row r="48" spans="1:3" ht="15" customHeight="1" x14ac:dyDescent="0.25">
      <c r="B48" s="671" t="s">
        <v>574</v>
      </c>
      <c r="C48" s="84" t="s">
        <v>588</v>
      </c>
    </row>
    <row r="49" spans="2:3" ht="15" customHeight="1" thickBot="1" x14ac:dyDescent="0.25">
      <c r="B49" s="87"/>
      <c r="C49" s="87"/>
    </row>
    <row r="51" spans="2:3" ht="15" customHeight="1" x14ac:dyDescent="0.2">
      <c r="C51" s="88" t="s">
        <v>169</v>
      </c>
    </row>
    <row r="52" spans="2:3" ht="15" customHeight="1" x14ac:dyDescent="0.25">
      <c r="B52" s="671" t="s">
        <v>122</v>
      </c>
      <c r="C52" s="84" t="s">
        <v>269</v>
      </c>
    </row>
    <row r="53" spans="2:3" ht="15" customHeight="1" x14ac:dyDescent="0.25">
      <c r="B53" s="671" t="s">
        <v>132</v>
      </c>
      <c r="C53" s="84" t="s">
        <v>270</v>
      </c>
    </row>
    <row r="54" spans="2:3" ht="15" customHeight="1" thickBot="1" x14ac:dyDescent="0.25">
      <c r="B54" s="87"/>
      <c r="C54" s="87"/>
    </row>
  </sheetData>
  <customSheetViews>
    <customSheetView guid="{CB3EB9C4-9AB6-45BD-B73F-499A363E3D97}" fitToPage="1">
      <pageMargins left="0.70866141732283472" right="0.70866141732283472" top="0.74803149606299213" bottom="0.74803149606299213" header="0.31496062992125984" footer="0.31496062992125984"/>
      <pageSetup paperSize="9" scale="35"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C8" location="Notes!A1" display="Notes to aid interpretation"/>
    <hyperlink ref="B14" location="'Table 1'!Print_Area" display="Table 1"/>
    <hyperlink ref="B15" location="'Table 2'!Print_Area" display="Table 2"/>
    <hyperlink ref="B16" location="'Table 3i'!Print_Area" display="Table 3"/>
    <hyperlink ref="B18" location="'Table 4'!Print_Area" display="Table 4"/>
    <hyperlink ref="B20" location="'Table 5'!Print_Area" display="Table 5"/>
    <hyperlink ref="B21" location="'Table 6'!Print_Area" display="Table 6"/>
    <hyperlink ref="B23" location="'Table 7'!Print_Area" display="Table 7"/>
    <hyperlink ref="B24" location="'Table 8'!Print_Area" display="Table 8"/>
    <hyperlink ref="B25" location="'Table 9'!Print_Area" display="Table 9"/>
    <hyperlink ref="B26" location="'Table 10'!Print_Area" display="Table 10"/>
    <hyperlink ref="B17" location="'Table 3i'!Print_Area" display="Table 3i"/>
    <hyperlink ref="B19" location="'Table 4i'!Print_Area" display="Table 4i"/>
    <hyperlink ref="B22" location="'Table 6i'!Print_Area" display="Table 6i"/>
    <hyperlink ref="B30" location="'Table 11'!Print_Area" display="Table 11"/>
    <hyperlink ref="B31" location="'Table 12'!Print_Area" display="Table 12"/>
    <hyperlink ref="B32" location="'Table 13'!Print_Area" display="Table 13"/>
    <hyperlink ref="B33" location="'Table 13i'!Print_Area" display="Table 13i"/>
    <hyperlink ref="B34" location="'Table 14'!Print_Area" display="Table 14"/>
    <hyperlink ref="B35" location="'Table 15'!Print_Area" display="Table 15"/>
    <hyperlink ref="B36" location="'Table 16'!Print_Area" display="Table 16"/>
    <hyperlink ref="B40" location="'Table 17'!A1" display="Table 17"/>
    <hyperlink ref="B44" location="'Table 18'!Print_Area" display="Table 18"/>
    <hyperlink ref="B45" location="'Table 19'!Print_Area" display="Table 19"/>
    <hyperlink ref="B46" location="'Table 20'!Print_Area" display="Table 20"/>
    <hyperlink ref="B47" location="'Table 21'!Print_Area" display="Table21"/>
    <hyperlink ref="B48" location="'Table 22'!Print_Area" display="Table 22"/>
    <hyperlink ref="B52" location="'Table A1'!Print_Area" display="Table A1"/>
    <hyperlink ref="B53" location="'Table A2'!Print_Area" display="Table A2"/>
  </hyperlinks>
  <pageMargins left="0.70866141732283472" right="0.70866141732283472" top="0.74803149606299213" bottom="0.74803149606299213" header="0.31496062992125984" footer="0.31496062992125984"/>
  <pageSetup paperSize="9" scale="50" fitToHeight="2" orientation="portrait" r:id="rId2"/>
  <headerFooter>
    <oddHeader>&amp;L&amp;"Arial,Regular"&amp;10Primary Care Workforce Survey 2017 - www.isdscotland.org/Health-Topics/General-Practice/&amp;R&amp;"Arial,Regular"&amp;10This is an Official Statistics publication for Scotland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47"/>
  <sheetViews>
    <sheetView zoomScaleNormal="100" workbookViewId="0"/>
  </sheetViews>
  <sheetFormatPr defaultColWidth="9.140625" defaultRowHeight="14.25" x14ac:dyDescent="0.2"/>
  <cols>
    <col min="1" max="1" width="5" style="93" customWidth="1"/>
    <col min="2" max="2" width="121.85546875" style="93" customWidth="1"/>
    <col min="3" max="5" width="9.140625" style="93"/>
    <col min="6" max="6" width="36.42578125" style="141" customWidth="1"/>
    <col min="7" max="16384" width="9.140625" style="93"/>
  </cols>
  <sheetData>
    <row r="1" spans="1:6" s="233" customFormat="1" ht="18" x14ac:dyDescent="0.25">
      <c r="A1" s="235"/>
      <c r="F1" s="188"/>
    </row>
    <row r="2" spans="1:6" ht="18.75" customHeight="1" x14ac:dyDescent="0.2">
      <c r="A2" s="92" t="s">
        <v>123</v>
      </c>
    </row>
    <row r="3" spans="1:6" x14ac:dyDescent="0.2">
      <c r="B3" s="95" t="s">
        <v>127</v>
      </c>
      <c r="F3" s="142"/>
    </row>
    <row r="4" spans="1:6" x14ac:dyDescent="0.2">
      <c r="A4" s="263" t="s">
        <v>124</v>
      </c>
      <c r="B4" s="239"/>
    </row>
    <row r="5" spans="1:6" x14ac:dyDescent="0.2">
      <c r="A5" s="264"/>
      <c r="B5" s="265"/>
    </row>
    <row r="6" spans="1:6" x14ac:dyDescent="0.2">
      <c r="A6" s="264"/>
      <c r="B6" s="259" t="s">
        <v>209</v>
      </c>
      <c r="F6" s="187"/>
    </row>
    <row r="7" spans="1:6" x14ac:dyDescent="0.2">
      <c r="A7" s="264"/>
      <c r="B7" s="259" t="s">
        <v>206</v>
      </c>
      <c r="F7" s="187"/>
    </row>
    <row r="8" spans="1:6" x14ac:dyDescent="0.2">
      <c r="A8" s="264"/>
      <c r="B8" s="259" t="s">
        <v>207</v>
      </c>
      <c r="F8" s="187"/>
    </row>
    <row r="9" spans="1:6" x14ac:dyDescent="0.2">
      <c r="A9" s="264"/>
      <c r="B9" s="259" t="s">
        <v>208</v>
      </c>
      <c r="F9" s="187"/>
    </row>
    <row r="10" spans="1:6" s="233" customFormat="1" x14ac:dyDescent="0.2">
      <c r="A10" s="264"/>
      <c r="B10" s="259" t="s">
        <v>275</v>
      </c>
      <c r="F10" s="188"/>
    </row>
    <row r="11" spans="1:6" x14ac:dyDescent="0.2">
      <c r="A11" s="264"/>
      <c r="B11" s="265"/>
      <c r="F11" s="187"/>
    </row>
    <row r="12" spans="1:6" x14ac:dyDescent="0.2">
      <c r="A12" s="265"/>
      <c r="B12" s="259" t="s">
        <v>210</v>
      </c>
    </row>
    <row r="13" spans="1:6" x14ac:dyDescent="0.2">
      <c r="A13" s="265"/>
      <c r="B13" s="259"/>
    </row>
    <row r="14" spans="1:6" s="233" customFormat="1" ht="24" x14ac:dyDescent="0.2">
      <c r="A14" s="265"/>
      <c r="B14" s="259" t="s">
        <v>125</v>
      </c>
      <c r="F14" s="188"/>
    </row>
    <row r="15" spans="1:6" x14ac:dyDescent="0.2">
      <c r="A15" s="265"/>
      <c r="B15" s="259"/>
    </row>
    <row r="16" spans="1:6" x14ac:dyDescent="0.2">
      <c r="A16" s="265"/>
      <c r="B16" s="259" t="s">
        <v>261</v>
      </c>
    </row>
    <row r="17" spans="1:6" x14ac:dyDescent="0.2">
      <c r="A17" s="265"/>
      <c r="B17" s="259"/>
      <c r="F17" s="188"/>
    </row>
    <row r="18" spans="1:6" s="233" customFormat="1" x14ac:dyDescent="0.2">
      <c r="A18" s="265"/>
      <c r="B18" s="259" t="s">
        <v>276</v>
      </c>
      <c r="D18" s="174"/>
      <c r="F18" s="188"/>
    </row>
    <row r="19" spans="1:6" s="233" customFormat="1" x14ac:dyDescent="0.2">
      <c r="A19" s="265"/>
      <c r="B19" s="259"/>
      <c r="D19" s="174"/>
      <c r="F19" s="188"/>
    </row>
    <row r="20" spans="1:6" s="233" customFormat="1" x14ac:dyDescent="0.2">
      <c r="A20" s="265"/>
      <c r="B20" s="259" t="s">
        <v>260</v>
      </c>
      <c r="D20" s="174"/>
      <c r="F20" s="188"/>
    </row>
    <row r="21" spans="1:6" x14ac:dyDescent="0.2">
      <c r="A21" s="265"/>
      <c r="B21" s="259"/>
      <c r="F21" s="188"/>
    </row>
    <row r="22" spans="1:6" x14ac:dyDescent="0.2">
      <c r="A22" s="265"/>
      <c r="B22" s="266" t="s">
        <v>184</v>
      </c>
      <c r="F22" s="93"/>
    </row>
    <row r="23" spans="1:6" s="233" customFormat="1" ht="24" x14ac:dyDescent="0.2">
      <c r="A23" s="265"/>
      <c r="B23" s="606" t="s">
        <v>472</v>
      </c>
    </row>
    <row r="24" spans="1:6" x14ac:dyDescent="0.2">
      <c r="A24" s="265"/>
      <c r="B24" s="239"/>
      <c r="F24" s="93"/>
    </row>
    <row r="25" spans="1:6" ht="36" x14ac:dyDescent="0.2">
      <c r="A25" s="265"/>
      <c r="B25" s="267" t="s">
        <v>466</v>
      </c>
      <c r="C25" s="273"/>
      <c r="F25" s="93"/>
    </row>
    <row r="26" spans="1:6" x14ac:dyDescent="0.2">
      <c r="A26" s="265"/>
      <c r="B26" s="239"/>
      <c r="F26" s="93"/>
    </row>
    <row r="27" spans="1:6" ht="36" x14ac:dyDescent="0.2">
      <c r="A27" s="265"/>
      <c r="B27" s="267" t="s">
        <v>376</v>
      </c>
      <c r="F27" s="93"/>
    </row>
    <row r="28" spans="1:6" x14ac:dyDescent="0.2">
      <c r="A28" s="265"/>
      <c r="B28" s="239"/>
      <c r="F28" s="93"/>
    </row>
    <row r="29" spans="1:6" ht="36" x14ac:dyDescent="0.2">
      <c r="A29" s="265"/>
      <c r="B29" s="267" t="s">
        <v>467</v>
      </c>
      <c r="F29" s="93"/>
    </row>
    <row r="30" spans="1:6" s="233" customFormat="1" x14ac:dyDescent="0.2">
      <c r="A30" s="265"/>
      <c r="B30" s="269"/>
    </row>
    <row r="31" spans="1:6" s="233" customFormat="1" ht="48" x14ac:dyDescent="0.2">
      <c r="B31" s="267" t="s">
        <v>470</v>
      </c>
    </row>
    <row r="32" spans="1:6" s="233" customFormat="1" x14ac:dyDescent="0.2">
      <c r="B32" s="270"/>
    </row>
    <row r="33" spans="2:6" x14ac:dyDescent="0.2">
      <c r="B33" s="266" t="s">
        <v>211</v>
      </c>
    </row>
    <row r="34" spans="2:6" ht="36" x14ac:dyDescent="0.2">
      <c r="B34" s="260" t="s">
        <v>377</v>
      </c>
    </row>
    <row r="35" spans="2:6" x14ac:dyDescent="0.2">
      <c r="B35" s="260"/>
    </row>
    <row r="36" spans="2:6" ht="24" x14ac:dyDescent="0.2">
      <c r="B36" s="260" t="s">
        <v>277</v>
      </c>
    </row>
    <row r="37" spans="2:6" x14ac:dyDescent="0.2">
      <c r="B37" s="260"/>
    </row>
    <row r="38" spans="2:6" ht="24" x14ac:dyDescent="0.2">
      <c r="B38" s="260" t="s">
        <v>278</v>
      </c>
    </row>
    <row r="39" spans="2:6" x14ac:dyDescent="0.2">
      <c r="B39" s="260"/>
    </row>
    <row r="40" spans="2:6" x14ac:dyDescent="0.2">
      <c r="B40" s="268" t="s">
        <v>185</v>
      </c>
    </row>
    <row r="41" spans="2:6" ht="60" x14ac:dyDescent="0.2">
      <c r="B41" s="260" t="s">
        <v>378</v>
      </c>
    </row>
    <row r="42" spans="2:6" x14ac:dyDescent="0.2">
      <c r="B42" s="239"/>
      <c r="F42" s="93"/>
    </row>
    <row r="43" spans="2:6" x14ac:dyDescent="0.2">
      <c r="B43" s="266" t="s">
        <v>186</v>
      </c>
      <c r="F43" s="93"/>
    </row>
    <row r="44" spans="2:6" x14ac:dyDescent="0.2">
      <c r="B44" s="606" t="s">
        <v>471</v>
      </c>
      <c r="F44" s="93"/>
    </row>
    <row r="45" spans="2:6" ht="15" x14ac:dyDescent="0.25">
      <c r="B45" s="1"/>
      <c r="F45" s="93"/>
    </row>
    <row r="46" spans="2:6" ht="15" x14ac:dyDescent="0.25">
      <c r="B46" s="1"/>
      <c r="F46" s="93"/>
    </row>
    <row r="47" spans="2:6" ht="15" x14ac:dyDescent="0.25">
      <c r="B47" s="1"/>
      <c r="F47" s="93"/>
    </row>
  </sheetData>
  <customSheetViews>
    <customSheetView guid="{CB3EB9C4-9AB6-45BD-B73F-499A363E3D97}" fitToPage="1">
      <pageMargins left="0.70866141732283472" right="0.70866141732283472" top="0.74803149606299213" bottom="0.74803149606299213" header="0.31496062992125984" footer="0.31496062992125984"/>
      <pageSetup paperSize="9" scale="67"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3" location="Index!A1" display="Return to Index"/>
  </hyperlinks>
  <pageMargins left="0.70866141732283472" right="0.70866141732283472" top="0.74803149606299213" bottom="0.74803149606299213" header="0.31496062992125984" footer="0.31496062992125984"/>
  <pageSetup paperSize="9" scale="67" fitToHeight="2" orientation="portrait" r:id="rId2"/>
  <headerFooter>
    <oddHeader>&amp;L&amp;"Arial,Regular"&amp;10Primary Care Workforce Survey 2017 - www.isdscotland.org/Health-Topics/General-Practice/&amp;R&amp;"Arial,Regular"&amp;10This is an Official Statistics publication for Scotland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pageSetUpPr fitToPage="1"/>
  </sheetPr>
  <dimension ref="B1:L80"/>
  <sheetViews>
    <sheetView zoomScaleNormal="100" workbookViewId="0"/>
  </sheetViews>
  <sheetFormatPr defaultColWidth="9.140625" defaultRowHeight="15" x14ac:dyDescent="0.25"/>
  <cols>
    <col min="1" max="1" width="3.28515625" style="1" customWidth="1"/>
    <col min="2" max="2" width="30.28515625" style="1" customWidth="1"/>
    <col min="3" max="4" width="20" style="1" customWidth="1"/>
    <col min="5" max="5" width="4.7109375" style="1" customWidth="1"/>
    <col min="6" max="7" width="20" style="1" customWidth="1"/>
    <col min="8" max="9" width="9.140625" style="1"/>
    <col min="10" max="10" width="9.140625" style="16"/>
    <col min="11" max="16384" width="9.140625" style="1"/>
  </cols>
  <sheetData>
    <row r="1" spans="2:10" ht="18.75" customHeight="1" x14ac:dyDescent="0.25">
      <c r="B1" s="607" t="s">
        <v>468</v>
      </c>
    </row>
    <row r="2" spans="2:10" ht="15" customHeight="1" x14ac:dyDescent="0.25">
      <c r="B2" s="236" t="s">
        <v>127</v>
      </c>
      <c r="J2" s="133"/>
    </row>
    <row r="3" spans="2:10" ht="15" customHeight="1" x14ac:dyDescent="0.25">
      <c r="B3" s="2"/>
      <c r="G3" s="95"/>
    </row>
    <row r="4" spans="2:10" ht="15" customHeight="1" thickBot="1" x14ac:dyDescent="0.3">
      <c r="B4" s="46" t="s">
        <v>371</v>
      </c>
      <c r="C4" s="113"/>
      <c r="D4" s="232"/>
      <c r="E4" s="232"/>
      <c r="F4" s="232"/>
      <c r="G4" s="232"/>
    </row>
    <row r="5" spans="2:10" ht="54" customHeight="1" x14ac:dyDescent="0.25">
      <c r="B5" s="3" t="s">
        <v>54</v>
      </c>
      <c r="C5" s="4" t="s">
        <v>9</v>
      </c>
      <c r="D5" s="4" t="s">
        <v>10</v>
      </c>
      <c r="E5" s="4"/>
      <c r="F5" s="4" t="s">
        <v>11</v>
      </c>
      <c r="G5" s="5" t="s">
        <v>12</v>
      </c>
    </row>
    <row r="6" spans="2:10" ht="15" customHeight="1" x14ac:dyDescent="0.25">
      <c r="B6" s="6" t="s">
        <v>28</v>
      </c>
      <c r="C6" s="27">
        <v>126</v>
      </c>
      <c r="D6" s="12">
        <v>14.33957065217391</v>
      </c>
      <c r="E6" s="12"/>
      <c r="F6" s="27">
        <v>146</v>
      </c>
      <c r="G6" s="13">
        <v>14.601798913043474</v>
      </c>
    </row>
    <row r="7" spans="2:10" ht="15" customHeight="1" x14ac:dyDescent="0.25">
      <c r="B7" s="6" t="s">
        <v>29</v>
      </c>
      <c r="C7" s="27">
        <v>36</v>
      </c>
      <c r="D7" s="12">
        <v>3.6649456521739134</v>
      </c>
      <c r="E7" s="12"/>
      <c r="F7" s="27">
        <v>43</v>
      </c>
      <c r="G7" s="13">
        <v>3.7209239130434786</v>
      </c>
    </row>
    <row r="8" spans="2:10" ht="15" customHeight="1" x14ac:dyDescent="0.25">
      <c r="B8" s="6" t="s">
        <v>30</v>
      </c>
      <c r="C8" s="27">
        <v>73</v>
      </c>
      <c r="D8" s="12">
        <v>11.425951086956518</v>
      </c>
      <c r="E8" s="12"/>
      <c r="F8" s="27">
        <v>73</v>
      </c>
      <c r="G8" s="13">
        <v>11.425951086956518</v>
      </c>
    </row>
    <row r="9" spans="2:10" ht="15" customHeight="1" x14ac:dyDescent="0.25">
      <c r="B9" s="6" t="s">
        <v>31</v>
      </c>
      <c r="C9" s="27">
        <v>129</v>
      </c>
      <c r="D9" s="12">
        <v>16.654891304347817</v>
      </c>
      <c r="E9" s="12"/>
      <c r="F9" s="27">
        <v>129</v>
      </c>
      <c r="G9" s="13">
        <v>16.654891304347817</v>
      </c>
    </row>
    <row r="10" spans="2:10" ht="15" customHeight="1" x14ac:dyDescent="0.25">
      <c r="B10" s="6" t="s">
        <v>32</v>
      </c>
      <c r="C10" s="27">
        <v>89</v>
      </c>
      <c r="D10" s="12">
        <v>12.031956521739128</v>
      </c>
      <c r="E10" s="12"/>
      <c r="F10" s="27">
        <v>122</v>
      </c>
      <c r="G10" s="13">
        <v>12.676521739130431</v>
      </c>
    </row>
    <row r="11" spans="2:10" ht="15" customHeight="1" x14ac:dyDescent="0.25">
      <c r="B11" s="6" t="s">
        <v>33</v>
      </c>
      <c r="C11" s="27">
        <v>190</v>
      </c>
      <c r="D11" s="12">
        <v>29.791804347826087</v>
      </c>
      <c r="E11" s="12"/>
      <c r="F11" s="27">
        <v>191</v>
      </c>
      <c r="G11" s="13">
        <v>30.131478260869564</v>
      </c>
    </row>
    <row r="12" spans="2:10" ht="15" customHeight="1" x14ac:dyDescent="0.25">
      <c r="B12" s="6" t="s">
        <v>34</v>
      </c>
      <c r="C12" s="27">
        <v>436</v>
      </c>
      <c r="D12" s="12">
        <v>50.464597826086937</v>
      </c>
      <c r="E12" s="12"/>
      <c r="F12" s="27">
        <v>692</v>
      </c>
      <c r="G12" s="13">
        <v>54.389608695652107</v>
      </c>
    </row>
    <row r="13" spans="2:10" ht="15" customHeight="1" x14ac:dyDescent="0.25">
      <c r="B13" s="6" t="s">
        <v>35</v>
      </c>
      <c r="C13" s="27">
        <v>302</v>
      </c>
      <c r="D13" s="12">
        <v>81.123596014492847</v>
      </c>
      <c r="E13" s="12"/>
      <c r="F13" s="27">
        <v>302</v>
      </c>
      <c r="G13" s="13">
        <v>81.123596014492847</v>
      </c>
    </row>
    <row r="14" spans="2:10" ht="15" customHeight="1" x14ac:dyDescent="0.25">
      <c r="B14" s="6" t="s">
        <v>36</v>
      </c>
      <c r="C14" s="27">
        <v>112</v>
      </c>
      <c r="D14" s="12">
        <v>17.279130434782605</v>
      </c>
      <c r="E14" s="12"/>
      <c r="F14" s="27">
        <v>172</v>
      </c>
      <c r="G14" s="13">
        <v>18.571288043478248</v>
      </c>
    </row>
    <row r="15" spans="2:10" ht="15" customHeight="1" x14ac:dyDescent="0.25">
      <c r="B15" s="6" t="s">
        <v>37</v>
      </c>
      <c r="C15" s="27">
        <v>321</v>
      </c>
      <c r="D15" s="12">
        <v>34.401701086956514</v>
      </c>
      <c r="E15" s="12"/>
      <c r="F15" s="27">
        <v>527</v>
      </c>
      <c r="G15" s="13">
        <v>38.119782608695644</v>
      </c>
    </row>
    <row r="16" spans="2:10" ht="15" customHeight="1" x14ac:dyDescent="0.25">
      <c r="B16" s="6" t="s">
        <v>38</v>
      </c>
      <c r="C16" s="27">
        <v>42</v>
      </c>
      <c r="D16" s="12">
        <v>18.660869565217396</v>
      </c>
      <c r="E16" s="12"/>
      <c r="F16" s="27">
        <v>46</v>
      </c>
      <c r="G16" s="13">
        <v>18.808695652173917</v>
      </c>
    </row>
    <row r="17" spans="2:7" ht="15" customHeight="1" x14ac:dyDescent="0.25">
      <c r="B17" s="6" t="s">
        <v>41</v>
      </c>
      <c r="C17" s="27">
        <v>22</v>
      </c>
      <c r="D17" s="12">
        <v>3.2402173913043484</v>
      </c>
      <c r="E17" s="12"/>
      <c r="F17" s="27">
        <v>25</v>
      </c>
      <c r="G17" s="13">
        <v>3.2434782608695656</v>
      </c>
    </row>
    <row r="18" spans="2:7" ht="15" customHeight="1" x14ac:dyDescent="0.25">
      <c r="B18" s="6" t="s">
        <v>39</v>
      </c>
      <c r="C18" s="27">
        <v>138</v>
      </c>
      <c r="D18" s="12">
        <v>25.393369565217384</v>
      </c>
      <c r="E18" s="12"/>
      <c r="F18" s="27">
        <v>138</v>
      </c>
      <c r="G18" s="13">
        <v>25.393369565217384</v>
      </c>
    </row>
    <row r="19" spans="2:7" ht="15" customHeight="1" x14ac:dyDescent="0.25">
      <c r="B19" s="6" t="s">
        <v>40</v>
      </c>
      <c r="C19" s="27">
        <v>32</v>
      </c>
      <c r="D19" s="12">
        <v>11.155434782608694</v>
      </c>
      <c r="E19" s="12"/>
      <c r="F19" s="27">
        <v>32</v>
      </c>
      <c r="G19" s="13">
        <v>11.155434782608694</v>
      </c>
    </row>
    <row r="20" spans="2:7" ht="15" customHeight="1" thickBot="1" x14ac:dyDescent="0.3">
      <c r="B20" s="9" t="s">
        <v>8</v>
      </c>
      <c r="C20" s="32">
        <v>1879</v>
      </c>
      <c r="D20" s="24">
        <v>329.62803623188455</v>
      </c>
      <c r="E20" s="24"/>
      <c r="F20" s="32">
        <v>2467</v>
      </c>
      <c r="G20" s="17">
        <v>340.01681884058075</v>
      </c>
    </row>
    <row r="21" spans="2:7" ht="15" customHeight="1" x14ac:dyDescent="0.25">
      <c r="B21" s="83"/>
      <c r="C21" s="66"/>
      <c r="D21" s="67"/>
      <c r="E21" s="67"/>
      <c r="F21" s="66"/>
      <c r="G21" s="67"/>
    </row>
    <row r="22" spans="2:7" ht="17.25" customHeight="1" thickBot="1" x14ac:dyDescent="0.3">
      <c r="B22" s="46" t="s">
        <v>156</v>
      </c>
      <c r="C22" s="113"/>
    </row>
    <row r="23" spans="2:7" ht="45" customHeight="1" x14ac:dyDescent="0.25">
      <c r="B23" s="3" t="s">
        <v>54</v>
      </c>
      <c r="C23" s="4" t="s">
        <v>9</v>
      </c>
      <c r="D23" s="4" t="s">
        <v>10</v>
      </c>
      <c r="E23" s="4"/>
      <c r="F23" s="4" t="s">
        <v>11</v>
      </c>
      <c r="G23" s="5" t="s">
        <v>12</v>
      </c>
    </row>
    <row r="24" spans="2:7" x14ac:dyDescent="0.25">
      <c r="B24" s="6" t="s">
        <v>28</v>
      </c>
      <c r="C24" s="27">
        <v>131</v>
      </c>
      <c r="D24" s="12">
        <v>15.871331521739128</v>
      </c>
      <c r="E24" s="12"/>
      <c r="F24" s="27">
        <v>161</v>
      </c>
      <c r="G24" s="13">
        <v>16.533831521739135</v>
      </c>
    </row>
    <row r="25" spans="2:7" x14ac:dyDescent="0.25">
      <c r="B25" s="6" t="s">
        <v>29</v>
      </c>
      <c r="C25" s="27">
        <v>43</v>
      </c>
      <c r="D25" s="12">
        <v>4.9657608695652167</v>
      </c>
      <c r="E25" s="12"/>
      <c r="F25" s="27">
        <v>46</v>
      </c>
      <c r="G25" s="13">
        <v>5.2635869565217375</v>
      </c>
    </row>
    <row r="26" spans="2:7" x14ac:dyDescent="0.25">
      <c r="B26" s="6" t="s">
        <v>30</v>
      </c>
      <c r="C26" s="27">
        <v>75</v>
      </c>
      <c r="D26" s="12">
        <v>11.852445652173911</v>
      </c>
      <c r="E26" s="12"/>
      <c r="F26" s="27">
        <v>89</v>
      </c>
      <c r="G26" s="13">
        <v>12.348777173913039</v>
      </c>
    </row>
    <row r="27" spans="2:7" x14ac:dyDescent="0.25">
      <c r="B27" s="6" t="s">
        <v>31</v>
      </c>
      <c r="C27" s="27">
        <v>93</v>
      </c>
      <c r="D27" s="12">
        <v>15.146195652173905</v>
      </c>
      <c r="E27" s="12"/>
      <c r="F27" s="27">
        <v>93</v>
      </c>
      <c r="G27" s="13">
        <v>15.146195652173905</v>
      </c>
    </row>
    <row r="28" spans="2:7" x14ac:dyDescent="0.25">
      <c r="B28" s="6" t="s">
        <v>32</v>
      </c>
      <c r="C28" s="27">
        <v>108</v>
      </c>
      <c r="D28" s="12">
        <v>12.334065217391309</v>
      </c>
      <c r="E28" s="12"/>
      <c r="F28" s="27">
        <v>134</v>
      </c>
      <c r="G28" s="13">
        <v>12.943304347826095</v>
      </c>
    </row>
    <row r="29" spans="2:7" x14ac:dyDescent="0.25">
      <c r="B29" s="6" t="s">
        <v>33</v>
      </c>
      <c r="C29" s="27">
        <v>205</v>
      </c>
      <c r="D29" s="12">
        <v>36.500282608695642</v>
      </c>
      <c r="E29" s="12"/>
      <c r="F29" s="27">
        <v>256</v>
      </c>
      <c r="G29" s="13">
        <v>37.693489130434756</v>
      </c>
    </row>
    <row r="30" spans="2:7" x14ac:dyDescent="0.25">
      <c r="B30" s="6" t="s">
        <v>34</v>
      </c>
      <c r="C30" s="27">
        <v>440</v>
      </c>
      <c r="D30" s="12">
        <v>56.095543478260872</v>
      </c>
      <c r="E30" s="12"/>
      <c r="F30" s="27">
        <v>609</v>
      </c>
      <c r="G30" s="13">
        <v>60.057499999999948</v>
      </c>
    </row>
    <row r="31" spans="2:7" x14ac:dyDescent="0.25">
      <c r="B31" s="6" t="s">
        <v>35</v>
      </c>
      <c r="C31" s="27">
        <v>287</v>
      </c>
      <c r="D31" s="12">
        <v>80.137092391304321</v>
      </c>
      <c r="E31" s="12"/>
      <c r="F31" s="27">
        <v>287</v>
      </c>
      <c r="G31" s="13">
        <v>80.137092391304321</v>
      </c>
    </row>
    <row r="32" spans="2:7" x14ac:dyDescent="0.25">
      <c r="B32" s="6" t="s">
        <v>36</v>
      </c>
      <c r="C32" s="27">
        <v>125</v>
      </c>
      <c r="D32" s="12">
        <v>20.089021739130427</v>
      </c>
      <c r="E32" s="12"/>
      <c r="F32" s="27">
        <v>165</v>
      </c>
      <c r="G32" s="13">
        <v>21.136293478260857</v>
      </c>
    </row>
    <row r="33" spans="2:7" x14ac:dyDescent="0.25">
      <c r="B33" s="6" t="s">
        <v>37</v>
      </c>
      <c r="C33" s="27">
        <v>299</v>
      </c>
      <c r="D33" s="12">
        <v>33.662190217391263</v>
      </c>
      <c r="E33" s="12"/>
      <c r="F33" s="27">
        <v>415</v>
      </c>
      <c r="G33" s="13">
        <v>36.715766304347831</v>
      </c>
    </row>
    <row r="34" spans="2:7" x14ac:dyDescent="0.25">
      <c r="B34" s="6" t="s">
        <v>38</v>
      </c>
      <c r="C34" s="27">
        <v>27</v>
      </c>
      <c r="D34" s="12">
        <v>17.425815217391307</v>
      </c>
      <c r="E34" s="12"/>
      <c r="F34" s="27">
        <v>27</v>
      </c>
      <c r="G34" s="13">
        <v>17.425815217391307</v>
      </c>
    </row>
    <row r="35" spans="2:7" x14ac:dyDescent="0.25">
      <c r="B35" s="6" t="s">
        <v>41</v>
      </c>
      <c r="C35" s="27">
        <v>17</v>
      </c>
      <c r="D35" s="12">
        <v>3.1894021739130443</v>
      </c>
      <c r="E35" s="12"/>
      <c r="F35" s="27">
        <v>17</v>
      </c>
      <c r="G35" s="13">
        <v>3.1894021739130443</v>
      </c>
    </row>
    <row r="36" spans="2:7" x14ac:dyDescent="0.25">
      <c r="B36" s="6" t="s">
        <v>39</v>
      </c>
      <c r="C36" s="27">
        <v>142</v>
      </c>
      <c r="D36" s="12">
        <v>22.954211956521743</v>
      </c>
      <c r="E36" s="12"/>
      <c r="F36" s="27">
        <v>179</v>
      </c>
      <c r="G36" s="13">
        <v>24.128125000000011</v>
      </c>
    </row>
    <row r="37" spans="2:7" x14ac:dyDescent="0.25">
      <c r="B37" s="6" t="s">
        <v>40</v>
      </c>
      <c r="C37" s="27">
        <v>43</v>
      </c>
      <c r="D37" s="12">
        <v>12.75597826086956</v>
      </c>
      <c r="E37" s="12"/>
      <c r="F37" s="27">
        <v>43</v>
      </c>
      <c r="G37" s="13">
        <v>12.75597826086956</v>
      </c>
    </row>
    <row r="38" spans="2:7" ht="15.75" thickBot="1" x14ac:dyDescent="0.3">
      <c r="B38" s="9" t="s">
        <v>8</v>
      </c>
      <c r="C38" s="32">
        <v>1815</v>
      </c>
      <c r="D38" s="24">
        <v>342.9793369565225</v>
      </c>
      <c r="E38" s="24"/>
      <c r="F38" s="32">
        <v>2295</v>
      </c>
      <c r="G38" s="17">
        <v>355.47515760869754</v>
      </c>
    </row>
    <row r="39" spans="2:7" x14ac:dyDescent="0.25">
      <c r="B39" s="83"/>
      <c r="C39" s="66"/>
      <c r="D39" s="67"/>
      <c r="E39" s="67"/>
      <c r="F39" s="66"/>
      <c r="G39" s="67"/>
    </row>
    <row r="40" spans="2:7" ht="15" customHeight="1" thickBot="1" x14ac:dyDescent="0.3">
      <c r="B40" s="46" t="s">
        <v>52</v>
      </c>
      <c r="C40" s="175"/>
    </row>
    <row r="41" spans="2:7" ht="45" customHeight="1" x14ac:dyDescent="0.25">
      <c r="B41" s="3" t="s">
        <v>54</v>
      </c>
      <c r="C41" s="4" t="s">
        <v>9</v>
      </c>
      <c r="D41" s="4" t="s">
        <v>10</v>
      </c>
      <c r="E41" s="4"/>
      <c r="F41" s="4" t="s">
        <v>11</v>
      </c>
      <c r="G41" s="5" t="s">
        <v>12</v>
      </c>
    </row>
    <row r="42" spans="2:7" x14ac:dyDescent="0.25">
      <c r="B42" s="6" t="s">
        <v>28</v>
      </c>
      <c r="C42" s="27">
        <v>138</v>
      </c>
      <c r="D42" s="12">
        <v>18.593749999999996</v>
      </c>
      <c r="E42" s="12"/>
      <c r="F42" s="27">
        <v>177</v>
      </c>
      <c r="G42" s="13">
        <v>19.56222826086956</v>
      </c>
    </row>
    <row r="43" spans="2:7" x14ac:dyDescent="0.25">
      <c r="B43" s="6" t="s">
        <v>29</v>
      </c>
      <c r="C43" s="27">
        <v>44</v>
      </c>
      <c r="D43" s="12">
        <v>5.3673913043478265</v>
      </c>
      <c r="E43" s="12"/>
      <c r="F43" s="27">
        <v>51</v>
      </c>
      <c r="G43" s="13">
        <v>5.630978260869564</v>
      </c>
    </row>
    <row r="44" spans="2:7" x14ac:dyDescent="0.25">
      <c r="B44" s="6" t="s">
        <v>30</v>
      </c>
      <c r="C44" s="27">
        <v>73</v>
      </c>
      <c r="D44" s="12">
        <v>12.452309782608694</v>
      </c>
      <c r="E44" s="12"/>
      <c r="F44" s="27">
        <v>82</v>
      </c>
      <c r="G44" s="13">
        <v>12.676358695652173</v>
      </c>
    </row>
    <row r="45" spans="2:7" x14ac:dyDescent="0.25">
      <c r="B45" s="6" t="s">
        <v>31</v>
      </c>
      <c r="C45" s="27">
        <v>118</v>
      </c>
      <c r="D45" s="12">
        <v>17.164673913043472</v>
      </c>
      <c r="E45" s="12"/>
      <c r="F45" s="27">
        <v>118</v>
      </c>
      <c r="G45" s="13">
        <v>17.164673913043472</v>
      </c>
    </row>
    <row r="46" spans="2:7" x14ac:dyDescent="0.25">
      <c r="B46" s="6" t="s">
        <v>32</v>
      </c>
      <c r="C46" s="27">
        <v>93</v>
      </c>
      <c r="D46" s="12">
        <v>14.979891304347833</v>
      </c>
      <c r="E46" s="12"/>
      <c r="F46" s="27">
        <v>93</v>
      </c>
      <c r="G46" s="13">
        <v>14.979891304347833</v>
      </c>
    </row>
    <row r="47" spans="2:7" x14ac:dyDescent="0.25">
      <c r="B47" s="6" t="s">
        <v>33</v>
      </c>
      <c r="C47" s="27">
        <v>199</v>
      </c>
      <c r="D47" s="12">
        <v>31.747889492753625</v>
      </c>
      <c r="E47" s="12"/>
      <c r="F47" s="27">
        <v>231</v>
      </c>
      <c r="G47" s="13">
        <v>32.625344202898546</v>
      </c>
    </row>
    <row r="48" spans="2:7" x14ac:dyDescent="0.25">
      <c r="B48" s="6" t="s">
        <v>34</v>
      </c>
      <c r="C48" s="27">
        <v>461</v>
      </c>
      <c r="D48" s="12">
        <v>55.033967391304387</v>
      </c>
      <c r="E48" s="12"/>
      <c r="F48" s="27">
        <v>617</v>
      </c>
      <c r="G48" s="13">
        <v>58.742663043478302</v>
      </c>
    </row>
    <row r="49" spans="2:12" x14ac:dyDescent="0.25">
      <c r="B49" s="6" t="s">
        <v>35</v>
      </c>
      <c r="C49" s="27">
        <v>318</v>
      </c>
      <c r="D49" s="12">
        <v>98.158423913043578</v>
      </c>
      <c r="E49" s="12"/>
      <c r="F49" s="27">
        <v>318</v>
      </c>
      <c r="G49" s="13">
        <v>98.158423913043578</v>
      </c>
    </row>
    <row r="50" spans="2:12" x14ac:dyDescent="0.25">
      <c r="B50" s="6" t="s">
        <v>36</v>
      </c>
      <c r="C50" s="27">
        <v>143</v>
      </c>
      <c r="D50" s="12">
        <v>20.311543478260866</v>
      </c>
      <c r="E50" s="12"/>
      <c r="F50" s="27">
        <v>174</v>
      </c>
      <c r="G50" s="13">
        <v>21.260402173913036</v>
      </c>
    </row>
    <row r="51" spans="2:12" x14ac:dyDescent="0.25">
      <c r="B51" s="6" t="s">
        <v>37</v>
      </c>
      <c r="C51" s="27">
        <v>291</v>
      </c>
      <c r="D51" s="12">
        <v>33.07263586956519</v>
      </c>
      <c r="E51" s="12"/>
      <c r="F51" s="27">
        <v>411</v>
      </c>
      <c r="G51" s="13">
        <v>35.977390722826094</v>
      </c>
    </row>
    <row r="52" spans="2:12" x14ac:dyDescent="0.25">
      <c r="B52" s="6" t="s">
        <v>38</v>
      </c>
      <c r="C52" s="27">
        <v>10</v>
      </c>
      <c r="D52" s="12">
        <v>6.0478260869565217</v>
      </c>
      <c r="E52" s="12"/>
      <c r="F52" s="27">
        <v>10</v>
      </c>
      <c r="G52" s="13">
        <v>6.0478260869565217</v>
      </c>
    </row>
    <row r="53" spans="2:12" x14ac:dyDescent="0.25">
      <c r="B53" s="6" t="s">
        <v>41</v>
      </c>
      <c r="C53" s="27">
        <v>12</v>
      </c>
      <c r="D53" s="12">
        <v>3.0472826086956522</v>
      </c>
      <c r="E53" s="12"/>
      <c r="F53" s="27">
        <v>13</v>
      </c>
      <c r="G53" s="13">
        <v>3.0635869565217391</v>
      </c>
    </row>
    <row r="54" spans="2:12" x14ac:dyDescent="0.25">
      <c r="B54" s="6" t="s">
        <v>39</v>
      </c>
      <c r="C54" s="27">
        <v>137</v>
      </c>
      <c r="D54" s="12">
        <v>23.403532608695642</v>
      </c>
      <c r="E54" s="12"/>
      <c r="F54" s="27">
        <v>162</v>
      </c>
      <c r="G54" s="13">
        <v>24.218749999999996</v>
      </c>
    </row>
    <row r="55" spans="2:12" x14ac:dyDescent="0.25">
      <c r="B55" s="6" t="s">
        <v>40</v>
      </c>
      <c r="C55" s="27">
        <v>31</v>
      </c>
      <c r="D55" s="12">
        <v>9.0249999999999986</v>
      </c>
      <c r="E55" s="12"/>
      <c r="F55" s="27">
        <v>31</v>
      </c>
      <c r="G55" s="13">
        <v>9.0249999999999986</v>
      </c>
    </row>
    <row r="56" spans="2:12" ht="15.75" thickBot="1" x14ac:dyDescent="0.3">
      <c r="B56" s="9" t="s">
        <v>8</v>
      </c>
      <c r="C56" s="32">
        <v>1884</v>
      </c>
      <c r="D56" s="24">
        <v>348.40611775362362</v>
      </c>
      <c r="E56" s="24"/>
      <c r="F56" s="32">
        <v>2297</v>
      </c>
      <c r="G56" s="17">
        <v>359.133517534421</v>
      </c>
    </row>
    <row r="57" spans="2:12" x14ac:dyDescent="0.25">
      <c r="B57" s="16"/>
      <c r="C57" s="16"/>
      <c r="D57" s="16"/>
      <c r="E57" s="16"/>
      <c r="F57" s="16"/>
      <c r="G57" s="16"/>
    </row>
    <row r="58" spans="2:12" ht="15.75" thickBot="1" x14ac:dyDescent="0.3">
      <c r="B58" s="46" t="s">
        <v>53</v>
      </c>
      <c r="J58" s="1"/>
      <c r="L58" s="16"/>
    </row>
    <row r="59" spans="2:12" ht="51" customHeight="1" x14ac:dyDescent="0.25">
      <c r="B59" s="3" t="s">
        <v>54</v>
      </c>
      <c r="C59" s="4" t="s">
        <v>9</v>
      </c>
      <c r="D59" s="4" t="s">
        <v>10</v>
      </c>
      <c r="E59" s="4"/>
      <c r="F59" s="4" t="s">
        <v>11</v>
      </c>
      <c r="G59" s="5" t="s">
        <v>12</v>
      </c>
      <c r="H59" s="514"/>
      <c r="I59" s="514"/>
      <c r="J59" s="1"/>
      <c r="L59" s="16"/>
    </row>
    <row r="60" spans="2:12" ht="22.5" customHeight="1" x14ac:dyDescent="0.25">
      <c r="B60" s="6" t="s">
        <v>28</v>
      </c>
      <c r="C60" s="27">
        <v>148</v>
      </c>
      <c r="D60" s="12">
        <v>20.9</v>
      </c>
      <c r="E60" s="12"/>
      <c r="F60" s="27">
        <v>189</v>
      </c>
      <c r="G60" s="13">
        <v>21.6</v>
      </c>
      <c r="H60" s="514"/>
      <c r="I60" s="514"/>
      <c r="J60" s="1"/>
      <c r="L60" s="16"/>
    </row>
    <row r="61" spans="2:12" ht="27.75" customHeight="1" x14ac:dyDescent="0.25">
      <c r="B61" s="6" t="s">
        <v>29</v>
      </c>
      <c r="C61" s="27">
        <v>44</v>
      </c>
      <c r="D61" s="12">
        <v>8.3000000000000007</v>
      </c>
      <c r="E61" s="12"/>
      <c r="F61" s="27">
        <v>44</v>
      </c>
      <c r="G61" s="13">
        <v>8.3000000000000007</v>
      </c>
      <c r="H61" s="182"/>
      <c r="I61" s="182"/>
      <c r="J61" s="1"/>
      <c r="L61" s="16"/>
    </row>
    <row r="62" spans="2:12" x14ac:dyDescent="0.25">
      <c r="B62" s="6" t="s">
        <v>30</v>
      </c>
      <c r="C62" s="27">
        <v>77</v>
      </c>
      <c r="D62" s="12">
        <v>12.6</v>
      </c>
      <c r="E62" s="12"/>
      <c r="F62" s="27">
        <v>90</v>
      </c>
      <c r="G62" s="13">
        <v>12.8</v>
      </c>
      <c r="H62" s="182"/>
      <c r="I62" s="182"/>
    </row>
    <row r="63" spans="2:12" x14ac:dyDescent="0.25">
      <c r="B63" s="6" t="s">
        <v>31</v>
      </c>
      <c r="C63" s="27">
        <v>138</v>
      </c>
      <c r="D63" s="12">
        <v>17.600000000000001</v>
      </c>
      <c r="E63" s="12"/>
      <c r="F63" s="27">
        <v>138</v>
      </c>
      <c r="G63" s="13">
        <v>17.600000000000001</v>
      </c>
    </row>
    <row r="64" spans="2:12" x14ac:dyDescent="0.25">
      <c r="B64" s="6" t="s">
        <v>32</v>
      </c>
      <c r="C64" s="27">
        <v>109</v>
      </c>
      <c r="D64" s="12">
        <v>16</v>
      </c>
      <c r="E64" s="12"/>
      <c r="F64" s="27">
        <v>109</v>
      </c>
      <c r="G64" s="13">
        <v>16</v>
      </c>
    </row>
    <row r="65" spans="2:10" x14ac:dyDescent="0.25">
      <c r="B65" s="6" t="s">
        <v>33</v>
      </c>
      <c r="C65" s="27">
        <v>209</v>
      </c>
      <c r="D65" s="12">
        <v>33.799999999999997</v>
      </c>
      <c r="E65" s="12"/>
      <c r="F65" s="27">
        <v>269</v>
      </c>
      <c r="G65" s="13">
        <v>35.200000000000003</v>
      </c>
    </row>
    <row r="66" spans="2:10" x14ac:dyDescent="0.25">
      <c r="B66" s="6" t="s">
        <v>34</v>
      </c>
      <c r="C66" s="27">
        <v>463</v>
      </c>
      <c r="D66" s="12">
        <v>60.7</v>
      </c>
      <c r="E66" s="12"/>
      <c r="F66" s="27">
        <v>637</v>
      </c>
      <c r="G66" s="13">
        <v>64.099999999999994</v>
      </c>
    </row>
    <row r="67" spans="2:10" x14ac:dyDescent="0.25">
      <c r="B67" s="6" t="s">
        <v>35</v>
      </c>
      <c r="C67" s="27">
        <v>178</v>
      </c>
      <c r="D67" s="12">
        <v>30</v>
      </c>
      <c r="E67" s="12"/>
      <c r="F67" s="27">
        <v>184</v>
      </c>
      <c r="G67" s="13">
        <v>30.1</v>
      </c>
    </row>
    <row r="68" spans="2:10" x14ac:dyDescent="0.25">
      <c r="B68" s="6" t="s">
        <v>36</v>
      </c>
      <c r="C68" s="27">
        <v>137</v>
      </c>
      <c r="D68" s="12">
        <v>22.7</v>
      </c>
      <c r="E68" s="12"/>
      <c r="F68" s="27">
        <v>137</v>
      </c>
      <c r="G68" s="13">
        <v>22.7</v>
      </c>
    </row>
    <row r="69" spans="2:10" x14ac:dyDescent="0.25">
      <c r="B69" s="6" t="s">
        <v>37</v>
      </c>
      <c r="C69" s="27">
        <v>271</v>
      </c>
      <c r="D69" s="12">
        <v>30.9</v>
      </c>
      <c r="E69" s="12"/>
      <c r="F69" s="27">
        <v>271</v>
      </c>
      <c r="G69" s="13">
        <v>30.9</v>
      </c>
    </row>
    <row r="70" spans="2:10" x14ac:dyDescent="0.25">
      <c r="B70" s="6" t="s">
        <v>38</v>
      </c>
      <c r="C70" s="27">
        <v>12</v>
      </c>
      <c r="D70" s="12">
        <v>3.2</v>
      </c>
      <c r="E70" s="12"/>
      <c r="F70" s="27">
        <v>12</v>
      </c>
      <c r="G70" s="13">
        <v>3.2</v>
      </c>
    </row>
    <row r="71" spans="2:10" x14ac:dyDescent="0.25">
      <c r="B71" s="6" t="s">
        <v>41</v>
      </c>
      <c r="C71" s="27">
        <v>17</v>
      </c>
      <c r="D71" s="12">
        <v>3.7</v>
      </c>
      <c r="E71" s="12"/>
      <c r="F71" s="27">
        <v>17</v>
      </c>
      <c r="G71" s="13">
        <v>3.7</v>
      </c>
    </row>
    <row r="72" spans="2:10" x14ac:dyDescent="0.25">
      <c r="B72" s="6" t="s">
        <v>39</v>
      </c>
      <c r="C72" s="27">
        <v>104</v>
      </c>
      <c r="D72" s="12">
        <v>20.7</v>
      </c>
      <c r="E72" s="12"/>
      <c r="F72" s="27">
        <v>104</v>
      </c>
      <c r="G72" s="13">
        <v>20.7</v>
      </c>
    </row>
    <row r="73" spans="2:10" x14ac:dyDescent="0.25">
      <c r="B73" s="6" t="s">
        <v>40</v>
      </c>
      <c r="C73" s="27">
        <v>32</v>
      </c>
      <c r="D73" s="12">
        <v>10.4</v>
      </c>
      <c r="E73" s="12"/>
      <c r="F73" s="27">
        <v>32</v>
      </c>
      <c r="G73" s="13">
        <v>10.4</v>
      </c>
    </row>
    <row r="74" spans="2:10" ht="15.75" thickBot="1" x14ac:dyDescent="0.3">
      <c r="B74" s="9" t="s">
        <v>8</v>
      </c>
      <c r="C74" s="32">
        <v>1939</v>
      </c>
      <c r="D74" s="14">
        <v>291</v>
      </c>
      <c r="E74" s="14"/>
      <c r="F74" s="32">
        <v>2233</v>
      </c>
      <c r="G74" s="15">
        <v>297</v>
      </c>
    </row>
    <row r="76" spans="2:10" s="232" customFormat="1" x14ac:dyDescent="0.25">
      <c r="B76" s="239" t="s">
        <v>114</v>
      </c>
      <c r="J76" s="16"/>
    </row>
    <row r="77" spans="2:10" s="232" customFormat="1" ht="27.75" customHeight="1" x14ac:dyDescent="0.25">
      <c r="B77" s="673" t="s">
        <v>258</v>
      </c>
      <c r="C77" s="673"/>
      <c r="D77" s="673"/>
      <c r="E77" s="673"/>
      <c r="F77" s="673"/>
      <c r="G77" s="673"/>
      <c r="J77" s="16"/>
    </row>
    <row r="78" spans="2:10" s="232" customFormat="1" x14ac:dyDescent="0.25">
      <c r="B78" s="518" t="s">
        <v>469</v>
      </c>
      <c r="C78" s="182"/>
      <c r="D78" s="182"/>
      <c r="E78" s="182"/>
      <c r="F78" s="182"/>
      <c r="G78" s="182"/>
      <c r="J78" s="16"/>
    </row>
    <row r="79" spans="2:10" x14ac:dyDescent="0.25">
      <c r="B79" s="174"/>
    </row>
    <row r="80" spans="2:10" x14ac:dyDescent="0.25">
      <c r="B80" s="190"/>
    </row>
  </sheetData>
  <customSheetViews>
    <customSheetView guid="{CB3EB9C4-9AB6-45BD-B73F-499A363E3D97}" fitToPage="1">
      <pageMargins left="0.70866141732283472" right="0.70866141732283472" top="0.74803149606299213" bottom="0.74803149606299213" header="0.31496062992125984" footer="0.31496062992125984"/>
      <pageSetup paperSize="9" scale="63"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1">
    <mergeCell ref="B77:G77"/>
  </mergeCells>
  <hyperlinks>
    <hyperlink ref="B2" location="Index!A1" display="Return to Index"/>
  </hyperlinks>
  <pageMargins left="0.70866141732283472" right="0.70866141732283472" top="0.74803149606299213" bottom="0.74803149606299213" header="0.31496062992125984" footer="0.31496062992125984"/>
  <pageSetup paperSize="9" scale="56" orientation="portrait" r:id="rId2"/>
  <headerFooter>
    <oddHeader>&amp;L&amp;"Arial,Regular"&amp;10Primary Care Workforce Survey 2017 - www.isdscotland.org/Health-Topics/General-Practice/&amp;R&amp;"Arial,Regular"&amp;10This is an Official Statistics publication for Scotland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pageSetUpPr fitToPage="1"/>
  </sheetPr>
  <dimension ref="B1:N84"/>
  <sheetViews>
    <sheetView zoomScaleNormal="100" workbookViewId="0"/>
  </sheetViews>
  <sheetFormatPr defaultColWidth="9.140625" defaultRowHeight="15" x14ac:dyDescent="0.25"/>
  <cols>
    <col min="1" max="1" width="3.28515625" style="1" customWidth="1"/>
    <col min="2" max="2" width="28.7109375" style="1" customWidth="1"/>
    <col min="3" max="4" width="14.140625" style="1" customWidth="1"/>
    <col min="5" max="5" width="15.28515625" style="1" customWidth="1"/>
    <col min="6" max="8" width="14.140625" style="1" customWidth="1"/>
    <col min="9" max="9" width="2.7109375" style="232" customWidth="1"/>
    <col min="10" max="10" width="14.140625" style="232" customWidth="1"/>
    <col min="11" max="11" width="14.140625" style="1" customWidth="1"/>
    <col min="12" max="13" width="9.140625" style="1"/>
    <col min="14" max="14" width="9.140625" style="16"/>
    <col min="15" max="16384" width="9.140625" style="1"/>
  </cols>
  <sheetData>
    <row r="1" spans="2:14" ht="18.75" customHeight="1" x14ac:dyDescent="0.25">
      <c r="B1" s="607" t="s">
        <v>473</v>
      </c>
    </row>
    <row r="2" spans="2:14" ht="15" customHeight="1" x14ac:dyDescent="0.25">
      <c r="B2" s="236" t="s">
        <v>127</v>
      </c>
      <c r="N2" s="133"/>
    </row>
    <row r="3" spans="2:14" ht="15" customHeight="1" x14ac:dyDescent="0.25">
      <c r="B3" s="2"/>
      <c r="K3" s="95"/>
    </row>
    <row r="4" spans="2:14" ht="15.75" thickBot="1" x14ac:dyDescent="0.3">
      <c r="B4" s="46" t="s">
        <v>371</v>
      </c>
      <c r="C4" s="113"/>
      <c r="D4" s="232"/>
      <c r="E4" s="232"/>
      <c r="F4" s="232"/>
      <c r="G4" s="232"/>
      <c r="H4" s="232"/>
      <c r="K4" s="232"/>
    </row>
    <row r="5" spans="2:14" ht="60.75" customHeight="1" x14ac:dyDescent="0.25">
      <c r="B5" s="3" t="s">
        <v>0</v>
      </c>
      <c r="C5" s="4" t="s">
        <v>1</v>
      </c>
      <c r="D5" s="4" t="s">
        <v>2</v>
      </c>
      <c r="E5" s="4" t="s">
        <v>3</v>
      </c>
      <c r="F5" s="4" t="s">
        <v>189</v>
      </c>
      <c r="G5" s="4" t="s">
        <v>5</v>
      </c>
      <c r="H5" s="4" t="s">
        <v>6</v>
      </c>
      <c r="I5" s="48"/>
      <c r="J5" s="48" t="s">
        <v>464</v>
      </c>
      <c r="K5" s="5" t="s">
        <v>7</v>
      </c>
    </row>
    <row r="6" spans="2:14" ht="15" customHeight="1" x14ac:dyDescent="0.25">
      <c r="B6" s="6" t="s">
        <v>28</v>
      </c>
      <c r="C6" s="27">
        <v>126</v>
      </c>
      <c r="D6" s="27">
        <v>0</v>
      </c>
      <c r="E6" s="27">
        <v>0</v>
      </c>
      <c r="F6" s="27">
        <v>0</v>
      </c>
      <c r="G6" s="27">
        <v>20</v>
      </c>
      <c r="H6" s="27">
        <v>0</v>
      </c>
      <c r="I6" s="27"/>
      <c r="J6" s="27">
        <v>126</v>
      </c>
      <c r="K6" s="234">
        <v>146</v>
      </c>
      <c r="M6" s="132"/>
    </row>
    <row r="7" spans="2:14" ht="15" customHeight="1" x14ac:dyDescent="0.25">
      <c r="B7" s="6" t="s">
        <v>29</v>
      </c>
      <c r="C7" s="27">
        <v>24</v>
      </c>
      <c r="D7" s="27">
        <v>6</v>
      </c>
      <c r="E7" s="27">
        <v>0</v>
      </c>
      <c r="F7" s="27">
        <v>7</v>
      </c>
      <c r="G7" s="27">
        <v>7</v>
      </c>
      <c r="H7" s="27">
        <v>1</v>
      </c>
      <c r="I7" s="27"/>
      <c r="J7" s="27">
        <v>36</v>
      </c>
      <c r="K7" s="234">
        <v>43</v>
      </c>
      <c r="M7" s="132"/>
    </row>
    <row r="8" spans="2:14" ht="15" customHeight="1" x14ac:dyDescent="0.25">
      <c r="B8" s="6" t="s">
        <v>30</v>
      </c>
      <c r="C8" s="27">
        <v>68</v>
      </c>
      <c r="D8" s="27">
        <v>2</v>
      </c>
      <c r="E8" s="27">
        <v>0</v>
      </c>
      <c r="F8" s="27">
        <v>2</v>
      </c>
      <c r="G8" s="27">
        <v>0</v>
      </c>
      <c r="H8" s="27">
        <v>1</v>
      </c>
      <c r="I8" s="27"/>
      <c r="J8" s="27">
        <v>73</v>
      </c>
      <c r="K8" s="234">
        <v>73</v>
      </c>
      <c r="M8" s="132"/>
    </row>
    <row r="9" spans="2:14" ht="15" customHeight="1" x14ac:dyDescent="0.25">
      <c r="B9" s="6" t="s">
        <v>31</v>
      </c>
      <c r="C9" s="27">
        <v>47</v>
      </c>
      <c r="D9" s="27">
        <v>3</v>
      </c>
      <c r="E9" s="27">
        <v>79</v>
      </c>
      <c r="F9" s="27">
        <v>0</v>
      </c>
      <c r="G9" s="27">
        <v>0</v>
      </c>
      <c r="H9" s="27">
        <v>0</v>
      </c>
      <c r="I9" s="27"/>
      <c r="J9" s="27">
        <v>129</v>
      </c>
      <c r="K9" s="234">
        <v>129</v>
      </c>
      <c r="M9" s="132"/>
    </row>
    <row r="10" spans="2:14" ht="15" customHeight="1" x14ac:dyDescent="0.25">
      <c r="B10" s="6" t="s">
        <v>32</v>
      </c>
      <c r="C10" s="27">
        <v>35</v>
      </c>
      <c r="D10" s="27">
        <v>11</v>
      </c>
      <c r="E10" s="27">
        <v>37</v>
      </c>
      <c r="F10" s="27">
        <v>12</v>
      </c>
      <c r="G10" s="27">
        <v>37</v>
      </c>
      <c r="H10" s="27">
        <v>0</v>
      </c>
      <c r="I10" s="27"/>
      <c r="J10" s="27">
        <v>89</v>
      </c>
      <c r="K10" s="234">
        <v>122</v>
      </c>
      <c r="M10" s="132"/>
    </row>
    <row r="11" spans="2:14" ht="15" customHeight="1" x14ac:dyDescent="0.25">
      <c r="B11" s="6" t="s">
        <v>33</v>
      </c>
      <c r="C11" s="27">
        <v>184</v>
      </c>
      <c r="D11" s="27">
        <v>6</v>
      </c>
      <c r="E11" s="27">
        <v>0</v>
      </c>
      <c r="F11" s="27">
        <v>0</v>
      </c>
      <c r="G11" s="27">
        <v>14</v>
      </c>
      <c r="H11" s="27">
        <v>0</v>
      </c>
      <c r="I11" s="27"/>
      <c r="J11" s="27">
        <v>190</v>
      </c>
      <c r="K11" s="234">
        <v>191</v>
      </c>
      <c r="M11" s="132"/>
    </row>
    <row r="12" spans="2:14" ht="15" customHeight="1" x14ac:dyDescent="0.25">
      <c r="B12" s="172" t="s">
        <v>34</v>
      </c>
      <c r="C12" s="135">
        <v>0</v>
      </c>
      <c r="D12" s="135">
        <v>20</v>
      </c>
      <c r="E12" s="135">
        <v>0</v>
      </c>
      <c r="F12" s="135">
        <v>416</v>
      </c>
      <c r="G12" s="135">
        <v>256</v>
      </c>
      <c r="H12" s="135">
        <v>0</v>
      </c>
      <c r="I12" s="135"/>
      <c r="J12" s="27">
        <v>436</v>
      </c>
      <c r="K12" s="173">
        <v>692</v>
      </c>
      <c r="M12" s="132"/>
    </row>
    <row r="13" spans="2:14" ht="15" customHeight="1" x14ac:dyDescent="0.25">
      <c r="B13" s="6" t="s">
        <v>35</v>
      </c>
      <c r="C13" s="27">
        <v>220</v>
      </c>
      <c r="D13" s="27">
        <v>26</v>
      </c>
      <c r="E13" s="27">
        <v>48</v>
      </c>
      <c r="F13" s="27">
        <v>22</v>
      </c>
      <c r="G13" s="27">
        <v>0</v>
      </c>
      <c r="H13" s="27">
        <v>10</v>
      </c>
      <c r="I13" s="27"/>
      <c r="J13" s="27">
        <v>302</v>
      </c>
      <c r="K13" s="234">
        <v>302</v>
      </c>
      <c r="M13" s="132"/>
    </row>
    <row r="14" spans="2:14" ht="15" customHeight="1" x14ac:dyDescent="0.25">
      <c r="B14" s="6" t="s">
        <v>36</v>
      </c>
      <c r="C14" s="27">
        <v>85</v>
      </c>
      <c r="D14" s="27">
        <v>5</v>
      </c>
      <c r="E14" s="27">
        <v>0</v>
      </c>
      <c r="F14" s="27">
        <v>22</v>
      </c>
      <c r="G14" s="27">
        <v>63</v>
      </c>
      <c r="H14" s="27">
        <v>0</v>
      </c>
      <c r="I14" s="27"/>
      <c r="J14" s="27">
        <v>112</v>
      </c>
      <c r="K14" s="234">
        <v>172</v>
      </c>
      <c r="M14" s="132"/>
    </row>
    <row r="15" spans="2:14" ht="15" customHeight="1" x14ac:dyDescent="0.25">
      <c r="B15" s="6" t="s">
        <v>37</v>
      </c>
      <c r="C15" s="27">
        <v>266</v>
      </c>
      <c r="D15" s="27">
        <v>55</v>
      </c>
      <c r="E15" s="27">
        <v>0</v>
      </c>
      <c r="F15" s="27">
        <v>0</v>
      </c>
      <c r="G15" s="27">
        <v>233</v>
      </c>
      <c r="H15" s="27">
        <v>0</v>
      </c>
      <c r="I15" s="27"/>
      <c r="J15" s="27">
        <v>321</v>
      </c>
      <c r="K15" s="234">
        <v>527</v>
      </c>
      <c r="M15" s="132"/>
    </row>
    <row r="16" spans="2:14" ht="15" customHeight="1" x14ac:dyDescent="0.25">
      <c r="B16" s="6" t="s">
        <v>38</v>
      </c>
      <c r="C16" s="27">
        <v>0</v>
      </c>
      <c r="D16" s="27">
        <v>21</v>
      </c>
      <c r="E16" s="27">
        <v>0</v>
      </c>
      <c r="F16" s="27">
        <v>23</v>
      </c>
      <c r="G16" s="27">
        <v>4</v>
      </c>
      <c r="H16" s="27">
        <v>0</v>
      </c>
      <c r="I16" s="27"/>
      <c r="J16" s="27">
        <v>42</v>
      </c>
      <c r="K16" s="234">
        <v>46</v>
      </c>
      <c r="M16" s="132"/>
    </row>
    <row r="17" spans="2:14" ht="15" customHeight="1" x14ac:dyDescent="0.25">
      <c r="B17" s="6" t="s">
        <v>41</v>
      </c>
      <c r="C17" s="27">
        <v>0</v>
      </c>
      <c r="D17" s="27">
        <v>15</v>
      </c>
      <c r="E17" s="27">
        <v>0</v>
      </c>
      <c r="F17" s="27">
        <v>7</v>
      </c>
      <c r="G17" s="27">
        <v>3</v>
      </c>
      <c r="H17" s="27">
        <v>0</v>
      </c>
      <c r="I17" s="27"/>
      <c r="J17" s="27">
        <v>22</v>
      </c>
      <c r="K17" s="234">
        <v>25</v>
      </c>
      <c r="M17" s="132"/>
    </row>
    <row r="18" spans="2:14" ht="15" customHeight="1" x14ac:dyDescent="0.25">
      <c r="B18" s="6" t="s">
        <v>39</v>
      </c>
      <c r="C18" s="27">
        <v>81</v>
      </c>
      <c r="D18" s="27">
        <v>68</v>
      </c>
      <c r="E18" s="27">
        <v>0</v>
      </c>
      <c r="F18" s="27">
        <v>0</v>
      </c>
      <c r="G18" s="27">
        <v>0</v>
      </c>
      <c r="H18" s="27">
        <v>0</v>
      </c>
      <c r="I18" s="27"/>
      <c r="J18" s="27">
        <v>138</v>
      </c>
      <c r="K18" s="234">
        <v>138</v>
      </c>
      <c r="M18" s="132"/>
    </row>
    <row r="19" spans="2:14" ht="15" customHeight="1" x14ac:dyDescent="0.25">
      <c r="B19" s="6" t="s">
        <v>40</v>
      </c>
      <c r="C19" s="27">
        <v>0</v>
      </c>
      <c r="D19" s="27">
        <v>6</v>
      </c>
      <c r="E19" s="27">
        <v>10</v>
      </c>
      <c r="F19" s="27">
        <v>13</v>
      </c>
      <c r="G19" s="27">
        <v>0</v>
      </c>
      <c r="H19" s="27">
        <v>3</v>
      </c>
      <c r="I19" s="27"/>
      <c r="J19" s="27">
        <v>32</v>
      </c>
      <c r="K19" s="234">
        <v>32</v>
      </c>
      <c r="M19" s="132"/>
    </row>
    <row r="20" spans="2:14" ht="15" customHeight="1" thickBot="1" x14ac:dyDescent="0.3">
      <c r="B20" s="9" t="s">
        <v>8</v>
      </c>
      <c r="C20" s="32">
        <v>1078</v>
      </c>
      <c r="D20" s="32">
        <v>244</v>
      </c>
      <c r="E20" s="32">
        <v>174</v>
      </c>
      <c r="F20" s="32">
        <v>498</v>
      </c>
      <c r="G20" s="32">
        <v>636</v>
      </c>
      <c r="H20" s="32">
        <v>15</v>
      </c>
      <c r="I20" s="32"/>
      <c r="J20" s="32">
        <v>1879</v>
      </c>
      <c r="K20" s="33">
        <v>2467</v>
      </c>
      <c r="L20" s="132"/>
      <c r="M20" s="132"/>
    </row>
    <row r="21" spans="2:14" s="232" customFormat="1" ht="15" customHeight="1" x14ac:dyDescent="0.25">
      <c r="B21" s="83"/>
      <c r="C21" s="66"/>
      <c r="D21" s="66"/>
      <c r="E21" s="66"/>
      <c r="F21" s="66"/>
      <c r="G21" s="66"/>
      <c r="H21" s="66"/>
      <c r="I21" s="66"/>
      <c r="J21" s="66"/>
      <c r="K21" s="66"/>
      <c r="L21" s="132"/>
      <c r="M21" s="132"/>
      <c r="N21" s="16"/>
    </row>
    <row r="22" spans="2:14" ht="15" customHeight="1" thickBot="1" x14ac:dyDescent="0.3">
      <c r="B22" s="46" t="s">
        <v>156</v>
      </c>
      <c r="C22" s="113"/>
    </row>
    <row r="23" spans="2:14" ht="51" x14ac:dyDescent="0.25">
      <c r="B23" s="3" t="s">
        <v>0</v>
      </c>
      <c r="C23" s="4" t="s">
        <v>1</v>
      </c>
      <c r="D23" s="4" t="s">
        <v>2</v>
      </c>
      <c r="E23" s="4" t="s">
        <v>3</v>
      </c>
      <c r="F23" s="4" t="s">
        <v>189</v>
      </c>
      <c r="G23" s="4" t="s">
        <v>5</v>
      </c>
      <c r="H23" s="4" t="s">
        <v>6</v>
      </c>
      <c r="I23" s="48"/>
      <c r="J23" s="48" t="s">
        <v>464</v>
      </c>
      <c r="K23" s="5" t="s">
        <v>7</v>
      </c>
    </row>
    <row r="24" spans="2:14" ht="33" customHeight="1" x14ac:dyDescent="0.25">
      <c r="B24" s="6" t="s">
        <v>28</v>
      </c>
      <c r="C24" s="27">
        <v>54</v>
      </c>
      <c r="D24" s="27">
        <v>0</v>
      </c>
      <c r="E24" s="27">
        <v>77</v>
      </c>
      <c r="F24" s="27">
        <v>0</v>
      </c>
      <c r="G24" s="27">
        <v>30</v>
      </c>
      <c r="H24" s="27">
        <v>0</v>
      </c>
      <c r="I24" s="27"/>
      <c r="J24" s="27">
        <v>131</v>
      </c>
      <c r="K24" s="31">
        <v>161</v>
      </c>
    </row>
    <row r="25" spans="2:14" x14ac:dyDescent="0.25">
      <c r="B25" s="6" t="s">
        <v>29</v>
      </c>
      <c r="C25" s="27">
        <v>30</v>
      </c>
      <c r="D25" s="27">
        <v>9</v>
      </c>
      <c r="E25" s="27">
        <v>0</v>
      </c>
      <c r="F25" s="27">
        <v>5</v>
      </c>
      <c r="G25" s="27">
        <v>7</v>
      </c>
      <c r="H25" s="27">
        <v>0</v>
      </c>
      <c r="I25" s="27"/>
      <c r="J25" s="27">
        <v>43</v>
      </c>
      <c r="K25" s="31">
        <v>46</v>
      </c>
    </row>
    <row r="26" spans="2:14" x14ac:dyDescent="0.25">
      <c r="B26" s="6" t="s">
        <v>30</v>
      </c>
      <c r="C26" s="27">
        <v>51</v>
      </c>
      <c r="D26" s="27">
        <v>3</v>
      </c>
      <c r="E26" s="27">
        <v>0</v>
      </c>
      <c r="F26" s="27">
        <v>21</v>
      </c>
      <c r="G26" s="27">
        <v>14</v>
      </c>
      <c r="H26" s="27">
        <v>0</v>
      </c>
      <c r="I26" s="27"/>
      <c r="J26" s="27">
        <v>75</v>
      </c>
      <c r="K26" s="31">
        <v>89</v>
      </c>
    </row>
    <row r="27" spans="2:14" x14ac:dyDescent="0.25">
      <c r="B27" s="6" t="s">
        <v>31</v>
      </c>
      <c r="C27" s="27">
        <v>30</v>
      </c>
      <c r="D27" s="27">
        <v>1</v>
      </c>
      <c r="E27" s="27">
        <v>62</v>
      </c>
      <c r="F27" s="27">
        <v>0</v>
      </c>
      <c r="G27" s="27">
        <v>0</v>
      </c>
      <c r="H27" s="27">
        <v>0</v>
      </c>
      <c r="I27" s="27"/>
      <c r="J27" s="27">
        <v>93</v>
      </c>
      <c r="K27" s="31">
        <v>93</v>
      </c>
    </row>
    <row r="28" spans="2:14" x14ac:dyDescent="0.25">
      <c r="B28" s="6" t="s">
        <v>32</v>
      </c>
      <c r="C28" s="27">
        <v>57</v>
      </c>
      <c r="D28" s="27">
        <v>17</v>
      </c>
      <c r="E28" s="27">
        <v>0</v>
      </c>
      <c r="F28" s="27">
        <v>45</v>
      </c>
      <c r="G28" s="27">
        <v>27</v>
      </c>
      <c r="H28" s="27">
        <v>0</v>
      </c>
      <c r="I28" s="27"/>
      <c r="J28" s="27">
        <v>108</v>
      </c>
      <c r="K28" s="31">
        <v>134</v>
      </c>
    </row>
    <row r="29" spans="2:14" x14ac:dyDescent="0.25">
      <c r="B29" s="6" t="s">
        <v>33</v>
      </c>
      <c r="C29" s="27">
        <v>176</v>
      </c>
      <c r="D29" s="27">
        <v>15</v>
      </c>
      <c r="E29" s="27">
        <v>1</v>
      </c>
      <c r="F29" s="27">
        <v>0</v>
      </c>
      <c r="G29" s="27">
        <v>51</v>
      </c>
      <c r="H29" s="27">
        <v>13</v>
      </c>
      <c r="I29" s="27"/>
      <c r="J29" s="27">
        <v>205</v>
      </c>
      <c r="K29" s="31">
        <v>256</v>
      </c>
    </row>
    <row r="30" spans="2:14" x14ac:dyDescent="0.25">
      <c r="B30" s="172" t="s">
        <v>34</v>
      </c>
      <c r="C30" s="135">
        <v>0</v>
      </c>
      <c r="D30" s="135">
        <v>31</v>
      </c>
      <c r="E30" s="135">
        <v>3</v>
      </c>
      <c r="F30" s="135">
        <v>399</v>
      </c>
      <c r="G30" s="135">
        <v>169</v>
      </c>
      <c r="H30" s="135">
        <v>7</v>
      </c>
      <c r="I30" s="135"/>
      <c r="J30" s="27">
        <v>440</v>
      </c>
      <c r="K30" s="173">
        <v>609</v>
      </c>
    </row>
    <row r="31" spans="2:14" x14ac:dyDescent="0.25">
      <c r="B31" s="6" t="s">
        <v>35</v>
      </c>
      <c r="C31" s="27">
        <v>103</v>
      </c>
      <c r="D31" s="27">
        <v>32</v>
      </c>
      <c r="E31" s="27">
        <v>63</v>
      </c>
      <c r="F31" s="27">
        <v>157</v>
      </c>
      <c r="G31" s="27">
        <v>0</v>
      </c>
      <c r="H31" s="27">
        <v>0</v>
      </c>
      <c r="I31" s="27"/>
      <c r="J31" s="27">
        <v>287</v>
      </c>
      <c r="K31" s="31">
        <v>287</v>
      </c>
    </row>
    <row r="32" spans="2:14" x14ac:dyDescent="0.25">
      <c r="B32" s="6" t="s">
        <v>36</v>
      </c>
      <c r="C32" s="27">
        <v>82</v>
      </c>
      <c r="D32" s="27">
        <v>7</v>
      </c>
      <c r="E32" s="27">
        <v>0</v>
      </c>
      <c r="F32" s="27">
        <v>50</v>
      </c>
      <c r="G32" s="27">
        <v>42</v>
      </c>
      <c r="H32" s="27">
        <v>0</v>
      </c>
      <c r="I32" s="27"/>
      <c r="J32" s="27">
        <v>125</v>
      </c>
      <c r="K32" s="31">
        <v>165</v>
      </c>
    </row>
    <row r="33" spans="2:12" x14ac:dyDescent="0.25">
      <c r="B33" s="6" t="s">
        <v>37</v>
      </c>
      <c r="C33" s="27">
        <v>243</v>
      </c>
      <c r="D33" s="27">
        <v>56</v>
      </c>
      <c r="E33" s="27">
        <v>0</v>
      </c>
      <c r="F33" s="27">
        <v>0</v>
      </c>
      <c r="G33" s="27">
        <v>131</v>
      </c>
      <c r="H33" s="27">
        <v>0</v>
      </c>
      <c r="I33" s="27"/>
      <c r="J33" s="27">
        <v>299</v>
      </c>
      <c r="K33" s="31">
        <v>415</v>
      </c>
    </row>
    <row r="34" spans="2:12" x14ac:dyDescent="0.25">
      <c r="B34" s="6" t="s">
        <v>38</v>
      </c>
      <c r="C34" s="27">
        <v>2</v>
      </c>
      <c r="D34" s="27">
        <v>18</v>
      </c>
      <c r="E34" s="27">
        <v>0</v>
      </c>
      <c r="F34" s="27">
        <v>8</v>
      </c>
      <c r="G34" s="27">
        <v>0</v>
      </c>
      <c r="H34" s="27">
        <v>0</v>
      </c>
      <c r="I34" s="27"/>
      <c r="J34" s="27">
        <v>27</v>
      </c>
      <c r="K34" s="31">
        <v>27</v>
      </c>
    </row>
    <row r="35" spans="2:12" x14ac:dyDescent="0.25">
      <c r="B35" s="6" t="s">
        <v>41</v>
      </c>
      <c r="C35" s="27">
        <v>5</v>
      </c>
      <c r="D35" s="27">
        <v>7</v>
      </c>
      <c r="E35" s="27">
        <v>1</v>
      </c>
      <c r="F35" s="27">
        <v>4</v>
      </c>
      <c r="G35" s="27">
        <v>0</v>
      </c>
      <c r="H35" s="27">
        <v>0</v>
      </c>
      <c r="I35" s="27"/>
      <c r="J35" s="27">
        <v>17</v>
      </c>
      <c r="K35" s="31">
        <v>17</v>
      </c>
    </row>
    <row r="36" spans="2:12" x14ac:dyDescent="0.25">
      <c r="B36" s="6" t="s">
        <v>39</v>
      </c>
      <c r="C36" s="27">
        <v>82</v>
      </c>
      <c r="D36" s="27">
        <v>60</v>
      </c>
      <c r="E36" s="27">
        <v>0</v>
      </c>
      <c r="F36" s="27">
        <v>0</v>
      </c>
      <c r="G36" s="27">
        <v>38</v>
      </c>
      <c r="H36" s="27">
        <v>0</v>
      </c>
      <c r="I36" s="27"/>
      <c r="J36" s="27">
        <v>142</v>
      </c>
      <c r="K36" s="31">
        <v>179</v>
      </c>
    </row>
    <row r="37" spans="2:12" x14ac:dyDescent="0.25">
      <c r="B37" s="6" t="s">
        <v>40</v>
      </c>
      <c r="C37" s="27">
        <v>5</v>
      </c>
      <c r="D37" s="27">
        <v>7</v>
      </c>
      <c r="E37" s="27">
        <v>13</v>
      </c>
      <c r="F37" s="27">
        <v>18</v>
      </c>
      <c r="G37" s="27">
        <v>0</v>
      </c>
      <c r="H37" s="27">
        <v>0</v>
      </c>
      <c r="I37" s="27"/>
      <c r="J37" s="27">
        <v>43</v>
      </c>
      <c r="K37" s="31">
        <v>43</v>
      </c>
    </row>
    <row r="38" spans="2:12" ht="15.75" thickBot="1" x14ac:dyDescent="0.3">
      <c r="B38" s="9" t="s">
        <v>8</v>
      </c>
      <c r="C38" s="32">
        <v>888</v>
      </c>
      <c r="D38" s="32">
        <v>261</v>
      </c>
      <c r="E38" s="32">
        <v>220</v>
      </c>
      <c r="F38" s="32">
        <v>615</v>
      </c>
      <c r="G38" s="32">
        <v>509</v>
      </c>
      <c r="H38" s="32">
        <v>20</v>
      </c>
      <c r="I38" s="32"/>
      <c r="J38" s="32">
        <v>1815</v>
      </c>
      <c r="K38" s="33">
        <v>2295</v>
      </c>
    </row>
    <row r="39" spans="2:12" ht="15.75" x14ac:dyDescent="0.25">
      <c r="B39" s="2"/>
      <c r="K39" s="95"/>
      <c r="L39" s="132"/>
    </row>
    <row r="40" spans="2:12" ht="19.5" thickBot="1" x14ac:dyDescent="0.3">
      <c r="B40" s="46" t="s">
        <v>52</v>
      </c>
      <c r="C40" s="175"/>
      <c r="L40" s="132"/>
    </row>
    <row r="41" spans="2:12" ht="54.75" customHeight="1" x14ac:dyDescent="0.25">
      <c r="B41" s="3" t="s">
        <v>0</v>
      </c>
      <c r="C41" s="4" t="s">
        <v>1</v>
      </c>
      <c r="D41" s="4" t="s">
        <v>2</v>
      </c>
      <c r="E41" s="4" t="s">
        <v>3</v>
      </c>
      <c r="F41" s="4" t="s">
        <v>188</v>
      </c>
      <c r="G41" s="4" t="s">
        <v>5</v>
      </c>
      <c r="H41" s="4" t="s">
        <v>6</v>
      </c>
      <c r="I41" s="48"/>
      <c r="J41" s="48" t="s">
        <v>464</v>
      </c>
      <c r="K41" s="5" t="s">
        <v>7</v>
      </c>
    </row>
    <row r="42" spans="2:12" ht="15.75" customHeight="1" x14ac:dyDescent="0.25">
      <c r="B42" s="6" t="s">
        <v>28</v>
      </c>
      <c r="C42" s="27">
        <v>41</v>
      </c>
      <c r="D42" s="27">
        <v>0</v>
      </c>
      <c r="E42" s="27">
        <v>97</v>
      </c>
      <c r="F42" s="27">
        <v>0</v>
      </c>
      <c r="G42" s="27">
        <v>39</v>
      </c>
      <c r="H42" s="27">
        <v>0</v>
      </c>
      <c r="I42" s="27"/>
      <c r="J42" s="27">
        <v>138</v>
      </c>
      <c r="K42" s="31">
        <v>177</v>
      </c>
    </row>
    <row r="43" spans="2:12" ht="15.75" customHeight="1" x14ac:dyDescent="0.25">
      <c r="B43" s="6" t="s">
        <v>29</v>
      </c>
      <c r="C43" s="27">
        <v>32</v>
      </c>
      <c r="D43" s="27">
        <v>9</v>
      </c>
      <c r="E43" s="27">
        <v>0</v>
      </c>
      <c r="F43" s="27">
        <v>4</v>
      </c>
      <c r="G43" s="27">
        <v>9</v>
      </c>
      <c r="H43" s="27">
        <v>0</v>
      </c>
      <c r="I43" s="27"/>
      <c r="J43" s="27">
        <v>44</v>
      </c>
      <c r="K43" s="31">
        <v>51</v>
      </c>
    </row>
    <row r="44" spans="2:12" ht="15.75" customHeight="1" x14ac:dyDescent="0.25">
      <c r="B44" s="6" t="s">
        <v>30</v>
      </c>
      <c r="C44" s="27">
        <v>43</v>
      </c>
      <c r="D44" s="27">
        <v>4</v>
      </c>
      <c r="E44" s="27">
        <v>0</v>
      </c>
      <c r="F44" s="27">
        <v>26</v>
      </c>
      <c r="G44" s="27">
        <v>9</v>
      </c>
      <c r="H44" s="27">
        <v>0</v>
      </c>
      <c r="I44" s="27"/>
      <c r="J44" s="27">
        <v>73</v>
      </c>
      <c r="K44" s="31">
        <v>82</v>
      </c>
    </row>
    <row r="45" spans="2:12" x14ac:dyDescent="0.25">
      <c r="B45" s="6" t="s">
        <v>31</v>
      </c>
      <c r="C45" s="27">
        <v>40</v>
      </c>
      <c r="D45" s="27">
        <v>2</v>
      </c>
      <c r="E45" s="27">
        <v>76</v>
      </c>
      <c r="F45" s="27">
        <v>0</v>
      </c>
      <c r="G45" s="27">
        <v>0</v>
      </c>
      <c r="H45" s="27">
        <v>0</v>
      </c>
      <c r="I45" s="27"/>
      <c r="J45" s="27">
        <v>118</v>
      </c>
      <c r="K45" s="31">
        <v>118</v>
      </c>
    </row>
    <row r="46" spans="2:12" x14ac:dyDescent="0.25">
      <c r="B46" s="6" t="s">
        <v>32</v>
      </c>
      <c r="C46" s="27">
        <v>54</v>
      </c>
      <c r="D46" s="27">
        <v>15</v>
      </c>
      <c r="E46" s="27">
        <v>0</v>
      </c>
      <c r="F46" s="27">
        <v>25</v>
      </c>
      <c r="G46" s="27">
        <v>0</v>
      </c>
      <c r="H46" s="27">
        <v>0</v>
      </c>
      <c r="I46" s="27"/>
      <c r="J46" s="27">
        <v>93</v>
      </c>
      <c r="K46" s="31">
        <v>93</v>
      </c>
    </row>
    <row r="47" spans="2:12" x14ac:dyDescent="0.25">
      <c r="B47" s="6" t="s">
        <v>33</v>
      </c>
      <c r="C47" s="27">
        <v>176</v>
      </c>
      <c r="D47" s="27">
        <v>23</v>
      </c>
      <c r="E47" s="27">
        <v>0</v>
      </c>
      <c r="F47" s="27">
        <v>0</v>
      </c>
      <c r="G47" s="27">
        <v>32</v>
      </c>
      <c r="H47" s="27">
        <v>0</v>
      </c>
      <c r="I47" s="27"/>
      <c r="J47" s="27">
        <v>199</v>
      </c>
      <c r="K47" s="31">
        <v>231</v>
      </c>
    </row>
    <row r="48" spans="2:12" x14ac:dyDescent="0.25">
      <c r="B48" s="6" t="s">
        <v>34</v>
      </c>
      <c r="C48" s="27">
        <v>0</v>
      </c>
      <c r="D48" s="27">
        <v>461</v>
      </c>
      <c r="E48" s="27">
        <v>0</v>
      </c>
      <c r="F48" s="27">
        <v>0</v>
      </c>
      <c r="G48" s="27">
        <v>156</v>
      </c>
      <c r="H48" s="27">
        <v>0</v>
      </c>
      <c r="I48" s="27"/>
      <c r="J48" s="27">
        <v>461</v>
      </c>
      <c r="K48" s="31">
        <v>617</v>
      </c>
    </row>
    <row r="49" spans="2:11" x14ac:dyDescent="0.25">
      <c r="B49" s="6" t="s">
        <v>35</v>
      </c>
      <c r="C49" s="27">
        <v>132</v>
      </c>
      <c r="D49" s="27">
        <v>60</v>
      </c>
      <c r="E49" s="27">
        <v>73</v>
      </c>
      <c r="F49" s="27">
        <v>124</v>
      </c>
      <c r="G49" s="27">
        <v>0</v>
      </c>
      <c r="H49" s="27">
        <v>9</v>
      </c>
      <c r="I49" s="27"/>
      <c r="J49" s="27">
        <v>318</v>
      </c>
      <c r="K49" s="31">
        <v>318</v>
      </c>
    </row>
    <row r="50" spans="2:11" x14ac:dyDescent="0.25">
      <c r="B50" s="6" t="s">
        <v>36</v>
      </c>
      <c r="C50" s="27">
        <v>111</v>
      </c>
      <c r="D50" s="27">
        <v>11</v>
      </c>
      <c r="E50" s="27">
        <v>0</v>
      </c>
      <c r="F50" s="27">
        <v>26</v>
      </c>
      <c r="G50" s="27">
        <v>37</v>
      </c>
      <c r="H50" s="27">
        <v>0</v>
      </c>
      <c r="I50" s="27"/>
      <c r="J50" s="27">
        <v>143</v>
      </c>
      <c r="K50" s="31">
        <v>174</v>
      </c>
    </row>
    <row r="51" spans="2:11" x14ac:dyDescent="0.25">
      <c r="B51" s="6" t="s">
        <v>37</v>
      </c>
      <c r="C51" s="27">
        <v>229</v>
      </c>
      <c r="D51" s="27">
        <v>62</v>
      </c>
      <c r="E51" s="27">
        <v>0</v>
      </c>
      <c r="F51" s="27">
        <v>0</v>
      </c>
      <c r="G51" s="27">
        <v>129</v>
      </c>
      <c r="H51" s="27">
        <v>0</v>
      </c>
      <c r="I51" s="27"/>
      <c r="J51" s="27">
        <v>291</v>
      </c>
      <c r="K51" s="31">
        <v>411</v>
      </c>
    </row>
    <row r="52" spans="2:11" x14ac:dyDescent="0.25">
      <c r="B52" s="6" t="s">
        <v>38</v>
      </c>
      <c r="C52" s="27">
        <v>3</v>
      </c>
      <c r="D52" s="27">
        <v>7</v>
      </c>
      <c r="E52" s="27">
        <v>0</v>
      </c>
      <c r="F52" s="27">
        <v>0</v>
      </c>
      <c r="G52" s="27">
        <v>0</v>
      </c>
      <c r="H52" s="27">
        <v>0</v>
      </c>
      <c r="I52" s="27"/>
      <c r="J52" s="27">
        <v>10</v>
      </c>
      <c r="K52" s="31">
        <v>10</v>
      </c>
    </row>
    <row r="53" spans="2:11" x14ac:dyDescent="0.25">
      <c r="B53" s="6" t="s">
        <v>41</v>
      </c>
      <c r="C53" s="27">
        <v>0</v>
      </c>
      <c r="D53" s="27">
        <v>8</v>
      </c>
      <c r="E53" s="27">
        <v>3</v>
      </c>
      <c r="F53" s="27">
        <v>1</v>
      </c>
      <c r="G53" s="27">
        <v>1</v>
      </c>
      <c r="H53" s="27">
        <v>0</v>
      </c>
      <c r="I53" s="27"/>
      <c r="J53" s="27">
        <v>12</v>
      </c>
      <c r="K53" s="31">
        <v>13</v>
      </c>
    </row>
    <row r="54" spans="2:11" x14ac:dyDescent="0.25">
      <c r="B54" s="6" t="s">
        <v>39</v>
      </c>
      <c r="C54" s="27">
        <v>117</v>
      </c>
      <c r="D54" s="27">
        <v>21</v>
      </c>
      <c r="E54" s="27">
        <v>0</v>
      </c>
      <c r="F54" s="27">
        <v>0</v>
      </c>
      <c r="G54" s="27">
        <v>26</v>
      </c>
      <c r="H54" s="27">
        <v>0</v>
      </c>
      <c r="I54" s="27"/>
      <c r="J54" s="27">
        <v>137</v>
      </c>
      <c r="K54" s="31">
        <v>162</v>
      </c>
    </row>
    <row r="55" spans="2:11" x14ac:dyDescent="0.25">
      <c r="B55" s="6" t="s">
        <v>40</v>
      </c>
      <c r="C55" s="27">
        <v>4</v>
      </c>
      <c r="D55" s="27">
        <v>8</v>
      </c>
      <c r="E55" s="27">
        <v>10</v>
      </c>
      <c r="F55" s="27">
        <v>9</v>
      </c>
      <c r="G55" s="27">
        <v>0</v>
      </c>
      <c r="H55" s="27">
        <v>0</v>
      </c>
      <c r="I55" s="27"/>
      <c r="J55" s="27">
        <v>31</v>
      </c>
      <c r="K55" s="31">
        <v>31</v>
      </c>
    </row>
    <row r="56" spans="2:11" ht="15.75" thickBot="1" x14ac:dyDescent="0.3">
      <c r="B56" s="9" t="s">
        <v>8</v>
      </c>
      <c r="C56" s="32">
        <v>941</v>
      </c>
      <c r="D56" s="32">
        <v>684</v>
      </c>
      <c r="E56" s="32">
        <v>259</v>
      </c>
      <c r="F56" s="32">
        <v>187</v>
      </c>
      <c r="G56" s="32">
        <v>438</v>
      </c>
      <c r="H56" s="32">
        <v>9</v>
      </c>
      <c r="I56" s="32"/>
      <c r="J56" s="32">
        <v>1884</v>
      </c>
      <c r="K56" s="33">
        <v>2297</v>
      </c>
    </row>
    <row r="57" spans="2:11" x14ac:dyDescent="0.25">
      <c r="B57" s="83"/>
      <c r="C57" s="66"/>
      <c r="D57" s="66"/>
      <c r="E57" s="66"/>
      <c r="F57" s="66"/>
      <c r="G57" s="66"/>
      <c r="H57" s="66"/>
      <c r="I57" s="66"/>
      <c r="J57" s="66"/>
      <c r="K57" s="66"/>
    </row>
    <row r="58" spans="2:11" ht="15.75" thickBot="1" x14ac:dyDescent="0.3">
      <c r="B58" s="46" t="s">
        <v>53</v>
      </c>
    </row>
    <row r="59" spans="2:11" ht="60.75" customHeight="1" x14ac:dyDescent="0.25">
      <c r="B59" s="3" t="s">
        <v>0</v>
      </c>
      <c r="C59" s="4" t="s">
        <v>1</v>
      </c>
      <c r="D59" s="4" t="s">
        <v>2</v>
      </c>
      <c r="E59" s="4" t="s">
        <v>190</v>
      </c>
      <c r="F59" s="4" t="s">
        <v>188</v>
      </c>
      <c r="G59" s="4" t="s">
        <v>5</v>
      </c>
      <c r="H59" s="4" t="s">
        <v>191</v>
      </c>
      <c r="I59" s="48"/>
      <c r="J59" s="48" t="s">
        <v>464</v>
      </c>
      <c r="K59" s="5" t="s">
        <v>7</v>
      </c>
    </row>
    <row r="60" spans="2:11" ht="15.75" customHeight="1" x14ac:dyDescent="0.25">
      <c r="B60" s="6" t="s">
        <v>28</v>
      </c>
      <c r="C60" s="27">
        <v>148</v>
      </c>
      <c r="D60" s="27">
        <v>0</v>
      </c>
      <c r="E60" s="69" t="s">
        <v>110</v>
      </c>
      <c r="F60" s="27">
        <v>0</v>
      </c>
      <c r="G60" s="27">
        <v>41</v>
      </c>
      <c r="H60" s="69" t="s">
        <v>110</v>
      </c>
      <c r="I60" s="69"/>
      <c r="J60" s="27">
        <v>148</v>
      </c>
      <c r="K60" s="31">
        <v>189</v>
      </c>
    </row>
    <row r="61" spans="2:11" ht="15.75" customHeight="1" x14ac:dyDescent="0.25">
      <c r="B61" s="6" t="s">
        <v>29</v>
      </c>
      <c r="C61" s="27">
        <v>22</v>
      </c>
      <c r="D61" s="27">
        <v>21</v>
      </c>
      <c r="E61" s="69" t="s">
        <v>110</v>
      </c>
      <c r="F61" s="27">
        <v>1</v>
      </c>
      <c r="G61" s="27">
        <v>0</v>
      </c>
      <c r="H61" s="69" t="s">
        <v>110</v>
      </c>
      <c r="I61" s="69"/>
      <c r="J61" s="27">
        <v>44</v>
      </c>
      <c r="K61" s="31">
        <v>44</v>
      </c>
    </row>
    <row r="62" spans="2:11" ht="15.75" customHeight="1" x14ac:dyDescent="0.25">
      <c r="B62" s="6" t="s">
        <v>30</v>
      </c>
      <c r="C62" s="27">
        <v>48</v>
      </c>
      <c r="D62" s="27">
        <v>10</v>
      </c>
      <c r="E62" s="69" t="s">
        <v>110</v>
      </c>
      <c r="F62" s="27">
        <v>19</v>
      </c>
      <c r="G62" s="27">
        <v>13</v>
      </c>
      <c r="H62" s="69" t="s">
        <v>110</v>
      </c>
      <c r="I62" s="69"/>
      <c r="J62" s="27">
        <v>77</v>
      </c>
      <c r="K62" s="31">
        <v>90</v>
      </c>
    </row>
    <row r="63" spans="2:11" x14ac:dyDescent="0.25">
      <c r="B63" s="6" t="s">
        <v>31</v>
      </c>
      <c r="C63" s="27">
        <v>136</v>
      </c>
      <c r="D63" s="27">
        <v>2</v>
      </c>
      <c r="E63" s="69" t="s">
        <v>110</v>
      </c>
      <c r="F63" s="27">
        <v>0</v>
      </c>
      <c r="G63" s="27">
        <v>0</v>
      </c>
      <c r="H63" s="69" t="s">
        <v>110</v>
      </c>
      <c r="I63" s="69"/>
      <c r="J63" s="27">
        <v>138</v>
      </c>
      <c r="K63" s="31">
        <v>138</v>
      </c>
    </row>
    <row r="64" spans="2:11" ht="10.5" customHeight="1" x14ac:dyDescent="0.25">
      <c r="B64" s="6" t="s">
        <v>32</v>
      </c>
      <c r="C64" s="27">
        <v>84</v>
      </c>
      <c r="D64" s="27">
        <v>25</v>
      </c>
      <c r="E64" s="69" t="s">
        <v>110</v>
      </c>
      <c r="F64" s="27">
        <v>0</v>
      </c>
      <c r="G64" s="27">
        <v>0</v>
      </c>
      <c r="H64" s="69" t="s">
        <v>110</v>
      </c>
      <c r="I64" s="69"/>
      <c r="J64" s="27">
        <v>109</v>
      </c>
      <c r="K64" s="31">
        <v>109</v>
      </c>
    </row>
    <row r="65" spans="2:11" x14ac:dyDescent="0.25">
      <c r="B65" s="6" t="s">
        <v>33</v>
      </c>
      <c r="C65" s="27">
        <v>181</v>
      </c>
      <c r="D65" s="27">
        <v>28</v>
      </c>
      <c r="E65" s="69" t="s">
        <v>110</v>
      </c>
      <c r="F65" s="27">
        <v>0</v>
      </c>
      <c r="G65" s="27">
        <v>60</v>
      </c>
      <c r="H65" s="69" t="s">
        <v>110</v>
      </c>
      <c r="I65" s="69"/>
      <c r="J65" s="27">
        <v>209</v>
      </c>
      <c r="K65" s="31">
        <v>269</v>
      </c>
    </row>
    <row r="66" spans="2:11" x14ac:dyDescent="0.25">
      <c r="B66" s="6" t="s">
        <v>34</v>
      </c>
      <c r="C66" s="27">
        <v>417</v>
      </c>
      <c r="D66" s="27">
        <v>46</v>
      </c>
      <c r="E66" s="69" t="s">
        <v>110</v>
      </c>
      <c r="F66" s="27">
        <v>0</v>
      </c>
      <c r="G66" s="27">
        <v>174</v>
      </c>
      <c r="H66" s="69" t="s">
        <v>110</v>
      </c>
      <c r="I66" s="69"/>
      <c r="J66" s="27">
        <v>463</v>
      </c>
      <c r="K66" s="31">
        <v>637</v>
      </c>
    </row>
    <row r="67" spans="2:11" x14ac:dyDescent="0.25">
      <c r="B67" s="6" t="s">
        <v>35</v>
      </c>
      <c r="C67" s="27">
        <v>135</v>
      </c>
      <c r="D67" s="27">
        <v>6</v>
      </c>
      <c r="E67" s="69" t="s">
        <v>110</v>
      </c>
      <c r="F67" s="27">
        <v>37</v>
      </c>
      <c r="G67" s="27">
        <v>6</v>
      </c>
      <c r="H67" s="69" t="s">
        <v>110</v>
      </c>
      <c r="I67" s="69"/>
      <c r="J67" s="27">
        <v>178</v>
      </c>
      <c r="K67" s="31">
        <v>184</v>
      </c>
    </row>
    <row r="68" spans="2:11" x14ac:dyDescent="0.25">
      <c r="B68" s="6" t="s">
        <v>36</v>
      </c>
      <c r="C68" s="27">
        <v>113</v>
      </c>
      <c r="D68" s="27">
        <v>16</v>
      </c>
      <c r="E68" s="69" t="s">
        <v>110</v>
      </c>
      <c r="F68" s="27">
        <v>8</v>
      </c>
      <c r="G68" s="27">
        <v>0</v>
      </c>
      <c r="H68" s="69" t="s">
        <v>110</v>
      </c>
      <c r="I68" s="69"/>
      <c r="J68" s="27">
        <v>137</v>
      </c>
      <c r="K68" s="31">
        <v>137</v>
      </c>
    </row>
    <row r="69" spans="2:11" x14ac:dyDescent="0.25">
      <c r="B69" s="6" t="s">
        <v>37</v>
      </c>
      <c r="C69" s="27">
        <v>227</v>
      </c>
      <c r="D69" s="27">
        <v>44</v>
      </c>
      <c r="E69" s="69" t="s">
        <v>110</v>
      </c>
      <c r="F69" s="27">
        <v>0</v>
      </c>
      <c r="G69" s="27">
        <v>0</v>
      </c>
      <c r="H69" s="69" t="s">
        <v>110</v>
      </c>
      <c r="I69" s="69"/>
      <c r="J69" s="27">
        <v>271</v>
      </c>
      <c r="K69" s="31">
        <v>271</v>
      </c>
    </row>
    <row r="70" spans="2:11" x14ac:dyDescent="0.25">
      <c r="B70" s="6" t="s">
        <v>38</v>
      </c>
      <c r="C70" s="27">
        <v>0</v>
      </c>
      <c r="D70" s="27">
        <v>3</v>
      </c>
      <c r="E70" s="69" t="s">
        <v>110</v>
      </c>
      <c r="F70" s="27">
        <v>9</v>
      </c>
      <c r="G70" s="27">
        <v>0</v>
      </c>
      <c r="H70" s="69" t="s">
        <v>110</v>
      </c>
      <c r="I70" s="69"/>
      <c r="J70" s="27">
        <v>12</v>
      </c>
      <c r="K70" s="31">
        <v>12</v>
      </c>
    </row>
    <row r="71" spans="2:11" x14ac:dyDescent="0.25">
      <c r="B71" s="6" t="s">
        <v>41</v>
      </c>
      <c r="C71" s="27">
        <v>0</v>
      </c>
      <c r="D71" s="27">
        <v>17</v>
      </c>
      <c r="E71" s="69" t="s">
        <v>110</v>
      </c>
      <c r="F71" s="27">
        <v>0</v>
      </c>
      <c r="G71" s="27">
        <v>0</v>
      </c>
      <c r="H71" s="69" t="s">
        <v>110</v>
      </c>
      <c r="I71" s="69"/>
      <c r="J71" s="27">
        <v>17</v>
      </c>
      <c r="K71" s="31">
        <v>17</v>
      </c>
    </row>
    <row r="72" spans="2:11" x14ac:dyDescent="0.25">
      <c r="B72" s="6" t="s">
        <v>39</v>
      </c>
      <c r="C72" s="27">
        <v>80</v>
      </c>
      <c r="D72" s="27">
        <v>24</v>
      </c>
      <c r="E72" s="69" t="s">
        <v>110</v>
      </c>
      <c r="F72" s="27">
        <v>0</v>
      </c>
      <c r="G72" s="27">
        <v>0</v>
      </c>
      <c r="H72" s="69" t="s">
        <v>110</v>
      </c>
      <c r="I72" s="69"/>
      <c r="J72" s="27">
        <v>104</v>
      </c>
      <c r="K72" s="31">
        <v>104</v>
      </c>
    </row>
    <row r="73" spans="2:11" x14ac:dyDescent="0.25">
      <c r="B73" s="6" t="s">
        <v>40</v>
      </c>
      <c r="C73" s="27">
        <v>26</v>
      </c>
      <c r="D73" s="27">
        <v>2</v>
      </c>
      <c r="E73" s="69" t="s">
        <v>110</v>
      </c>
      <c r="F73" s="27">
        <v>4</v>
      </c>
      <c r="G73" s="27">
        <v>0</v>
      </c>
      <c r="H73" s="69" t="s">
        <v>110</v>
      </c>
      <c r="I73" s="69"/>
      <c r="J73" s="27">
        <v>32</v>
      </c>
      <c r="K73" s="31">
        <v>32</v>
      </c>
    </row>
    <row r="74" spans="2:11" ht="15.75" thickBot="1" x14ac:dyDescent="0.3">
      <c r="B74" s="9" t="s">
        <v>8</v>
      </c>
      <c r="C74" s="32">
        <v>1617</v>
      </c>
      <c r="D74" s="32">
        <v>244</v>
      </c>
      <c r="E74" s="72" t="s">
        <v>110</v>
      </c>
      <c r="F74" s="32">
        <v>78</v>
      </c>
      <c r="G74" s="32">
        <v>294</v>
      </c>
      <c r="H74" s="72" t="s">
        <v>110</v>
      </c>
      <c r="I74" s="72"/>
      <c r="J74" s="32">
        <v>1939</v>
      </c>
      <c r="K74" s="33">
        <v>2233</v>
      </c>
    </row>
    <row r="76" spans="2:11" x14ac:dyDescent="0.25">
      <c r="B76" s="239" t="s">
        <v>114</v>
      </c>
    </row>
    <row r="77" spans="2:11" x14ac:dyDescent="0.25">
      <c r="B77" s="241" t="s">
        <v>192</v>
      </c>
      <c r="C77" s="242"/>
      <c r="D77" s="242"/>
      <c r="E77" s="242"/>
      <c r="F77" s="242"/>
      <c r="G77" s="242"/>
      <c r="H77" s="242"/>
      <c r="I77" s="596"/>
      <c r="J77" s="596"/>
      <c r="K77" s="242"/>
    </row>
    <row r="78" spans="2:11" x14ac:dyDescent="0.25">
      <c r="B78" s="673" t="s">
        <v>259</v>
      </c>
      <c r="C78" s="673"/>
      <c r="D78" s="673"/>
      <c r="E78" s="673"/>
      <c r="F78" s="673"/>
      <c r="G78" s="673"/>
      <c r="H78" s="673"/>
      <c r="I78" s="673"/>
      <c r="J78" s="673"/>
      <c r="K78" s="673"/>
    </row>
    <row r="79" spans="2:11" x14ac:dyDescent="0.25">
      <c r="B79" s="673"/>
      <c r="C79" s="673"/>
      <c r="D79" s="673"/>
      <c r="E79" s="673"/>
      <c r="F79" s="673"/>
      <c r="G79" s="673"/>
      <c r="H79" s="673"/>
      <c r="I79" s="673"/>
      <c r="J79" s="673"/>
      <c r="K79" s="673"/>
    </row>
    <row r="80" spans="2:11" x14ac:dyDescent="0.25">
      <c r="B80" s="241" t="s">
        <v>245</v>
      </c>
      <c r="C80" s="242"/>
      <c r="D80" s="242"/>
      <c r="E80" s="242"/>
      <c r="F80" s="242"/>
      <c r="G80" s="242"/>
      <c r="H80" s="242"/>
      <c r="I80" s="596"/>
      <c r="J80" s="596"/>
      <c r="K80" s="242"/>
    </row>
    <row r="81" spans="2:11" x14ac:dyDescent="0.25">
      <c r="B81" s="241" t="s">
        <v>246</v>
      </c>
      <c r="C81" s="242"/>
      <c r="D81" s="242"/>
      <c r="E81" s="242"/>
      <c r="F81" s="242"/>
      <c r="G81" s="242"/>
      <c r="H81" s="242"/>
      <c r="I81" s="596"/>
      <c r="J81" s="596"/>
      <c r="K81" s="242"/>
    </row>
    <row r="82" spans="2:11" x14ac:dyDescent="0.25">
      <c r="B82" s="243" t="s">
        <v>497</v>
      </c>
      <c r="C82" s="242"/>
      <c r="D82" s="242"/>
      <c r="E82" s="242"/>
      <c r="F82" s="242"/>
      <c r="G82" s="242"/>
      <c r="H82" s="242"/>
      <c r="I82" s="596"/>
      <c r="J82" s="596"/>
      <c r="K82" s="242"/>
    </row>
    <row r="84" spans="2:11" x14ac:dyDescent="0.25">
      <c r="B84" s="191"/>
    </row>
  </sheetData>
  <customSheetViews>
    <customSheetView guid="{CB3EB9C4-9AB6-45BD-B73F-499A363E3D97}" fitToPage="1">
      <pageMargins left="0.70866141732283472" right="0.70866141732283472" top="0.74803149606299213" bottom="0.74803149606299213" header="0.31496062992125984" footer="0.31496062992125984"/>
      <pageSetup paperSize="9" scale="62"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1">
    <mergeCell ref="B78:K79"/>
  </mergeCells>
  <hyperlinks>
    <hyperlink ref="B2" location="Index!A1" display="Return to Index"/>
  </hyperlinks>
  <pageMargins left="0.70866141732283472" right="0.70866141732283472" top="0.74803149606299213" bottom="0.74803149606299213" header="0.31496062992125984" footer="0.31496062992125984"/>
  <pageSetup paperSize="9" scale="66" orientation="portrait" r:id="rId2"/>
  <headerFooter>
    <oddHeader>&amp;L&amp;"Arial,Regular"&amp;10Primary Care Workforce Survey 2017 - www.isdscotland.org/Health-Topics/General-Practice/&amp;R&amp;"Arial,Regular"&amp;10This is an Official Statistics publication for Scotland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pageSetUpPr fitToPage="1"/>
  </sheetPr>
  <dimension ref="B1:R43"/>
  <sheetViews>
    <sheetView zoomScaleNormal="100" workbookViewId="0"/>
  </sheetViews>
  <sheetFormatPr defaultColWidth="9.140625" defaultRowHeight="15" x14ac:dyDescent="0.25"/>
  <cols>
    <col min="1" max="1" width="3.28515625" style="1" customWidth="1"/>
    <col min="2" max="2" width="41" style="1" customWidth="1"/>
    <col min="3" max="5" width="13.7109375" style="1" customWidth="1"/>
    <col min="6" max="6" width="3" style="1" customWidth="1"/>
    <col min="7" max="9" width="13.7109375" style="1" customWidth="1"/>
    <col min="10" max="10" width="9.140625" style="1"/>
    <col min="11" max="11" width="9.140625" style="16"/>
    <col min="12" max="16384" width="9.140625" style="1"/>
  </cols>
  <sheetData>
    <row r="1" spans="2:12" ht="18.75" customHeight="1" x14ac:dyDescent="0.25">
      <c r="B1" s="607" t="s">
        <v>474</v>
      </c>
    </row>
    <row r="2" spans="2:12" x14ac:dyDescent="0.25">
      <c r="B2" s="236" t="s">
        <v>127</v>
      </c>
      <c r="K2" s="133"/>
      <c r="L2" s="95"/>
    </row>
    <row r="3" spans="2:12" ht="15" customHeight="1" thickBot="1" x14ac:dyDescent="0.3">
      <c r="B3" s="2"/>
    </row>
    <row r="4" spans="2:12" ht="21" customHeight="1" x14ac:dyDescent="0.25">
      <c r="B4" s="676" t="s">
        <v>135</v>
      </c>
      <c r="C4" s="678" t="s">
        <v>63</v>
      </c>
      <c r="D4" s="679"/>
      <c r="E4" s="680"/>
      <c r="F4" s="684"/>
      <c r="G4" s="681" t="s">
        <v>64</v>
      </c>
      <c r="H4" s="682"/>
      <c r="I4" s="683"/>
    </row>
    <row r="5" spans="2:12" ht="21" customHeight="1" x14ac:dyDescent="0.25">
      <c r="B5" s="677"/>
      <c r="C5" s="41" t="s">
        <v>65</v>
      </c>
      <c r="D5" s="41" t="s">
        <v>66</v>
      </c>
      <c r="E5" s="41" t="s">
        <v>213</v>
      </c>
      <c r="F5" s="685"/>
      <c r="G5" s="41" t="s">
        <v>65</v>
      </c>
      <c r="H5" s="41" t="s">
        <v>67</v>
      </c>
      <c r="I5" s="47" t="s">
        <v>213</v>
      </c>
    </row>
    <row r="6" spans="2:12" s="232" customFormat="1" x14ac:dyDescent="0.25">
      <c r="B6" s="102" t="s">
        <v>371</v>
      </c>
      <c r="C6" s="101"/>
      <c r="D6" s="76"/>
      <c r="E6" s="76"/>
      <c r="F6" s="76"/>
      <c r="G6" s="76"/>
      <c r="H6" s="76"/>
      <c r="I6" s="77"/>
      <c r="K6" s="16"/>
    </row>
    <row r="7" spans="2:12" s="232" customFormat="1" x14ac:dyDescent="0.25">
      <c r="B7" s="6" t="s">
        <v>13</v>
      </c>
      <c r="C7" s="27">
        <v>126</v>
      </c>
      <c r="D7" s="27">
        <v>244</v>
      </c>
      <c r="E7" s="27">
        <v>370</v>
      </c>
      <c r="F7" s="27"/>
      <c r="G7" s="27">
        <v>14.600231749710314</v>
      </c>
      <c r="H7" s="27">
        <v>24.473420260782348</v>
      </c>
      <c r="I7" s="234">
        <v>19.892473118279572</v>
      </c>
      <c r="K7" s="16"/>
    </row>
    <row r="8" spans="2:12" s="232" customFormat="1" x14ac:dyDescent="0.25">
      <c r="B8" s="6" t="s">
        <v>14</v>
      </c>
      <c r="C8" s="27">
        <v>277</v>
      </c>
      <c r="D8" s="27">
        <v>408</v>
      </c>
      <c r="E8" s="27">
        <v>685</v>
      </c>
      <c r="F8" s="27"/>
      <c r="G8" s="27">
        <v>32.097334878331402</v>
      </c>
      <c r="H8" s="27">
        <v>40.922768304914747</v>
      </c>
      <c r="I8" s="234">
        <v>36.827956989247312</v>
      </c>
      <c r="K8" s="16"/>
    </row>
    <row r="9" spans="2:12" s="232" customFormat="1" x14ac:dyDescent="0.25">
      <c r="B9" s="6" t="s">
        <v>15</v>
      </c>
      <c r="C9" s="27">
        <v>236</v>
      </c>
      <c r="D9" s="27">
        <v>222</v>
      </c>
      <c r="E9" s="27">
        <v>458</v>
      </c>
      <c r="F9" s="27"/>
      <c r="G9" s="27">
        <v>27.346465816917732</v>
      </c>
      <c r="H9" s="27">
        <v>22.266800401203611</v>
      </c>
      <c r="I9" s="234">
        <v>24.623655913978496</v>
      </c>
      <c r="K9" s="16"/>
    </row>
    <row r="10" spans="2:12" s="232" customFormat="1" x14ac:dyDescent="0.25">
      <c r="B10" s="6" t="s">
        <v>16</v>
      </c>
      <c r="C10" s="27">
        <v>111</v>
      </c>
      <c r="D10" s="27">
        <v>68</v>
      </c>
      <c r="E10" s="27">
        <v>179</v>
      </c>
      <c r="F10" s="27"/>
      <c r="G10" s="27">
        <v>12.862108922363849</v>
      </c>
      <c r="H10" s="27">
        <v>6.8204613841524573</v>
      </c>
      <c r="I10" s="234">
        <v>9.6236559139784941</v>
      </c>
      <c r="K10" s="16"/>
    </row>
    <row r="11" spans="2:12" s="232" customFormat="1" x14ac:dyDescent="0.25">
      <c r="B11" s="6" t="s">
        <v>17</v>
      </c>
      <c r="C11" s="27">
        <v>75</v>
      </c>
      <c r="D11" s="27">
        <v>38</v>
      </c>
      <c r="E11" s="27">
        <v>113</v>
      </c>
      <c r="F11" s="27"/>
      <c r="G11" s="27">
        <v>8.6906141367323304</v>
      </c>
      <c r="H11" s="27">
        <v>3.8114343029087263</v>
      </c>
      <c r="I11" s="234">
        <v>6.075268817204301</v>
      </c>
      <c r="K11" s="16"/>
    </row>
    <row r="12" spans="2:12" s="232" customFormat="1" x14ac:dyDescent="0.25">
      <c r="B12" s="6" t="s">
        <v>18</v>
      </c>
      <c r="C12" s="27">
        <v>38</v>
      </c>
      <c r="D12" s="27">
        <v>17</v>
      </c>
      <c r="E12" s="27">
        <v>55</v>
      </c>
      <c r="F12" s="27"/>
      <c r="G12" s="27">
        <v>4.4032444959443806</v>
      </c>
      <c r="H12" s="27">
        <v>1.7051153460381143</v>
      </c>
      <c r="I12" s="234">
        <v>2.956989247311828</v>
      </c>
      <c r="K12" s="16"/>
    </row>
    <row r="13" spans="2:12" s="232" customFormat="1" x14ac:dyDescent="0.25">
      <c r="B13" s="52" t="s">
        <v>214</v>
      </c>
      <c r="C13" s="35">
        <v>863</v>
      </c>
      <c r="D13" s="35">
        <v>997</v>
      </c>
      <c r="E13" s="35">
        <v>1860</v>
      </c>
      <c r="F13" s="35"/>
      <c r="G13" s="35">
        <v>100</v>
      </c>
      <c r="H13" s="35">
        <v>99.999999999999986</v>
      </c>
      <c r="I13" s="37">
        <v>100</v>
      </c>
      <c r="J13" s="132"/>
      <c r="K13" s="16"/>
    </row>
    <row r="14" spans="2:12" x14ac:dyDescent="0.25">
      <c r="B14" s="102" t="s">
        <v>156</v>
      </c>
      <c r="C14" s="101"/>
      <c r="D14" s="76"/>
      <c r="E14" s="76"/>
      <c r="F14" s="76"/>
      <c r="G14" s="76"/>
      <c r="H14" s="76"/>
      <c r="I14" s="77"/>
    </row>
    <row r="15" spans="2:12" x14ac:dyDescent="0.25">
      <c r="B15" s="6" t="s">
        <v>13</v>
      </c>
      <c r="C15" s="27">
        <v>126</v>
      </c>
      <c r="D15" s="27">
        <v>201</v>
      </c>
      <c r="E15" s="27">
        <v>327</v>
      </c>
      <c r="F15" s="27"/>
      <c r="G15" s="27">
        <v>13.461538461538462</v>
      </c>
      <c r="H15" s="27">
        <v>23.453908984830804</v>
      </c>
      <c r="I15" s="31">
        <v>18.237590630228667</v>
      </c>
    </row>
    <row r="16" spans="2:12" x14ac:dyDescent="0.25">
      <c r="B16" s="6" t="s">
        <v>14</v>
      </c>
      <c r="C16" s="27">
        <v>319</v>
      </c>
      <c r="D16" s="27">
        <v>340</v>
      </c>
      <c r="E16" s="27">
        <v>659</v>
      </c>
      <c r="F16" s="27"/>
      <c r="G16" s="27">
        <v>34.081196581196579</v>
      </c>
      <c r="H16" s="27">
        <v>39.673278879813303</v>
      </c>
      <c r="I16" s="31">
        <v>36.754043502509759</v>
      </c>
    </row>
    <row r="17" spans="2:18" x14ac:dyDescent="0.25">
      <c r="B17" s="6" t="s">
        <v>15</v>
      </c>
      <c r="C17" s="27">
        <v>270</v>
      </c>
      <c r="D17" s="27">
        <v>223</v>
      </c>
      <c r="E17" s="27">
        <v>493</v>
      </c>
      <c r="F17" s="27"/>
      <c r="G17" s="27">
        <v>28.846153846153843</v>
      </c>
      <c r="H17" s="27">
        <v>26.021003500583433</v>
      </c>
      <c r="I17" s="234">
        <v>27.495817066369213</v>
      </c>
    </row>
    <row r="18" spans="2:18" x14ac:dyDescent="0.25">
      <c r="B18" s="6" t="s">
        <v>16</v>
      </c>
      <c r="C18" s="27">
        <v>123</v>
      </c>
      <c r="D18" s="27">
        <v>54</v>
      </c>
      <c r="E18" s="27">
        <v>177</v>
      </c>
      <c r="F18" s="27"/>
      <c r="G18" s="27">
        <v>13.141025641025641</v>
      </c>
      <c r="H18" s="27">
        <v>6.3010501750291716</v>
      </c>
      <c r="I18" s="31">
        <v>9.8717233686558803</v>
      </c>
    </row>
    <row r="19" spans="2:18" x14ac:dyDescent="0.25">
      <c r="B19" s="6" t="s">
        <v>17</v>
      </c>
      <c r="C19" s="27">
        <v>58</v>
      </c>
      <c r="D19" s="27">
        <v>31</v>
      </c>
      <c r="E19" s="27">
        <v>89</v>
      </c>
      <c r="F19" s="27"/>
      <c r="G19" s="27">
        <v>6.1965811965811959</v>
      </c>
      <c r="H19" s="27">
        <v>3.6172695449241541</v>
      </c>
      <c r="I19" s="31">
        <v>4.9637479085331844</v>
      </c>
    </row>
    <row r="20" spans="2:18" x14ac:dyDescent="0.25">
      <c r="B20" s="6" t="s">
        <v>18</v>
      </c>
      <c r="C20" s="27">
        <v>40</v>
      </c>
      <c r="D20" s="27">
        <v>8</v>
      </c>
      <c r="E20" s="27">
        <v>48</v>
      </c>
      <c r="F20" s="27"/>
      <c r="G20" s="27">
        <v>4.2735042735042734</v>
      </c>
      <c r="H20" s="27">
        <v>0.93348891481913654</v>
      </c>
      <c r="I20" s="31">
        <v>2.6770775237032902</v>
      </c>
    </row>
    <row r="21" spans="2:18" x14ac:dyDescent="0.25">
      <c r="B21" s="52" t="s">
        <v>214</v>
      </c>
      <c r="C21" s="35">
        <v>936</v>
      </c>
      <c r="D21" s="35">
        <v>857</v>
      </c>
      <c r="E21" s="35">
        <v>1793</v>
      </c>
      <c r="F21" s="35"/>
      <c r="G21" s="35">
        <v>99.999999999999986</v>
      </c>
      <c r="H21" s="35">
        <v>100.00000000000001</v>
      </c>
      <c r="I21" s="37">
        <v>99.999999999999986</v>
      </c>
      <c r="J21" s="132"/>
    </row>
    <row r="22" spans="2:18" ht="15" customHeight="1" x14ac:dyDescent="0.25">
      <c r="B22" s="102" t="s">
        <v>372</v>
      </c>
      <c r="C22" s="101"/>
      <c r="D22" s="76"/>
      <c r="E22" s="76"/>
      <c r="F22" s="76"/>
      <c r="G22" s="76"/>
      <c r="H22" s="76"/>
      <c r="I22" s="77"/>
    </row>
    <row r="23" spans="2:18" x14ac:dyDescent="0.25">
      <c r="B23" s="6" t="s">
        <v>13</v>
      </c>
      <c r="C23" s="27">
        <v>144</v>
      </c>
      <c r="D23" s="27">
        <v>230</v>
      </c>
      <c r="E23" s="27">
        <v>374</v>
      </c>
      <c r="F23" s="27"/>
      <c r="G23" s="27">
        <v>14.314115308151095</v>
      </c>
      <c r="H23" s="27">
        <v>26.775320139697321</v>
      </c>
      <c r="I23" s="31">
        <v>20.053619302949063</v>
      </c>
      <c r="P23" s="49"/>
      <c r="Q23" s="49"/>
      <c r="R23" s="49"/>
    </row>
    <row r="24" spans="2:18" x14ac:dyDescent="0.25">
      <c r="B24" s="6" t="s">
        <v>14</v>
      </c>
      <c r="C24" s="27">
        <v>358</v>
      </c>
      <c r="D24" s="27">
        <v>328</v>
      </c>
      <c r="E24" s="27">
        <v>686</v>
      </c>
      <c r="F24" s="27"/>
      <c r="G24" s="27">
        <v>35.586481113320083</v>
      </c>
      <c r="H24" s="27">
        <v>38.183934807916181</v>
      </c>
      <c r="I24" s="31">
        <v>36.782841823056302</v>
      </c>
      <c r="P24" s="49"/>
      <c r="Q24" s="49"/>
      <c r="R24" s="49"/>
    </row>
    <row r="25" spans="2:18" x14ac:dyDescent="0.25">
      <c r="B25" s="6" t="s">
        <v>15</v>
      </c>
      <c r="C25" s="27">
        <v>274</v>
      </c>
      <c r="D25" s="27">
        <v>210</v>
      </c>
      <c r="E25" s="27">
        <v>484</v>
      </c>
      <c r="F25" s="27"/>
      <c r="G25" s="27">
        <v>27.236580516898609</v>
      </c>
      <c r="H25" s="27">
        <v>24.447031431897557</v>
      </c>
      <c r="I25" s="31">
        <v>25.951742627345844</v>
      </c>
      <c r="P25" s="49"/>
      <c r="Q25" s="49"/>
      <c r="R25" s="49"/>
    </row>
    <row r="26" spans="2:18" x14ac:dyDescent="0.25">
      <c r="B26" s="6" t="s">
        <v>16</v>
      </c>
      <c r="C26" s="27">
        <v>130</v>
      </c>
      <c r="D26" s="27">
        <v>54</v>
      </c>
      <c r="E26" s="27">
        <v>184</v>
      </c>
      <c r="F26" s="27"/>
      <c r="G26" s="27">
        <v>12.922465208747516</v>
      </c>
      <c r="H26" s="27">
        <v>6.286379511059371</v>
      </c>
      <c r="I26" s="31">
        <v>9.8659517426273453</v>
      </c>
      <c r="P26" s="49"/>
      <c r="Q26" s="49"/>
      <c r="R26" s="49"/>
    </row>
    <row r="27" spans="2:18" x14ac:dyDescent="0.25">
      <c r="B27" s="6" t="s">
        <v>17</v>
      </c>
      <c r="C27" s="27">
        <v>68</v>
      </c>
      <c r="D27" s="27">
        <v>30</v>
      </c>
      <c r="E27" s="27">
        <v>98</v>
      </c>
      <c r="F27" s="27"/>
      <c r="G27" s="27">
        <v>6.7594433399602387</v>
      </c>
      <c r="H27" s="27">
        <v>3.4924330616996508</v>
      </c>
      <c r="I27" s="31">
        <v>5.2546916890080428</v>
      </c>
      <c r="P27" s="49"/>
      <c r="Q27" s="49"/>
      <c r="R27" s="49"/>
    </row>
    <row r="28" spans="2:18" x14ac:dyDescent="0.25">
      <c r="B28" s="6" t="s">
        <v>18</v>
      </c>
      <c r="C28" s="27">
        <v>32</v>
      </c>
      <c r="D28" s="27">
        <v>7</v>
      </c>
      <c r="E28" s="27">
        <v>39</v>
      </c>
      <c r="F28" s="27"/>
      <c r="G28" s="27">
        <v>3.1809145129224654</v>
      </c>
      <c r="H28" s="27">
        <v>0.81490104772991856</v>
      </c>
      <c r="I28" s="31">
        <v>2.0911528150134049</v>
      </c>
      <c r="P28" s="49"/>
      <c r="Q28" s="49"/>
      <c r="R28" s="49"/>
    </row>
    <row r="29" spans="2:18" x14ac:dyDescent="0.25">
      <c r="B29" s="52" t="s">
        <v>214</v>
      </c>
      <c r="C29" s="35">
        <v>1006</v>
      </c>
      <c r="D29" s="35">
        <v>859</v>
      </c>
      <c r="E29" s="35">
        <v>1865</v>
      </c>
      <c r="F29" s="35"/>
      <c r="G29" s="35">
        <v>100.00000000000001</v>
      </c>
      <c r="H29" s="35">
        <v>100</v>
      </c>
      <c r="I29" s="37">
        <v>100</v>
      </c>
      <c r="J29" s="132"/>
      <c r="P29" s="49"/>
      <c r="Q29" s="49"/>
      <c r="R29" s="49"/>
    </row>
    <row r="30" spans="2:18" x14ac:dyDescent="0.25">
      <c r="B30" s="100" t="s">
        <v>53</v>
      </c>
      <c r="C30" s="98"/>
      <c r="D30" s="98"/>
      <c r="E30" s="98"/>
      <c r="F30" s="98"/>
      <c r="G30" s="98"/>
      <c r="H30" s="98"/>
      <c r="I30" s="99"/>
    </row>
    <row r="31" spans="2:18" x14ac:dyDescent="0.25">
      <c r="B31" s="6" t="s">
        <v>13</v>
      </c>
      <c r="C31" s="27">
        <v>212</v>
      </c>
      <c r="D31" s="27">
        <v>248</v>
      </c>
      <c r="E31" s="27">
        <v>460</v>
      </c>
      <c r="F31" s="27"/>
      <c r="G31" s="27">
        <v>18.600000000000001</v>
      </c>
      <c r="H31" s="27">
        <v>31.4</v>
      </c>
      <c r="I31" s="31">
        <v>23.8</v>
      </c>
    </row>
    <row r="32" spans="2:18" x14ac:dyDescent="0.25">
      <c r="B32" s="6" t="s">
        <v>14</v>
      </c>
      <c r="C32" s="27">
        <v>384</v>
      </c>
      <c r="D32" s="27">
        <v>309</v>
      </c>
      <c r="E32" s="27">
        <v>693</v>
      </c>
      <c r="F32" s="27"/>
      <c r="G32" s="27">
        <v>33.6</v>
      </c>
      <c r="H32" s="27">
        <v>39.1</v>
      </c>
      <c r="I32" s="31">
        <v>35.9</v>
      </c>
    </row>
    <row r="33" spans="2:10" x14ac:dyDescent="0.25">
      <c r="B33" s="6" t="s">
        <v>15</v>
      </c>
      <c r="C33" s="27">
        <v>343</v>
      </c>
      <c r="D33" s="27">
        <v>166</v>
      </c>
      <c r="E33" s="27">
        <v>509</v>
      </c>
      <c r="F33" s="27"/>
      <c r="G33" s="27">
        <v>30</v>
      </c>
      <c r="H33" s="27">
        <v>21</v>
      </c>
      <c r="I33" s="31">
        <v>26.3</v>
      </c>
    </row>
    <row r="34" spans="2:10" x14ac:dyDescent="0.25">
      <c r="B34" s="6" t="s">
        <v>16</v>
      </c>
      <c r="C34" s="27">
        <v>120</v>
      </c>
      <c r="D34" s="27">
        <v>46</v>
      </c>
      <c r="E34" s="27">
        <v>166</v>
      </c>
      <c r="F34" s="27"/>
      <c r="G34" s="27">
        <v>10.5</v>
      </c>
      <c r="H34" s="27">
        <v>5.8</v>
      </c>
      <c r="I34" s="31">
        <v>8.6</v>
      </c>
    </row>
    <row r="35" spans="2:10" x14ac:dyDescent="0.25">
      <c r="B35" s="6" t="s">
        <v>17</v>
      </c>
      <c r="C35" s="27">
        <v>48</v>
      </c>
      <c r="D35" s="27">
        <v>14</v>
      </c>
      <c r="E35" s="27">
        <v>62</v>
      </c>
      <c r="F35" s="27"/>
      <c r="G35" s="27">
        <v>4.2</v>
      </c>
      <c r="H35" s="27">
        <v>1.8</v>
      </c>
      <c r="I35" s="31">
        <v>3.2</v>
      </c>
    </row>
    <row r="36" spans="2:10" x14ac:dyDescent="0.25">
      <c r="B36" s="6" t="s">
        <v>18</v>
      </c>
      <c r="C36" s="27">
        <v>36</v>
      </c>
      <c r="D36" s="27">
        <v>7</v>
      </c>
      <c r="E36" s="27">
        <v>43</v>
      </c>
      <c r="F36" s="27"/>
      <c r="G36" s="27">
        <v>3.1</v>
      </c>
      <c r="H36" s="27">
        <v>0.9</v>
      </c>
      <c r="I36" s="31">
        <v>2.2000000000000002</v>
      </c>
    </row>
    <row r="37" spans="2:10" ht="15.75" thickBot="1" x14ac:dyDescent="0.3">
      <c r="B37" s="9" t="s">
        <v>214</v>
      </c>
      <c r="C37" s="32">
        <v>1143</v>
      </c>
      <c r="D37" s="32">
        <v>790</v>
      </c>
      <c r="E37" s="32">
        <v>1933</v>
      </c>
      <c r="F37" s="32"/>
      <c r="G37" s="32">
        <v>100</v>
      </c>
      <c r="H37" s="32">
        <v>100</v>
      </c>
      <c r="I37" s="33">
        <v>100</v>
      </c>
      <c r="J37" s="132"/>
    </row>
    <row r="39" spans="2:10" x14ac:dyDescent="0.25">
      <c r="B39" s="239" t="s">
        <v>114</v>
      </c>
    </row>
    <row r="40" spans="2:10" x14ac:dyDescent="0.25">
      <c r="B40" s="241" t="s">
        <v>194</v>
      </c>
      <c r="C40" s="242"/>
      <c r="D40" s="242"/>
      <c r="E40" s="242"/>
      <c r="F40" s="242"/>
      <c r="G40" s="242"/>
      <c r="H40" s="242"/>
      <c r="I40" s="242"/>
    </row>
    <row r="41" spans="2:10" x14ac:dyDescent="0.25">
      <c r="B41" s="674" t="s">
        <v>499</v>
      </c>
      <c r="C41" s="675"/>
      <c r="D41" s="675"/>
      <c r="E41" s="675"/>
      <c r="F41" s="675"/>
      <c r="G41" s="675"/>
      <c r="H41" s="675"/>
      <c r="I41" s="675"/>
    </row>
    <row r="42" spans="2:10" ht="9.75" customHeight="1" x14ac:dyDescent="0.25">
      <c r="B42" s="675"/>
      <c r="C42" s="675"/>
      <c r="D42" s="675"/>
      <c r="E42" s="675"/>
      <c r="F42" s="675"/>
      <c r="G42" s="675"/>
      <c r="H42" s="675"/>
      <c r="I42" s="675"/>
    </row>
    <row r="43" spans="2:10" x14ac:dyDescent="0.25">
      <c r="B43" s="243" t="s">
        <v>498</v>
      </c>
      <c r="C43" s="242"/>
      <c r="D43" s="242"/>
      <c r="E43" s="242"/>
      <c r="F43" s="242"/>
      <c r="G43" s="242"/>
      <c r="H43" s="242"/>
      <c r="I43" s="242"/>
    </row>
  </sheetData>
  <customSheetViews>
    <customSheetView guid="{CB3EB9C4-9AB6-45BD-B73F-499A363E3D97}" fitToPage="1">
      <pageMargins left="0.70866141732283472" right="0.70866141732283472" top="0.74803149606299213" bottom="0.74803149606299213" header="0.31496062992125984" footer="0.31496062992125984"/>
      <pageSetup paperSize="9" scale="7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5">
    <mergeCell ref="B41:I42"/>
    <mergeCell ref="B4:B5"/>
    <mergeCell ref="C4:E4"/>
    <mergeCell ref="G4:I4"/>
    <mergeCell ref="F4:F5"/>
  </mergeCells>
  <hyperlinks>
    <hyperlink ref="B2" location="Index!A1" display="Return to Index"/>
  </hyperlinks>
  <pageMargins left="0.70866141732283472" right="0.70866141732283472" top="0.74803149606299213" bottom="0.74803149606299213" header="0.31496062992125984" footer="0.31496062992125984"/>
  <pageSetup paperSize="9" scale="84"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9">
    <pageSetUpPr fitToPage="1"/>
  </sheetPr>
  <dimension ref="B1:W423"/>
  <sheetViews>
    <sheetView zoomScale="80" zoomScaleNormal="80" workbookViewId="0">
      <selection activeCell="B1" sqref="B1"/>
    </sheetView>
  </sheetViews>
  <sheetFormatPr defaultColWidth="9.140625" defaultRowHeight="15" x14ac:dyDescent="0.25"/>
  <cols>
    <col min="1" max="1" width="1.85546875" style="275" customWidth="1"/>
    <col min="2" max="2" width="7.85546875" style="275" customWidth="1"/>
    <col min="3" max="3" width="33.140625" style="275" customWidth="1"/>
    <col min="4" max="4" width="14.42578125" style="275" bestFit="1" customWidth="1"/>
    <col min="5" max="10" width="12.7109375" style="275" customWidth="1"/>
    <col min="11" max="11" width="1.85546875" style="275" customWidth="1"/>
    <col min="12" max="15" width="12.28515625" style="275" customWidth="1"/>
    <col min="16" max="16" width="1.5703125" style="275" customWidth="1"/>
    <col min="17" max="19" width="12.28515625" style="275" customWidth="1"/>
    <col min="20" max="20" width="4.28515625" style="275" customWidth="1"/>
    <col min="21" max="21" width="13.7109375" style="275" customWidth="1"/>
    <col min="22" max="24" width="12.140625" style="275" customWidth="1"/>
    <col min="25" max="25" width="4.7109375" style="275" customWidth="1"/>
    <col min="26" max="28" width="12.28515625" style="275" customWidth="1"/>
    <col min="29" max="16384" width="9.140625" style="275"/>
  </cols>
  <sheetData>
    <row r="1" spans="2:19" ht="18.75" x14ac:dyDescent="0.25">
      <c r="B1" s="608" t="s">
        <v>475</v>
      </c>
    </row>
    <row r="2" spans="2:19" x14ac:dyDescent="0.25">
      <c r="B2" s="697" t="s">
        <v>279</v>
      </c>
      <c r="C2" s="697"/>
    </row>
    <row r="4" spans="2:19" x14ac:dyDescent="0.25">
      <c r="B4" s="46" t="s">
        <v>373</v>
      </c>
      <c r="C4" s="276"/>
      <c r="D4" s="277">
        <v>1</v>
      </c>
      <c r="M4" s="277">
        <v>1</v>
      </c>
    </row>
    <row r="5" spans="2:19" x14ac:dyDescent="0.25">
      <c r="B5" s="698" t="s">
        <v>280</v>
      </c>
      <c r="C5" s="698"/>
    </row>
    <row r="11" spans="2:19" ht="15.75" thickBot="1" x14ac:dyDescent="0.3"/>
    <row r="12" spans="2:19" x14ac:dyDescent="0.25">
      <c r="L12" s="699" t="s">
        <v>137</v>
      </c>
      <c r="M12" s="694" t="s">
        <v>63</v>
      </c>
      <c r="N12" s="701"/>
      <c r="O12" s="702"/>
      <c r="P12" s="703"/>
      <c r="Q12" s="694" t="s">
        <v>64</v>
      </c>
      <c r="R12" s="695"/>
      <c r="S12" s="696"/>
    </row>
    <row r="13" spans="2:19" x14ac:dyDescent="0.25">
      <c r="L13" s="700"/>
      <c r="M13" s="278" t="s">
        <v>65</v>
      </c>
      <c r="N13" s="278" t="s">
        <v>66</v>
      </c>
      <c r="O13" s="278" t="s">
        <v>281</v>
      </c>
      <c r="P13" s="704"/>
      <c r="Q13" s="278" t="s">
        <v>65</v>
      </c>
      <c r="R13" s="278" t="s">
        <v>67</v>
      </c>
      <c r="S13" s="279" t="s">
        <v>281</v>
      </c>
    </row>
    <row r="14" spans="2:19" x14ac:dyDescent="0.25">
      <c r="L14" s="686" t="s">
        <v>374</v>
      </c>
      <c r="M14" s="687"/>
      <c r="N14" s="687"/>
      <c r="O14" s="687"/>
      <c r="P14" s="687"/>
      <c r="Q14" s="687"/>
      <c r="R14" s="687"/>
      <c r="S14" s="688"/>
    </row>
    <row r="15" spans="2:19" x14ac:dyDescent="0.25">
      <c r="L15" s="280" t="s">
        <v>13</v>
      </c>
      <c r="M15" s="281">
        <f t="array" ref="M15">INDEX('Table3i_Data HIDE'!$B$2:$I$111,MATCH(1,('Table3i_Data HIDE'!$A$2:$A$111=$D$4)*('Table3i_Data HIDE'!$C$2:$C$111=L15),0),3)</f>
        <v>126</v>
      </c>
      <c r="N15" s="281">
        <f t="array" ref="N15">INDEX('Table3i_Data HIDE'!$B$2:$I$111,MATCH(1,('Table3i_Data HIDE'!$A$2:$A$111=$D$4)*('Table3i_Data HIDE'!$C$2:$C$111=L15),0),5)</f>
        <v>244</v>
      </c>
      <c r="O15" s="281">
        <f t="array" ref="O15">INDEX('Table3i_Data HIDE'!$B$2:$I$111,MATCH(1,('Table3i_Data HIDE'!$A$2:$A$111=$D$4)*('Table3i_Data HIDE'!$C$2:$C$111=L15),0),7)</f>
        <v>370</v>
      </c>
      <c r="P15" s="282"/>
      <c r="Q15" s="283">
        <f t="array" ref="Q15">INDEX('Table3i_Data HIDE'!$B$2:$I$111,MATCH(1,('Table3i_Data HIDE'!$A$2:$A$111=$D$4)*('Table3i_Data HIDE'!$C$2:$C$111=L15),0),4)</f>
        <v>14.600231749710314</v>
      </c>
      <c r="R15" s="283">
        <f t="array" ref="R15">INDEX('Table3i_Data HIDE'!$B$2:$I$111,MATCH(1,('Table3i_Data HIDE'!$A$2:$A$111=$D$4)*('Table3i_Data HIDE'!$C$2:$C$111=L15),0),6)</f>
        <v>24.473420260782348</v>
      </c>
      <c r="S15" s="284">
        <f t="array" ref="S15">INDEX('Table3i_Data HIDE'!$B$2:$I$111,MATCH(1,('Table3i_Data HIDE'!$A$2:$A$111=$D$4)*('Table3i_Data HIDE'!$C$2:$C$111=L15),0),8)</f>
        <v>19.892473118279572</v>
      </c>
    </row>
    <row r="16" spans="2:19" x14ac:dyDescent="0.25">
      <c r="L16" s="280" t="s">
        <v>14</v>
      </c>
      <c r="M16" s="281">
        <f t="array" ref="M16">INDEX('Table3i_Data HIDE'!$B$2:$I$111,MATCH(1,('Table3i_Data HIDE'!$A$2:$A$111=$D$4)*('Table3i_Data HIDE'!$C$2:$C$111=L16),0),3)</f>
        <v>277</v>
      </c>
      <c r="N16" s="281">
        <f t="array" ref="N16">INDEX('Table3i_Data HIDE'!$B$2:$I$111,MATCH(1,('Table3i_Data HIDE'!$A$2:$A$111=$D$4)*('Table3i_Data HIDE'!$C$2:$C$111=L16),0),5)</f>
        <v>408</v>
      </c>
      <c r="O16" s="281">
        <f t="array" ref="O16">INDEX('Table3i_Data HIDE'!$B$2:$I$111,MATCH(1,('Table3i_Data HIDE'!$A$2:$A$111=$D$4)*('Table3i_Data HIDE'!$C$2:$C$111=L16),0),7)</f>
        <v>685</v>
      </c>
      <c r="P16" s="285"/>
      <c r="Q16" s="283">
        <f t="array" ref="Q16">INDEX('Table3i_Data HIDE'!$B$2:$I$111,MATCH(1,('Table3i_Data HIDE'!$A$2:$A$111=$D$4)*('Table3i_Data HIDE'!$C$2:$C$111=L16),0),4)</f>
        <v>32.097334878331402</v>
      </c>
      <c r="R16" s="283">
        <f t="array" ref="R16">INDEX('Table3i_Data HIDE'!$B$2:$I$111,MATCH(1,('Table3i_Data HIDE'!$A$2:$A$111=$D$4)*('Table3i_Data HIDE'!$C$2:$C$111=L16),0),6)</f>
        <v>40.922768304914747</v>
      </c>
      <c r="S16" s="284">
        <f t="array" ref="S16">INDEX('Table3i_Data HIDE'!$B$2:$I$111,MATCH(1,('Table3i_Data HIDE'!$A$2:$A$111=$D$4)*('Table3i_Data HIDE'!$C$2:$C$111=L16),0),8)</f>
        <v>36.827956989247312</v>
      </c>
    </row>
    <row r="17" spans="2:23" x14ac:dyDescent="0.25">
      <c r="L17" s="280" t="s">
        <v>15</v>
      </c>
      <c r="M17" s="281">
        <f t="array" ref="M17">INDEX('Table3i_Data HIDE'!$B$2:$I$111,MATCH(1,('Table3i_Data HIDE'!$A$2:$A$111=$D$4)*('Table3i_Data HIDE'!$C$2:$C$111=L17),0),3)</f>
        <v>236</v>
      </c>
      <c r="N17" s="281">
        <f t="array" ref="N17">INDEX('Table3i_Data HIDE'!$B$2:$I$111,MATCH(1,('Table3i_Data HIDE'!$A$2:$A$111=$D$4)*('Table3i_Data HIDE'!$C$2:$C$111=L17),0),5)</f>
        <v>222</v>
      </c>
      <c r="O17" s="281">
        <f t="array" ref="O17">INDEX('Table3i_Data HIDE'!$B$2:$I$111,MATCH(1,('Table3i_Data HIDE'!$A$2:$A$111=$D$4)*('Table3i_Data HIDE'!$C$2:$C$111=L17),0),7)</f>
        <v>458</v>
      </c>
      <c r="P17" s="285"/>
      <c r="Q17" s="283">
        <f t="array" ref="Q17">INDEX('Table3i_Data HIDE'!$B$2:$I$111,MATCH(1,('Table3i_Data HIDE'!$A$2:$A$111=$D$4)*('Table3i_Data HIDE'!$C$2:$C$111=L17),0),4)</f>
        <v>27.346465816917732</v>
      </c>
      <c r="R17" s="283">
        <f t="array" ref="R17">INDEX('Table3i_Data HIDE'!$B$2:$I$111,MATCH(1,('Table3i_Data HIDE'!$A$2:$A$111=$D$4)*('Table3i_Data HIDE'!$C$2:$C$111=L17),0),6)</f>
        <v>22.266800401203611</v>
      </c>
      <c r="S17" s="284">
        <f t="array" ref="S17">INDEX('Table3i_Data HIDE'!$B$2:$I$111,MATCH(1,('Table3i_Data HIDE'!$A$2:$A$111=$D$4)*('Table3i_Data HIDE'!$C$2:$C$111=L17),0),8)</f>
        <v>24.623655913978496</v>
      </c>
    </row>
    <row r="18" spans="2:23" x14ac:dyDescent="0.25">
      <c r="L18" s="280" t="s">
        <v>16</v>
      </c>
      <c r="M18" s="281">
        <f t="array" ref="M18">INDEX('Table3i_Data HIDE'!$B$2:$I$111,MATCH(1,('Table3i_Data HIDE'!$A$2:$A$111=$D$4)*('Table3i_Data HIDE'!$C$2:$C$111=L18),0),3)</f>
        <v>111</v>
      </c>
      <c r="N18" s="281">
        <f t="array" ref="N18">INDEX('Table3i_Data HIDE'!$B$2:$I$111,MATCH(1,('Table3i_Data HIDE'!$A$2:$A$111=$D$4)*('Table3i_Data HIDE'!$C$2:$C$111=L18),0),5)</f>
        <v>68</v>
      </c>
      <c r="O18" s="281">
        <f t="array" ref="O18">INDEX('Table3i_Data HIDE'!$B$2:$I$111,MATCH(1,('Table3i_Data HIDE'!$A$2:$A$111=$D$4)*('Table3i_Data HIDE'!$C$2:$C$111=L18),0),7)</f>
        <v>179</v>
      </c>
      <c r="P18" s="285"/>
      <c r="Q18" s="283">
        <f t="array" ref="Q18">INDEX('Table3i_Data HIDE'!$B$2:$I$111,MATCH(1,('Table3i_Data HIDE'!$A$2:$A$111=$D$4)*('Table3i_Data HIDE'!$C$2:$C$111=L18),0),4)</f>
        <v>12.862108922363849</v>
      </c>
      <c r="R18" s="283">
        <f t="array" ref="R18">INDEX('Table3i_Data HIDE'!$B$2:$I$111,MATCH(1,('Table3i_Data HIDE'!$A$2:$A$111=$D$4)*('Table3i_Data HIDE'!$C$2:$C$111=L18),0),6)</f>
        <v>6.8204613841524573</v>
      </c>
      <c r="S18" s="284">
        <f t="array" ref="S18">INDEX('Table3i_Data HIDE'!$B$2:$I$111,MATCH(1,('Table3i_Data HIDE'!$A$2:$A$111=$D$4)*('Table3i_Data HIDE'!$C$2:$C$111=L18),0),8)</f>
        <v>9.6236559139784941</v>
      </c>
    </row>
    <row r="19" spans="2:23" x14ac:dyDescent="0.25">
      <c r="L19" s="280" t="s">
        <v>17</v>
      </c>
      <c r="M19" s="281">
        <f t="array" ref="M19">INDEX('Table3i_Data HIDE'!$B$2:$I$111,MATCH(1,('Table3i_Data HIDE'!$A$2:$A$111=$D$4)*('Table3i_Data HIDE'!$C$2:$C$111=L19),0),3)</f>
        <v>75</v>
      </c>
      <c r="N19" s="281">
        <f t="array" ref="N19">INDEX('Table3i_Data HIDE'!$B$2:$I$111,MATCH(1,('Table3i_Data HIDE'!$A$2:$A$111=$D$4)*('Table3i_Data HIDE'!$C$2:$C$111=L19),0),5)</f>
        <v>38</v>
      </c>
      <c r="O19" s="281">
        <f t="array" ref="O19">INDEX('Table3i_Data HIDE'!$B$2:$I$111,MATCH(1,('Table3i_Data HIDE'!$A$2:$A$111=$D$4)*('Table3i_Data HIDE'!$C$2:$C$111=L19),0),7)</f>
        <v>113</v>
      </c>
      <c r="P19" s="285"/>
      <c r="Q19" s="283">
        <f t="array" ref="Q19">INDEX('Table3i_Data HIDE'!$B$2:$I$111,MATCH(1,('Table3i_Data HIDE'!$A$2:$A$111=$D$4)*('Table3i_Data HIDE'!$C$2:$C$111=L19),0),4)</f>
        <v>8.6906141367323304</v>
      </c>
      <c r="R19" s="283">
        <f t="array" ref="R19">INDEX('Table3i_Data HIDE'!$B$2:$I$111,MATCH(1,('Table3i_Data HIDE'!$A$2:$A$111=$D$4)*('Table3i_Data HIDE'!$C$2:$C$111=L19),0),6)</f>
        <v>3.8114343029087263</v>
      </c>
      <c r="S19" s="284">
        <f t="array" ref="S19">INDEX('Table3i_Data HIDE'!$B$2:$I$111,MATCH(1,('Table3i_Data HIDE'!$A$2:$A$111=$D$4)*('Table3i_Data HIDE'!$C$2:$C$111=L19),0),8)</f>
        <v>6.075268817204301</v>
      </c>
    </row>
    <row r="20" spans="2:23" x14ac:dyDescent="0.25">
      <c r="L20" s="280" t="s">
        <v>18</v>
      </c>
      <c r="M20" s="281">
        <f t="array" ref="M20">INDEX('Table3i_Data HIDE'!$B$2:$I$111,MATCH(1,('Table3i_Data HIDE'!$A$2:$A$111=$D$4)*('Table3i_Data HIDE'!$C$2:$C$111=L20),0),3)</f>
        <v>38</v>
      </c>
      <c r="N20" s="281">
        <f t="array" ref="N20">INDEX('Table3i_Data HIDE'!$B$2:$I$111,MATCH(1,('Table3i_Data HIDE'!$A$2:$A$111=$D$4)*('Table3i_Data HIDE'!$C$2:$C$111=L20),0),5)</f>
        <v>17</v>
      </c>
      <c r="O20" s="281">
        <f t="array" ref="O20">INDEX('Table3i_Data HIDE'!$B$2:$I$111,MATCH(1,('Table3i_Data HIDE'!$A$2:$A$111=$D$4)*('Table3i_Data HIDE'!$C$2:$C$111=L20),0),7)</f>
        <v>55</v>
      </c>
      <c r="P20" s="285"/>
      <c r="Q20" s="283">
        <f t="array" ref="Q20">INDEX('Table3i_Data HIDE'!$B$2:$I$111,MATCH(1,('Table3i_Data HIDE'!$A$2:$A$111=$D$4)*('Table3i_Data HIDE'!$C$2:$C$111=L20),0),4)</f>
        <v>4.4032444959443806</v>
      </c>
      <c r="R20" s="283">
        <f t="array" ref="R20">INDEX('Table3i_Data HIDE'!$B$2:$I$111,MATCH(1,('Table3i_Data HIDE'!$A$2:$A$111=$D$4)*('Table3i_Data HIDE'!$C$2:$C$111=L20),0),6)</f>
        <v>1.7051153460381143</v>
      </c>
      <c r="S20" s="284">
        <f t="array" ref="S20">INDEX('Table3i_Data HIDE'!$B$2:$I$111,MATCH(1,('Table3i_Data HIDE'!$A$2:$A$111=$D$4)*('Table3i_Data HIDE'!$C$2:$C$111=L20),0),8)</f>
        <v>2.956989247311828</v>
      </c>
    </row>
    <row r="21" spans="2:23" ht="15.75" thickBot="1" x14ac:dyDescent="0.3">
      <c r="L21" s="286" t="s">
        <v>7</v>
      </c>
      <c r="M21" s="287">
        <f t="array" ref="M21">INDEX('Table3i_Data HIDE'!$B$2:$I$111,MATCH(1,('Table3i_Data HIDE'!$A$2:$A$111=$D$4)*('Table3i_Data HIDE'!$C$2:$C$111=L21),0),3)</f>
        <v>863</v>
      </c>
      <c r="N21" s="287">
        <f t="array" ref="N21">INDEX('Table3i_Data HIDE'!$B$2:$I$111,MATCH(1,('Table3i_Data HIDE'!$A$2:$A$111=$D$4)*('Table3i_Data HIDE'!$C$2:$C$111=L21),0),5)</f>
        <v>997</v>
      </c>
      <c r="O21" s="287">
        <f t="array" ref="O21">INDEX('Table3i_Data HIDE'!$B$2:$I$111,MATCH(1,('Table3i_Data HIDE'!$A$2:$A$111=$D$4)*('Table3i_Data HIDE'!$C$2:$C$111=L21),0),7)</f>
        <v>1860</v>
      </c>
      <c r="P21" s="288"/>
      <c r="Q21" s="289">
        <f t="array" ref="Q21">INDEX('Table3i_Data HIDE'!$B$2:$I$111,MATCH(1,('Table3i_Data HIDE'!$A$2:$A$111=$D$4)*('Table3i_Data HIDE'!$C$2:$C$111=L21),0),4)</f>
        <v>100</v>
      </c>
      <c r="R21" s="289">
        <f t="array" ref="R21">INDEX('Table3i_Data HIDE'!$B$2:$I$111,MATCH(1,('Table3i_Data HIDE'!$A$2:$A$111=$D$4)*('Table3i_Data HIDE'!$C$2:$C$111=L21),0),6)</f>
        <v>100</v>
      </c>
      <c r="S21" s="290">
        <f t="array" ref="S21">INDEX('Table3i_Data HIDE'!$B$2:$I$111,MATCH(1,('Table3i_Data HIDE'!$A$2:$A$111=$D$4)*('Table3i_Data HIDE'!$C$2:$C$111=L21),0),8)</f>
        <v>100</v>
      </c>
    </row>
    <row r="23" spans="2:23" x14ac:dyDescent="0.25">
      <c r="L23" s="239" t="s">
        <v>114</v>
      </c>
      <c r="M23" s="232"/>
      <c r="N23" s="232"/>
      <c r="O23" s="232"/>
      <c r="P23" s="232"/>
      <c r="Q23" s="232"/>
      <c r="R23" s="232"/>
      <c r="S23" s="232"/>
    </row>
    <row r="24" spans="2:23" ht="15" customHeight="1" x14ac:dyDescent="0.25">
      <c r="L24" s="272" t="s">
        <v>192</v>
      </c>
      <c r="M24" s="271"/>
      <c r="N24" s="271"/>
      <c r="O24" s="271"/>
      <c r="P24" s="271"/>
      <c r="Q24" s="271"/>
      <c r="R24" s="271"/>
      <c r="S24" s="271"/>
    </row>
    <row r="25" spans="2:23" ht="41.25" customHeight="1" x14ac:dyDescent="0.25">
      <c r="L25" s="674" t="s">
        <v>499</v>
      </c>
      <c r="M25" s="675"/>
      <c r="N25" s="675"/>
      <c r="O25" s="675"/>
      <c r="P25" s="675"/>
      <c r="Q25" s="675"/>
      <c r="R25" s="675"/>
      <c r="S25" s="675"/>
    </row>
    <row r="26" spans="2:23" ht="15" customHeight="1" x14ac:dyDescent="0.25">
      <c r="L26" s="272" t="s">
        <v>500</v>
      </c>
      <c r="M26" s="271"/>
      <c r="N26" s="271"/>
      <c r="O26" s="271"/>
      <c r="P26" s="271"/>
      <c r="Q26" s="271"/>
      <c r="R26" s="271"/>
      <c r="S26" s="271"/>
    </row>
    <row r="27" spans="2:23" ht="32.25" customHeight="1" x14ac:dyDescent="0.25">
      <c r="L27" s="693" t="s">
        <v>501</v>
      </c>
      <c r="M27" s="693"/>
      <c r="N27" s="693"/>
      <c r="O27" s="693"/>
      <c r="P27" s="693"/>
      <c r="Q27" s="693"/>
      <c r="R27" s="693"/>
      <c r="S27" s="693"/>
    </row>
    <row r="28" spans="2:23" x14ac:dyDescent="0.25">
      <c r="B28" s="46" t="s">
        <v>282</v>
      </c>
      <c r="C28" s="276"/>
      <c r="D28" s="291"/>
    </row>
    <row r="29" spans="2:23" ht="15.75" thickBot="1" x14ac:dyDescent="0.3">
      <c r="R29" s="302"/>
      <c r="S29" s="302"/>
    </row>
    <row r="30" spans="2:23" ht="15.75" thickBot="1" x14ac:dyDescent="0.3">
      <c r="B30" s="292"/>
      <c r="C30" s="292"/>
      <c r="D30" s="292"/>
      <c r="E30" s="689" t="s">
        <v>63</v>
      </c>
      <c r="F30" s="690"/>
      <c r="G30" s="690"/>
      <c r="H30" s="690" t="s">
        <v>64</v>
      </c>
      <c r="I30" s="691"/>
      <c r="J30" s="692"/>
      <c r="R30" s="311"/>
      <c r="S30" s="311"/>
    </row>
    <row r="31" spans="2:23" ht="30.75" customHeight="1" x14ac:dyDescent="0.25">
      <c r="B31" s="293" t="s">
        <v>283</v>
      </c>
      <c r="C31" s="294" t="s">
        <v>284</v>
      </c>
      <c r="D31" s="295" t="s">
        <v>137</v>
      </c>
      <c r="E31" s="296" t="s">
        <v>51</v>
      </c>
      <c r="F31" s="297" t="s">
        <v>44</v>
      </c>
      <c r="G31" s="298" t="s">
        <v>7</v>
      </c>
      <c r="H31" s="299" t="s">
        <v>51</v>
      </c>
      <c r="I31" s="300" t="s">
        <v>7</v>
      </c>
      <c r="J31" s="301" t="s">
        <v>7</v>
      </c>
      <c r="R31" s="610"/>
      <c r="S31" s="610"/>
      <c r="T31" s="611"/>
      <c r="U31" s="611"/>
      <c r="V31" s="302"/>
      <c r="W31" s="302"/>
    </row>
    <row r="32" spans="2:23" x14ac:dyDescent="0.25">
      <c r="B32" s="303">
        <v>2019</v>
      </c>
      <c r="C32" s="614" t="s">
        <v>8</v>
      </c>
      <c r="D32" s="615" t="s">
        <v>13</v>
      </c>
      <c r="E32" s="616">
        <v>126</v>
      </c>
      <c r="F32" s="456">
        <v>244</v>
      </c>
      <c r="G32" s="617">
        <v>370</v>
      </c>
      <c r="H32" s="618">
        <v>14.600231749710314</v>
      </c>
      <c r="I32" s="456">
        <v>24.473420260782348</v>
      </c>
      <c r="J32" s="619">
        <v>19.892473118279572</v>
      </c>
      <c r="R32" s="610"/>
      <c r="S32" s="610"/>
      <c r="T32" s="610"/>
      <c r="U32" s="610"/>
      <c r="V32" s="311"/>
      <c r="W32" s="311"/>
    </row>
    <row r="33" spans="2:23" ht="21" x14ac:dyDescent="0.35">
      <c r="B33" s="312">
        <v>2019</v>
      </c>
      <c r="C33" s="620" t="s">
        <v>8</v>
      </c>
      <c r="D33" s="621" t="s">
        <v>14</v>
      </c>
      <c r="E33" s="622">
        <v>277</v>
      </c>
      <c r="F33" s="446">
        <v>408</v>
      </c>
      <c r="G33" s="623">
        <v>685</v>
      </c>
      <c r="H33" s="624">
        <v>32.097334878331402</v>
      </c>
      <c r="I33" s="446">
        <v>40.922768304914747</v>
      </c>
      <c r="J33" s="625">
        <v>36.827956989247312</v>
      </c>
      <c r="M33" s="609"/>
      <c r="N33" s="609"/>
      <c r="O33" s="612"/>
      <c r="P33" s="609"/>
      <c r="Q33" s="609"/>
      <c r="R33" s="613"/>
      <c r="S33" s="613"/>
      <c r="T33" s="610"/>
      <c r="U33" s="610"/>
      <c r="V33" s="311"/>
      <c r="W33" s="311"/>
    </row>
    <row r="34" spans="2:23" ht="21" x14ac:dyDescent="0.35">
      <c r="B34" s="312">
        <v>2019</v>
      </c>
      <c r="C34" s="620" t="s">
        <v>8</v>
      </c>
      <c r="D34" s="621" t="s">
        <v>15</v>
      </c>
      <c r="E34" s="622">
        <v>236</v>
      </c>
      <c r="F34" s="446">
        <v>222</v>
      </c>
      <c r="G34" s="623">
        <v>458</v>
      </c>
      <c r="H34" s="624">
        <v>27.346465816917732</v>
      </c>
      <c r="I34" s="446">
        <v>22.266800401203611</v>
      </c>
      <c r="J34" s="625">
        <v>24.623655913978496</v>
      </c>
      <c r="M34" s="609"/>
      <c r="N34" s="609"/>
      <c r="O34" s="612"/>
      <c r="P34" s="609"/>
      <c r="Q34" s="609"/>
      <c r="R34" s="613"/>
      <c r="S34" s="613"/>
      <c r="T34" s="610"/>
      <c r="U34" s="610"/>
      <c r="V34" s="311"/>
      <c r="W34" s="311"/>
    </row>
    <row r="35" spans="2:23" x14ac:dyDescent="0.25">
      <c r="B35" s="312">
        <v>2019</v>
      </c>
      <c r="C35" s="620" t="s">
        <v>8</v>
      </c>
      <c r="D35" s="621" t="s">
        <v>16</v>
      </c>
      <c r="E35" s="622">
        <v>111</v>
      </c>
      <c r="F35" s="446">
        <v>68</v>
      </c>
      <c r="G35" s="623">
        <v>179</v>
      </c>
      <c r="H35" s="624">
        <v>12.862108922363849</v>
      </c>
      <c r="I35" s="446">
        <v>6.8204613841524573</v>
      </c>
      <c r="J35" s="625">
        <v>9.6236559139784941</v>
      </c>
      <c r="R35" s="610"/>
      <c r="S35" s="610"/>
      <c r="T35" s="610"/>
      <c r="U35" s="610"/>
      <c r="V35" s="311"/>
      <c r="W35" s="311"/>
    </row>
    <row r="36" spans="2:23" x14ac:dyDescent="0.25">
      <c r="B36" s="312">
        <v>2019</v>
      </c>
      <c r="C36" s="620" t="s">
        <v>8</v>
      </c>
      <c r="D36" s="621" t="s">
        <v>17</v>
      </c>
      <c r="E36" s="622">
        <v>75</v>
      </c>
      <c r="F36" s="446">
        <v>38</v>
      </c>
      <c r="G36" s="623">
        <v>113</v>
      </c>
      <c r="H36" s="624">
        <v>8.6906141367323304</v>
      </c>
      <c r="I36" s="446">
        <v>3.8114343029087263</v>
      </c>
      <c r="J36" s="625">
        <v>6.075268817204301</v>
      </c>
      <c r="R36" s="328"/>
      <c r="S36" s="328"/>
      <c r="T36" s="311"/>
      <c r="U36" s="311"/>
      <c r="V36" s="311"/>
      <c r="W36" s="311"/>
    </row>
    <row r="37" spans="2:23" x14ac:dyDescent="0.25">
      <c r="B37" s="312">
        <v>2019</v>
      </c>
      <c r="C37" s="620" t="s">
        <v>8</v>
      </c>
      <c r="D37" s="621" t="s">
        <v>18</v>
      </c>
      <c r="E37" s="622">
        <v>38</v>
      </c>
      <c r="F37" s="446">
        <v>17</v>
      </c>
      <c r="G37" s="623">
        <v>55</v>
      </c>
      <c r="H37" s="624">
        <v>4.4032444959443806</v>
      </c>
      <c r="I37" s="446">
        <v>1.7051153460381143</v>
      </c>
      <c r="J37" s="625">
        <v>2.956989247311828</v>
      </c>
      <c r="S37" s="311"/>
      <c r="T37" s="311"/>
      <c r="U37" s="311"/>
      <c r="V37" s="311"/>
      <c r="W37" s="311"/>
    </row>
    <row r="38" spans="2:23" x14ac:dyDescent="0.25">
      <c r="B38" s="320">
        <v>2019</v>
      </c>
      <c r="C38" s="626" t="s">
        <v>8</v>
      </c>
      <c r="D38" s="627" t="s">
        <v>7</v>
      </c>
      <c r="E38" s="628">
        <v>863</v>
      </c>
      <c r="F38" s="448">
        <v>997</v>
      </c>
      <c r="G38" s="629">
        <v>1860</v>
      </c>
      <c r="H38" s="630">
        <v>100</v>
      </c>
      <c r="I38" s="448">
        <v>100</v>
      </c>
      <c r="J38" s="631">
        <v>100</v>
      </c>
      <c r="S38" s="311"/>
      <c r="T38" s="328"/>
      <c r="U38" s="328"/>
      <c r="V38" s="328"/>
      <c r="W38" s="328"/>
    </row>
    <row r="39" spans="2:23" x14ac:dyDescent="0.25">
      <c r="B39" s="312">
        <v>2019</v>
      </c>
      <c r="C39" s="620" t="s">
        <v>285</v>
      </c>
      <c r="D39" s="621" t="s">
        <v>13</v>
      </c>
      <c r="E39" s="622">
        <v>13</v>
      </c>
      <c r="F39" s="446">
        <v>15</v>
      </c>
      <c r="G39" s="623">
        <v>28</v>
      </c>
      <c r="H39" s="624">
        <v>16.049382716049383</v>
      </c>
      <c r="I39" s="446">
        <v>33.333333333333336</v>
      </c>
      <c r="J39" s="625">
        <v>22.222222222222221</v>
      </c>
      <c r="R39" s="311"/>
      <c r="S39" s="311"/>
      <c r="T39" s="311"/>
      <c r="U39" s="311"/>
      <c r="V39" s="311"/>
      <c r="W39" s="311"/>
    </row>
    <row r="40" spans="2:23" x14ac:dyDescent="0.25">
      <c r="B40" s="312">
        <v>2019</v>
      </c>
      <c r="C40" s="620" t="s">
        <v>285</v>
      </c>
      <c r="D40" s="621" t="s">
        <v>14</v>
      </c>
      <c r="E40" s="622">
        <v>26</v>
      </c>
      <c r="F40" s="446">
        <v>22</v>
      </c>
      <c r="G40" s="623">
        <v>48</v>
      </c>
      <c r="H40" s="624">
        <v>32.098765432098766</v>
      </c>
      <c r="I40" s="446">
        <v>48.888888888888893</v>
      </c>
      <c r="J40" s="625">
        <v>38.095238095238095</v>
      </c>
      <c r="R40" s="311"/>
      <c r="S40" s="311"/>
      <c r="T40" s="311"/>
      <c r="U40" s="311"/>
      <c r="V40" s="311"/>
      <c r="W40" s="311"/>
    </row>
    <row r="41" spans="2:23" x14ac:dyDescent="0.25">
      <c r="B41" s="312">
        <v>2019</v>
      </c>
      <c r="C41" s="620" t="s">
        <v>285</v>
      </c>
      <c r="D41" s="621" t="s">
        <v>15</v>
      </c>
      <c r="E41" s="622">
        <v>30</v>
      </c>
      <c r="F41" s="446">
        <v>5</v>
      </c>
      <c r="G41" s="623">
        <v>35</v>
      </c>
      <c r="H41" s="624">
        <v>37.037037037037038</v>
      </c>
      <c r="I41" s="446">
        <v>11.111111111111111</v>
      </c>
      <c r="J41" s="625">
        <v>27.777777777777775</v>
      </c>
      <c r="R41" s="311"/>
      <c r="S41" s="311"/>
      <c r="T41" s="311"/>
      <c r="U41" s="311"/>
      <c r="V41" s="311"/>
      <c r="W41" s="311"/>
    </row>
    <row r="42" spans="2:23" x14ac:dyDescent="0.25">
      <c r="B42" s="312">
        <v>2019</v>
      </c>
      <c r="C42" s="620" t="s">
        <v>285</v>
      </c>
      <c r="D42" s="621" t="s">
        <v>16</v>
      </c>
      <c r="E42" s="622">
        <v>6</v>
      </c>
      <c r="F42" s="446">
        <v>0</v>
      </c>
      <c r="G42" s="623">
        <v>6</v>
      </c>
      <c r="H42" s="624">
        <v>7.4074074074074066</v>
      </c>
      <c r="I42" s="446">
        <v>0</v>
      </c>
      <c r="J42" s="625">
        <v>4.7619047619047619</v>
      </c>
      <c r="R42" s="311"/>
      <c r="S42" s="311"/>
      <c r="T42" s="311"/>
      <c r="U42" s="311"/>
      <c r="V42" s="311"/>
      <c r="W42" s="311"/>
    </row>
    <row r="43" spans="2:23" x14ac:dyDescent="0.25">
      <c r="B43" s="312">
        <v>2019</v>
      </c>
      <c r="C43" s="620" t="s">
        <v>285</v>
      </c>
      <c r="D43" s="621" t="s">
        <v>17</v>
      </c>
      <c r="E43" s="622">
        <v>2</v>
      </c>
      <c r="F43" s="446">
        <v>2</v>
      </c>
      <c r="G43" s="623">
        <v>4</v>
      </c>
      <c r="H43" s="624">
        <v>2.4691358024691357</v>
      </c>
      <c r="I43" s="446">
        <v>4.4444444444444446</v>
      </c>
      <c r="J43" s="625">
        <v>3.1746031746031744</v>
      </c>
      <c r="R43" s="328"/>
      <c r="S43" s="328"/>
      <c r="T43" s="311"/>
      <c r="U43" s="311"/>
      <c r="V43" s="311"/>
      <c r="W43" s="311"/>
    </row>
    <row r="44" spans="2:23" x14ac:dyDescent="0.25">
      <c r="B44" s="312">
        <v>2019</v>
      </c>
      <c r="C44" s="620" t="s">
        <v>285</v>
      </c>
      <c r="D44" s="621" t="s">
        <v>18</v>
      </c>
      <c r="E44" s="622">
        <v>4</v>
      </c>
      <c r="F44" s="446">
        <v>1</v>
      </c>
      <c r="G44" s="623">
        <v>5</v>
      </c>
      <c r="H44" s="624">
        <v>4.9382716049382713</v>
      </c>
      <c r="I44" s="446">
        <v>2.2222222222222223</v>
      </c>
      <c r="J44" s="625">
        <v>3.9682539682539679</v>
      </c>
      <c r="R44" s="311"/>
      <c r="S44" s="311"/>
      <c r="T44" s="311"/>
      <c r="U44" s="311"/>
      <c r="V44" s="311"/>
      <c r="W44" s="311"/>
    </row>
    <row r="45" spans="2:23" x14ac:dyDescent="0.25">
      <c r="B45" s="320">
        <v>2019</v>
      </c>
      <c r="C45" s="626" t="s">
        <v>285</v>
      </c>
      <c r="D45" s="627" t="s">
        <v>7</v>
      </c>
      <c r="E45" s="628">
        <v>81</v>
      </c>
      <c r="F45" s="448">
        <v>45</v>
      </c>
      <c r="G45" s="629">
        <v>126</v>
      </c>
      <c r="H45" s="630">
        <v>100</v>
      </c>
      <c r="I45" s="448">
        <v>100</v>
      </c>
      <c r="J45" s="631">
        <v>100</v>
      </c>
      <c r="R45" s="311"/>
      <c r="S45" s="311"/>
      <c r="T45" s="328"/>
      <c r="U45" s="328"/>
      <c r="V45" s="328"/>
      <c r="W45" s="328"/>
    </row>
    <row r="46" spans="2:23" x14ac:dyDescent="0.25">
      <c r="B46" s="312">
        <v>2019</v>
      </c>
      <c r="C46" s="620" t="s">
        <v>286</v>
      </c>
      <c r="D46" s="621" t="s">
        <v>13</v>
      </c>
      <c r="E46" s="622">
        <v>4</v>
      </c>
      <c r="F46" s="446">
        <v>2</v>
      </c>
      <c r="G46" s="623">
        <v>6</v>
      </c>
      <c r="H46" s="624">
        <v>25</v>
      </c>
      <c r="I46" s="446">
        <v>11.111111111111111</v>
      </c>
      <c r="J46" s="625">
        <v>17.647058823529413</v>
      </c>
      <c r="R46" s="311"/>
      <c r="S46" s="311"/>
      <c r="T46" s="311"/>
      <c r="U46" s="311"/>
      <c r="V46" s="311"/>
      <c r="W46" s="311"/>
    </row>
    <row r="47" spans="2:23" x14ac:dyDescent="0.25">
      <c r="B47" s="312">
        <v>2019</v>
      </c>
      <c r="C47" s="620" t="s">
        <v>286</v>
      </c>
      <c r="D47" s="621" t="s">
        <v>14</v>
      </c>
      <c r="E47" s="622">
        <v>6</v>
      </c>
      <c r="F47" s="446">
        <v>9</v>
      </c>
      <c r="G47" s="623">
        <v>15</v>
      </c>
      <c r="H47" s="624">
        <v>37.5</v>
      </c>
      <c r="I47" s="446">
        <v>50</v>
      </c>
      <c r="J47" s="625">
        <v>44.117647058823536</v>
      </c>
      <c r="R47" s="311"/>
      <c r="S47" s="311"/>
      <c r="T47" s="311"/>
      <c r="U47" s="311"/>
      <c r="V47" s="311"/>
      <c r="W47" s="311"/>
    </row>
    <row r="48" spans="2:23" x14ac:dyDescent="0.25">
      <c r="B48" s="312">
        <v>2019</v>
      </c>
      <c r="C48" s="620" t="s">
        <v>286</v>
      </c>
      <c r="D48" s="621" t="s">
        <v>15</v>
      </c>
      <c r="E48" s="622">
        <v>2</v>
      </c>
      <c r="F48" s="446">
        <v>7</v>
      </c>
      <c r="G48" s="623">
        <v>9</v>
      </c>
      <c r="H48" s="624">
        <v>12.5</v>
      </c>
      <c r="I48" s="446">
        <v>38.888888888888886</v>
      </c>
      <c r="J48" s="625">
        <v>26.47058823529412</v>
      </c>
      <c r="R48" s="311"/>
      <c r="S48" s="311"/>
      <c r="T48" s="311"/>
      <c r="U48" s="311"/>
      <c r="V48" s="311"/>
      <c r="W48" s="311"/>
    </row>
    <row r="49" spans="2:23" x14ac:dyDescent="0.25">
      <c r="B49" s="312">
        <v>2019</v>
      </c>
      <c r="C49" s="620" t="s">
        <v>286</v>
      </c>
      <c r="D49" s="621" t="s">
        <v>16</v>
      </c>
      <c r="E49" s="622">
        <v>0</v>
      </c>
      <c r="F49" s="446">
        <v>0</v>
      </c>
      <c r="G49" s="623">
        <v>0</v>
      </c>
      <c r="H49" s="624">
        <v>0</v>
      </c>
      <c r="I49" s="446">
        <v>0</v>
      </c>
      <c r="J49" s="625">
        <v>0</v>
      </c>
      <c r="R49" s="311"/>
      <c r="S49" s="311"/>
      <c r="T49" s="311"/>
      <c r="U49" s="311"/>
      <c r="V49" s="311"/>
      <c r="W49" s="311"/>
    </row>
    <row r="50" spans="2:23" x14ac:dyDescent="0.25">
      <c r="B50" s="312">
        <v>2019</v>
      </c>
      <c r="C50" s="620" t="s">
        <v>286</v>
      </c>
      <c r="D50" s="621" t="s">
        <v>17</v>
      </c>
      <c r="E50" s="622">
        <v>3</v>
      </c>
      <c r="F50" s="446">
        <v>0</v>
      </c>
      <c r="G50" s="623">
        <v>3</v>
      </c>
      <c r="H50" s="624">
        <v>18.75</v>
      </c>
      <c r="I50" s="446">
        <v>0</v>
      </c>
      <c r="J50" s="625">
        <v>8.8235294117647065</v>
      </c>
      <c r="R50" s="328"/>
      <c r="S50" s="328"/>
      <c r="T50" s="311"/>
      <c r="U50" s="311"/>
      <c r="V50" s="311"/>
      <c r="W50" s="311"/>
    </row>
    <row r="51" spans="2:23" x14ac:dyDescent="0.25">
      <c r="B51" s="312">
        <v>2019</v>
      </c>
      <c r="C51" s="620" t="s">
        <v>286</v>
      </c>
      <c r="D51" s="621" t="s">
        <v>18</v>
      </c>
      <c r="E51" s="622">
        <v>1</v>
      </c>
      <c r="F51" s="446">
        <v>0</v>
      </c>
      <c r="G51" s="623">
        <v>1</v>
      </c>
      <c r="H51" s="624">
        <v>6.25</v>
      </c>
      <c r="I51" s="446">
        <v>0</v>
      </c>
      <c r="J51" s="625">
        <v>2.9411764705882355</v>
      </c>
      <c r="R51" s="311"/>
      <c r="S51" s="311"/>
      <c r="T51" s="311"/>
      <c r="U51" s="311"/>
      <c r="V51" s="311"/>
      <c r="W51" s="311"/>
    </row>
    <row r="52" spans="2:23" x14ac:dyDescent="0.25">
      <c r="B52" s="320">
        <v>2019</v>
      </c>
      <c r="C52" s="626" t="s">
        <v>286</v>
      </c>
      <c r="D52" s="627" t="s">
        <v>7</v>
      </c>
      <c r="E52" s="628">
        <v>16</v>
      </c>
      <c r="F52" s="448">
        <v>18</v>
      </c>
      <c r="G52" s="629">
        <v>34</v>
      </c>
      <c r="H52" s="630">
        <v>100</v>
      </c>
      <c r="I52" s="448">
        <v>100</v>
      </c>
      <c r="J52" s="631">
        <v>100</v>
      </c>
      <c r="R52" s="311"/>
      <c r="S52" s="311"/>
      <c r="T52" s="328"/>
      <c r="U52" s="328"/>
      <c r="V52" s="328"/>
      <c r="W52" s="328"/>
    </row>
    <row r="53" spans="2:23" x14ac:dyDescent="0.25">
      <c r="B53" s="312">
        <v>2019</v>
      </c>
      <c r="C53" s="620" t="s">
        <v>287</v>
      </c>
      <c r="D53" s="621" t="s">
        <v>13</v>
      </c>
      <c r="E53" s="622">
        <v>7</v>
      </c>
      <c r="F53" s="446">
        <v>9</v>
      </c>
      <c r="G53" s="623">
        <v>16</v>
      </c>
      <c r="H53" s="624">
        <v>17.5</v>
      </c>
      <c r="I53" s="446">
        <v>32.142857142857146</v>
      </c>
      <c r="J53" s="625">
        <v>23.529411764705884</v>
      </c>
      <c r="R53" s="311"/>
      <c r="S53" s="311"/>
      <c r="T53" s="311"/>
      <c r="U53" s="311"/>
      <c r="V53" s="311"/>
      <c r="W53" s="311"/>
    </row>
    <row r="54" spans="2:23" x14ac:dyDescent="0.25">
      <c r="B54" s="312">
        <v>2019</v>
      </c>
      <c r="C54" s="620" t="s">
        <v>287</v>
      </c>
      <c r="D54" s="621" t="s">
        <v>14</v>
      </c>
      <c r="E54" s="622">
        <v>6</v>
      </c>
      <c r="F54" s="446">
        <v>10</v>
      </c>
      <c r="G54" s="623">
        <v>16</v>
      </c>
      <c r="H54" s="624">
        <v>15</v>
      </c>
      <c r="I54" s="446">
        <v>35.714285714285715</v>
      </c>
      <c r="J54" s="625">
        <v>23.529411764705884</v>
      </c>
      <c r="R54" s="311"/>
      <c r="S54" s="311"/>
      <c r="T54" s="311"/>
      <c r="U54" s="311"/>
      <c r="V54" s="311"/>
      <c r="W54" s="311"/>
    </row>
    <row r="55" spans="2:23" x14ac:dyDescent="0.25">
      <c r="B55" s="312">
        <v>2019</v>
      </c>
      <c r="C55" s="620" t="s">
        <v>287</v>
      </c>
      <c r="D55" s="621" t="s">
        <v>15</v>
      </c>
      <c r="E55" s="622">
        <v>17</v>
      </c>
      <c r="F55" s="446">
        <v>5</v>
      </c>
      <c r="G55" s="623">
        <v>22</v>
      </c>
      <c r="H55" s="624">
        <v>42.5</v>
      </c>
      <c r="I55" s="446">
        <v>17.857142857142858</v>
      </c>
      <c r="J55" s="625">
        <v>32.352941176470594</v>
      </c>
      <c r="R55" s="311"/>
      <c r="S55" s="311"/>
      <c r="T55" s="311"/>
      <c r="U55" s="311"/>
      <c r="V55" s="311"/>
      <c r="W55" s="311"/>
    </row>
    <row r="56" spans="2:23" x14ac:dyDescent="0.25">
      <c r="B56" s="312">
        <v>2019</v>
      </c>
      <c r="C56" s="620" t="s">
        <v>287</v>
      </c>
      <c r="D56" s="621" t="s">
        <v>16</v>
      </c>
      <c r="E56" s="622">
        <v>6</v>
      </c>
      <c r="F56" s="446">
        <v>0</v>
      </c>
      <c r="G56" s="623">
        <v>6</v>
      </c>
      <c r="H56" s="624">
        <v>15</v>
      </c>
      <c r="I56" s="446">
        <v>0</v>
      </c>
      <c r="J56" s="625">
        <v>8.8235294117647065</v>
      </c>
      <c r="R56" s="311"/>
      <c r="S56" s="311"/>
      <c r="T56" s="311"/>
      <c r="U56" s="311"/>
      <c r="V56" s="311"/>
      <c r="W56" s="311"/>
    </row>
    <row r="57" spans="2:23" x14ac:dyDescent="0.25">
      <c r="B57" s="312">
        <v>2019</v>
      </c>
      <c r="C57" s="620" t="s">
        <v>287</v>
      </c>
      <c r="D57" s="621" t="s">
        <v>17</v>
      </c>
      <c r="E57" s="622">
        <v>2</v>
      </c>
      <c r="F57" s="446">
        <v>4</v>
      </c>
      <c r="G57" s="623">
        <v>6</v>
      </c>
      <c r="H57" s="624">
        <v>5</v>
      </c>
      <c r="I57" s="446">
        <v>14.285714285714286</v>
      </c>
      <c r="J57" s="625">
        <v>8.8235294117647065</v>
      </c>
      <c r="R57" s="328"/>
      <c r="S57" s="328"/>
      <c r="T57" s="311"/>
      <c r="U57" s="311"/>
      <c r="V57" s="311"/>
      <c r="W57" s="311"/>
    </row>
    <row r="58" spans="2:23" x14ac:dyDescent="0.25">
      <c r="B58" s="312">
        <v>2019</v>
      </c>
      <c r="C58" s="620" t="s">
        <v>287</v>
      </c>
      <c r="D58" s="621" t="s">
        <v>18</v>
      </c>
      <c r="E58" s="622">
        <v>2</v>
      </c>
      <c r="F58" s="446">
        <v>0</v>
      </c>
      <c r="G58" s="623">
        <v>2</v>
      </c>
      <c r="H58" s="624">
        <v>5</v>
      </c>
      <c r="I58" s="446">
        <v>0</v>
      </c>
      <c r="J58" s="625">
        <v>2.9411764705882355</v>
      </c>
      <c r="R58" s="311"/>
      <c r="S58" s="311"/>
      <c r="T58" s="311"/>
      <c r="U58" s="311"/>
      <c r="V58" s="311"/>
      <c r="W58" s="311"/>
    </row>
    <row r="59" spans="2:23" x14ac:dyDescent="0.25">
      <c r="B59" s="320">
        <v>2019</v>
      </c>
      <c r="C59" s="626" t="s">
        <v>287</v>
      </c>
      <c r="D59" s="627" t="s">
        <v>7</v>
      </c>
      <c r="E59" s="628">
        <v>40</v>
      </c>
      <c r="F59" s="448">
        <v>28</v>
      </c>
      <c r="G59" s="629">
        <v>68</v>
      </c>
      <c r="H59" s="630">
        <v>100</v>
      </c>
      <c r="I59" s="448">
        <v>100</v>
      </c>
      <c r="J59" s="631">
        <v>100</v>
      </c>
      <c r="R59" s="311"/>
      <c r="S59" s="311"/>
      <c r="T59" s="328"/>
      <c r="U59" s="328"/>
      <c r="V59" s="328"/>
      <c r="W59" s="328"/>
    </row>
    <row r="60" spans="2:23" x14ac:dyDescent="0.25">
      <c r="B60" s="312">
        <v>2019</v>
      </c>
      <c r="C60" s="620" t="s">
        <v>288</v>
      </c>
      <c r="D60" s="621" t="s">
        <v>13</v>
      </c>
      <c r="E60" s="622">
        <v>11</v>
      </c>
      <c r="F60" s="446">
        <v>15</v>
      </c>
      <c r="G60" s="623">
        <v>26</v>
      </c>
      <c r="H60" s="624">
        <v>16.417910447761194</v>
      </c>
      <c r="I60" s="446">
        <v>24.193548387096772</v>
      </c>
      <c r="J60" s="625">
        <v>20.155038759689923</v>
      </c>
      <c r="R60" s="311"/>
      <c r="S60" s="311"/>
      <c r="T60" s="311"/>
      <c r="U60" s="311"/>
      <c r="V60" s="311"/>
      <c r="W60" s="311"/>
    </row>
    <row r="61" spans="2:23" x14ac:dyDescent="0.25">
      <c r="B61" s="312">
        <v>2019</v>
      </c>
      <c r="C61" s="620" t="s">
        <v>288</v>
      </c>
      <c r="D61" s="621" t="s">
        <v>14</v>
      </c>
      <c r="E61" s="622">
        <v>22</v>
      </c>
      <c r="F61" s="446">
        <v>22</v>
      </c>
      <c r="G61" s="623">
        <v>44</v>
      </c>
      <c r="H61" s="624">
        <v>32.835820895522389</v>
      </c>
      <c r="I61" s="446">
        <v>35.483870967741936</v>
      </c>
      <c r="J61" s="625">
        <v>34.108527131782949</v>
      </c>
      <c r="R61" s="311"/>
      <c r="S61" s="311"/>
      <c r="T61" s="311"/>
      <c r="U61" s="311"/>
      <c r="V61" s="311"/>
      <c r="W61" s="311"/>
    </row>
    <row r="62" spans="2:23" x14ac:dyDescent="0.25">
      <c r="B62" s="312">
        <v>2019</v>
      </c>
      <c r="C62" s="620" t="s">
        <v>288</v>
      </c>
      <c r="D62" s="621" t="s">
        <v>15</v>
      </c>
      <c r="E62" s="622">
        <v>18</v>
      </c>
      <c r="F62" s="446">
        <v>14</v>
      </c>
      <c r="G62" s="623">
        <v>32</v>
      </c>
      <c r="H62" s="624">
        <v>26.865671641791046</v>
      </c>
      <c r="I62" s="446">
        <v>22.58064516129032</v>
      </c>
      <c r="J62" s="625">
        <v>24.806201550387598</v>
      </c>
      <c r="R62" s="311"/>
      <c r="S62" s="311"/>
      <c r="T62" s="311"/>
      <c r="U62" s="311"/>
      <c r="V62" s="311"/>
      <c r="W62" s="311"/>
    </row>
    <row r="63" spans="2:23" x14ac:dyDescent="0.25">
      <c r="B63" s="312">
        <v>2019</v>
      </c>
      <c r="C63" s="620" t="s">
        <v>288</v>
      </c>
      <c r="D63" s="621" t="s">
        <v>16</v>
      </c>
      <c r="E63" s="622">
        <v>6</v>
      </c>
      <c r="F63" s="446">
        <v>9</v>
      </c>
      <c r="G63" s="623">
        <v>15</v>
      </c>
      <c r="H63" s="624">
        <v>8.9552238805970159</v>
      </c>
      <c r="I63" s="446">
        <v>14.516129032258064</v>
      </c>
      <c r="J63" s="625">
        <v>11.627906976744187</v>
      </c>
      <c r="R63" s="311"/>
      <c r="S63" s="311"/>
      <c r="T63" s="311"/>
      <c r="U63" s="311"/>
      <c r="V63" s="311"/>
      <c r="W63" s="311"/>
    </row>
    <row r="64" spans="2:23" x14ac:dyDescent="0.25">
      <c r="B64" s="312">
        <v>2019</v>
      </c>
      <c r="C64" s="620" t="s">
        <v>288</v>
      </c>
      <c r="D64" s="621" t="s">
        <v>17</v>
      </c>
      <c r="E64" s="622">
        <v>4</v>
      </c>
      <c r="F64" s="446">
        <v>1</v>
      </c>
      <c r="G64" s="623">
        <v>5</v>
      </c>
      <c r="H64" s="624">
        <v>5.9701492537313436</v>
      </c>
      <c r="I64" s="446">
        <v>1.6129032258064515</v>
      </c>
      <c r="J64" s="625">
        <v>3.8759689922480622</v>
      </c>
      <c r="R64" s="328"/>
      <c r="S64" s="328"/>
      <c r="T64" s="311"/>
      <c r="U64" s="311"/>
      <c r="V64" s="311"/>
      <c r="W64" s="311"/>
    </row>
    <row r="65" spans="2:23" x14ac:dyDescent="0.25">
      <c r="B65" s="312">
        <v>2019</v>
      </c>
      <c r="C65" s="620" t="s">
        <v>288</v>
      </c>
      <c r="D65" s="621" t="s">
        <v>18</v>
      </c>
      <c r="E65" s="622">
        <v>6</v>
      </c>
      <c r="F65" s="446">
        <v>1</v>
      </c>
      <c r="G65" s="623">
        <v>7</v>
      </c>
      <c r="H65" s="624">
        <v>8.9552238805970159</v>
      </c>
      <c r="I65" s="446">
        <v>1.6129032258064515</v>
      </c>
      <c r="J65" s="625">
        <v>5.4263565891472876</v>
      </c>
      <c r="R65" s="311"/>
      <c r="S65" s="311"/>
      <c r="T65" s="311"/>
      <c r="U65" s="311"/>
      <c r="V65" s="311"/>
      <c r="W65" s="311"/>
    </row>
    <row r="66" spans="2:23" x14ac:dyDescent="0.25">
      <c r="B66" s="320">
        <v>2019</v>
      </c>
      <c r="C66" s="626" t="s">
        <v>288</v>
      </c>
      <c r="D66" s="627" t="s">
        <v>7</v>
      </c>
      <c r="E66" s="628">
        <v>67</v>
      </c>
      <c r="F66" s="448">
        <v>62</v>
      </c>
      <c r="G66" s="629">
        <v>129</v>
      </c>
      <c r="H66" s="630">
        <v>100</v>
      </c>
      <c r="I66" s="448">
        <v>100</v>
      </c>
      <c r="J66" s="631">
        <v>100</v>
      </c>
      <c r="R66" s="311"/>
      <c r="S66" s="311"/>
      <c r="T66" s="328"/>
      <c r="U66" s="328"/>
      <c r="V66" s="328"/>
      <c r="W66" s="328"/>
    </row>
    <row r="67" spans="2:23" x14ac:dyDescent="0.25">
      <c r="B67" s="312">
        <v>2019</v>
      </c>
      <c r="C67" s="620" t="s">
        <v>289</v>
      </c>
      <c r="D67" s="621" t="s">
        <v>13</v>
      </c>
      <c r="E67" s="622">
        <v>8</v>
      </c>
      <c r="F67" s="446">
        <v>5</v>
      </c>
      <c r="G67" s="623">
        <v>13</v>
      </c>
      <c r="H67" s="624">
        <v>16.666666666666668</v>
      </c>
      <c r="I67" s="446">
        <v>12.820512820512821</v>
      </c>
      <c r="J67" s="625">
        <v>14.942528735632184</v>
      </c>
      <c r="R67" s="311"/>
      <c r="S67" s="311"/>
      <c r="T67" s="311"/>
      <c r="U67" s="311"/>
      <c r="V67" s="311"/>
      <c r="W67" s="311"/>
    </row>
    <row r="68" spans="2:23" x14ac:dyDescent="0.25">
      <c r="B68" s="312">
        <v>2019</v>
      </c>
      <c r="C68" s="620" t="s">
        <v>289</v>
      </c>
      <c r="D68" s="621" t="s">
        <v>14</v>
      </c>
      <c r="E68" s="622">
        <v>14</v>
      </c>
      <c r="F68" s="446">
        <v>17</v>
      </c>
      <c r="G68" s="623">
        <v>31</v>
      </c>
      <c r="H68" s="624">
        <v>29.166666666666668</v>
      </c>
      <c r="I68" s="446">
        <v>43.589743589743591</v>
      </c>
      <c r="J68" s="625">
        <v>35.632183908045974</v>
      </c>
      <c r="R68" s="311"/>
      <c r="S68" s="311"/>
      <c r="T68" s="311"/>
      <c r="U68" s="311"/>
      <c r="V68" s="311"/>
      <c r="W68" s="311"/>
    </row>
    <row r="69" spans="2:23" x14ac:dyDescent="0.25">
      <c r="B69" s="312">
        <v>2019</v>
      </c>
      <c r="C69" s="620" t="s">
        <v>289</v>
      </c>
      <c r="D69" s="621" t="s">
        <v>15</v>
      </c>
      <c r="E69" s="622">
        <v>12</v>
      </c>
      <c r="F69" s="446">
        <v>12</v>
      </c>
      <c r="G69" s="623">
        <v>24</v>
      </c>
      <c r="H69" s="624">
        <v>25</v>
      </c>
      <c r="I69" s="446">
        <v>30.769230769230774</v>
      </c>
      <c r="J69" s="625">
        <v>27.586206896551722</v>
      </c>
      <c r="R69" s="311"/>
      <c r="S69" s="311"/>
      <c r="T69" s="311"/>
      <c r="U69" s="311"/>
      <c r="V69" s="311"/>
      <c r="W69" s="311"/>
    </row>
    <row r="70" spans="2:23" x14ac:dyDescent="0.25">
      <c r="B70" s="312">
        <v>2019</v>
      </c>
      <c r="C70" s="620" t="s">
        <v>289</v>
      </c>
      <c r="D70" s="621" t="s">
        <v>16</v>
      </c>
      <c r="E70" s="622">
        <v>4</v>
      </c>
      <c r="F70" s="446">
        <v>3</v>
      </c>
      <c r="G70" s="623">
        <v>7</v>
      </c>
      <c r="H70" s="624">
        <v>8.3333333333333339</v>
      </c>
      <c r="I70" s="446">
        <v>7.6923076923076934</v>
      </c>
      <c r="J70" s="625">
        <v>8.0459770114942515</v>
      </c>
      <c r="R70" s="311"/>
      <c r="S70" s="311"/>
      <c r="T70" s="311"/>
      <c r="U70" s="311"/>
      <c r="V70" s="311"/>
      <c r="W70" s="311"/>
    </row>
    <row r="71" spans="2:23" x14ac:dyDescent="0.25">
      <c r="B71" s="312">
        <v>2019</v>
      </c>
      <c r="C71" s="620" t="s">
        <v>289</v>
      </c>
      <c r="D71" s="621" t="s">
        <v>17</v>
      </c>
      <c r="E71" s="622">
        <v>9</v>
      </c>
      <c r="F71" s="446">
        <v>0</v>
      </c>
      <c r="G71" s="623">
        <v>9</v>
      </c>
      <c r="H71" s="624">
        <v>18.75</v>
      </c>
      <c r="I71" s="446">
        <v>0</v>
      </c>
      <c r="J71" s="625">
        <v>10.344827586206897</v>
      </c>
      <c r="R71" s="328"/>
      <c r="S71" s="328"/>
      <c r="T71" s="311"/>
      <c r="U71" s="311"/>
      <c r="V71" s="311"/>
      <c r="W71" s="311"/>
    </row>
    <row r="72" spans="2:23" x14ac:dyDescent="0.25">
      <c r="B72" s="312">
        <v>2019</v>
      </c>
      <c r="C72" s="620" t="s">
        <v>289</v>
      </c>
      <c r="D72" s="621" t="s">
        <v>18</v>
      </c>
      <c r="E72" s="622">
        <v>1</v>
      </c>
      <c r="F72" s="446">
        <v>2</v>
      </c>
      <c r="G72" s="623">
        <v>3</v>
      </c>
      <c r="H72" s="624">
        <v>2.0833333333333335</v>
      </c>
      <c r="I72" s="446">
        <v>5.1282051282051286</v>
      </c>
      <c r="J72" s="625">
        <v>3.4482758620689653</v>
      </c>
      <c r="R72" s="311"/>
      <c r="S72" s="311"/>
      <c r="T72" s="311"/>
      <c r="U72" s="311"/>
      <c r="V72" s="311"/>
      <c r="W72" s="311"/>
    </row>
    <row r="73" spans="2:23" x14ac:dyDescent="0.25">
      <c r="B73" s="320">
        <v>2019</v>
      </c>
      <c r="C73" s="626" t="s">
        <v>289</v>
      </c>
      <c r="D73" s="627" t="s">
        <v>7</v>
      </c>
      <c r="E73" s="628">
        <v>48</v>
      </c>
      <c r="F73" s="448">
        <v>39</v>
      </c>
      <c r="G73" s="629">
        <v>87</v>
      </c>
      <c r="H73" s="630">
        <v>100</v>
      </c>
      <c r="I73" s="448">
        <v>100.00000000000001</v>
      </c>
      <c r="J73" s="631">
        <v>100</v>
      </c>
      <c r="R73" s="311"/>
      <c r="S73" s="311"/>
      <c r="T73" s="328"/>
      <c r="U73" s="328"/>
      <c r="V73" s="328"/>
      <c r="W73" s="328"/>
    </row>
    <row r="74" spans="2:23" x14ac:dyDescent="0.25">
      <c r="B74" s="312">
        <v>2019</v>
      </c>
      <c r="C74" s="620" t="s">
        <v>290</v>
      </c>
      <c r="D74" s="621" t="s">
        <v>13</v>
      </c>
      <c r="E74" s="622">
        <v>10</v>
      </c>
      <c r="F74" s="446">
        <v>32</v>
      </c>
      <c r="G74" s="623">
        <v>42</v>
      </c>
      <c r="H74" s="624">
        <v>12.5</v>
      </c>
      <c r="I74" s="446">
        <v>29.357798165137616</v>
      </c>
      <c r="J74" s="625">
        <v>22.222222222222221</v>
      </c>
      <c r="R74" s="311"/>
      <c r="S74" s="311"/>
      <c r="T74" s="311"/>
      <c r="U74" s="311"/>
      <c r="V74" s="311"/>
      <c r="W74" s="311"/>
    </row>
    <row r="75" spans="2:23" x14ac:dyDescent="0.25">
      <c r="B75" s="312">
        <v>2019</v>
      </c>
      <c r="C75" s="620" t="s">
        <v>290</v>
      </c>
      <c r="D75" s="621" t="s">
        <v>14</v>
      </c>
      <c r="E75" s="622">
        <v>34</v>
      </c>
      <c r="F75" s="446">
        <v>49</v>
      </c>
      <c r="G75" s="623">
        <v>83</v>
      </c>
      <c r="H75" s="624">
        <v>42.5</v>
      </c>
      <c r="I75" s="446">
        <v>44.954128440366972</v>
      </c>
      <c r="J75" s="625">
        <v>43.915343915343911</v>
      </c>
      <c r="R75" s="311"/>
      <c r="S75" s="311"/>
      <c r="T75" s="311"/>
      <c r="U75" s="311"/>
      <c r="V75" s="311"/>
      <c r="W75" s="311"/>
    </row>
    <row r="76" spans="2:23" x14ac:dyDescent="0.25">
      <c r="B76" s="312">
        <v>2019</v>
      </c>
      <c r="C76" s="620" t="s">
        <v>290</v>
      </c>
      <c r="D76" s="621" t="s">
        <v>15</v>
      </c>
      <c r="E76" s="622">
        <v>19</v>
      </c>
      <c r="F76" s="446">
        <v>21</v>
      </c>
      <c r="G76" s="623">
        <v>40</v>
      </c>
      <c r="H76" s="624">
        <v>23.75</v>
      </c>
      <c r="I76" s="446">
        <v>19.26605504587156</v>
      </c>
      <c r="J76" s="625">
        <v>21.164021164021165</v>
      </c>
      <c r="R76" s="311"/>
      <c r="S76" s="311"/>
      <c r="T76" s="311"/>
      <c r="U76" s="311"/>
      <c r="V76" s="311"/>
      <c r="W76" s="311"/>
    </row>
    <row r="77" spans="2:23" x14ac:dyDescent="0.25">
      <c r="B77" s="312">
        <v>2019</v>
      </c>
      <c r="C77" s="620" t="s">
        <v>290</v>
      </c>
      <c r="D77" s="621" t="s">
        <v>16</v>
      </c>
      <c r="E77" s="622">
        <v>9</v>
      </c>
      <c r="F77" s="446">
        <v>2</v>
      </c>
      <c r="G77" s="623">
        <v>11</v>
      </c>
      <c r="H77" s="624">
        <v>11.25</v>
      </c>
      <c r="I77" s="446">
        <v>1.834862385321101</v>
      </c>
      <c r="J77" s="625">
        <v>5.8201058201058196</v>
      </c>
      <c r="R77" s="311"/>
      <c r="S77" s="311"/>
      <c r="T77" s="311"/>
      <c r="U77" s="311"/>
      <c r="V77" s="311"/>
      <c r="W77" s="311"/>
    </row>
    <row r="78" spans="2:23" x14ac:dyDescent="0.25">
      <c r="B78" s="312">
        <v>2019</v>
      </c>
      <c r="C78" s="620" t="s">
        <v>290</v>
      </c>
      <c r="D78" s="621" t="s">
        <v>17</v>
      </c>
      <c r="E78" s="622">
        <v>8</v>
      </c>
      <c r="F78" s="446">
        <v>4</v>
      </c>
      <c r="G78" s="623">
        <v>12</v>
      </c>
      <c r="H78" s="624">
        <v>10</v>
      </c>
      <c r="I78" s="446">
        <v>3.669724770642202</v>
      </c>
      <c r="J78" s="625">
        <v>6.3492063492063489</v>
      </c>
      <c r="R78" s="328"/>
      <c r="S78" s="328"/>
      <c r="T78" s="311"/>
      <c r="U78" s="311"/>
      <c r="V78" s="311"/>
      <c r="W78" s="311"/>
    </row>
    <row r="79" spans="2:23" x14ac:dyDescent="0.25">
      <c r="B79" s="312">
        <v>2019</v>
      </c>
      <c r="C79" s="620" t="s">
        <v>290</v>
      </c>
      <c r="D79" s="621" t="s">
        <v>18</v>
      </c>
      <c r="E79" s="622">
        <v>0</v>
      </c>
      <c r="F79" s="446">
        <v>1</v>
      </c>
      <c r="G79" s="623">
        <v>1</v>
      </c>
      <c r="H79" s="624">
        <v>0</v>
      </c>
      <c r="I79" s="446">
        <v>0.91743119266055051</v>
      </c>
      <c r="J79" s="625">
        <v>0.52910052910052907</v>
      </c>
      <c r="R79" s="311"/>
      <c r="S79" s="311"/>
      <c r="T79" s="311"/>
      <c r="U79" s="311"/>
      <c r="V79" s="311"/>
      <c r="W79" s="311"/>
    </row>
    <row r="80" spans="2:23" x14ac:dyDescent="0.25">
      <c r="B80" s="320">
        <v>2019</v>
      </c>
      <c r="C80" s="626" t="s">
        <v>290</v>
      </c>
      <c r="D80" s="627" t="s">
        <v>7</v>
      </c>
      <c r="E80" s="628">
        <v>80</v>
      </c>
      <c r="F80" s="448">
        <v>109</v>
      </c>
      <c r="G80" s="629">
        <v>189</v>
      </c>
      <c r="H80" s="630">
        <v>100</v>
      </c>
      <c r="I80" s="448">
        <v>100</v>
      </c>
      <c r="J80" s="631">
        <v>100</v>
      </c>
      <c r="R80" s="311"/>
      <c r="S80" s="311"/>
      <c r="T80" s="328"/>
      <c r="U80" s="328"/>
      <c r="V80" s="328"/>
      <c r="W80" s="328"/>
    </row>
    <row r="81" spans="2:23" x14ac:dyDescent="0.25">
      <c r="B81" s="312">
        <v>2019</v>
      </c>
      <c r="C81" s="620" t="s">
        <v>291</v>
      </c>
      <c r="D81" s="621" t="s">
        <v>13</v>
      </c>
      <c r="E81" s="622">
        <v>37</v>
      </c>
      <c r="F81" s="446">
        <v>76</v>
      </c>
      <c r="G81" s="623">
        <v>113</v>
      </c>
      <c r="H81" s="624">
        <v>19.892473118279568</v>
      </c>
      <c r="I81" s="446">
        <v>30.64516129032258</v>
      </c>
      <c r="J81" s="625">
        <v>26.036866359447004</v>
      </c>
      <c r="R81" s="311"/>
      <c r="S81" s="311"/>
      <c r="T81" s="311"/>
      <c r="U81" s="311"/>
      <c r="V81" s="311"/>
      <c r="W81" s="311"/>
    </row>
    <row r="82" spans="2:23" x14ac:dyDescent="0.25">
      <c r="B82" s="312">
        <v>2019</v>
      </c>
      <c r="C82" s="620" t="s">
        <v>291</v>
      </c>
      <c r="D82" s="621" t="s">
        <v>14</v>
      </c>
      <c r="E82" s="622">
        <v>56</v>
      </c>
      <c r="F82" s="446">
        <v>96</v>
      </c>
      <c r="G82" s="623">
        <v>152</v>
      </c>
      <c r="H82" s="624">
        <v>30.107526881720428</v>
      </c>
      <c r="I82" s="446">
        <v>38.709677419354833</v>
      </c>
      <c r="J82" s="625">
        <v>35.023041474654377</v>
      </c>
      <c r="R82" s="311"/>
      <c r="S82" s="311"/>
      <c r="T82" s="311"/>
      <c r="U82" s="311"/>
      <c r="V82" s="311"/>
      <c r="W82" s="311"/>
    </row>
    <row r="83" spans="2:23" x14ac:dyDescent="0.25">
      <c r="B83" s="312">
        <v>2019</v>
      </c>
      <c r="C83" s="620" t="s">
        <v>291</v>
      </c>
      <c r="D83" s="621" t="s">
        <v>15</v>
      </c>
      <c r="E83" s="622">
        <v>48</v>
      </c>
      <c r="F83" s="446">
        <v>49</v>
      </c>
      <c r="G83" s="623">
        <v>97</v>
      </c>
      <c r="H83" s="624">
        <v>25.806451612903224</v>
      </c>
      <c r="I83" s="446">
        <v>19.758064516129032</v>
      </c>
      <c r="J83" s="625">
        <v>22.350230414746544</v>
      </c>
      <c r="R83" s="311"/>
      <c r="S83" s="311"/>
      <c r="T83" s="311"/>
      <c r="U83" s="311"/>
      <c r="V83" s="311"/>
      <c r="W83" s="311"/>
    </row>
    <row r="84" spans="2:23" x14ac:dyDescent="0.25">
      <c r="B84" s="312">
        <v>2019</v>
      </c>
      <c r="C84" s="620" t="s">
        <v>291</v>
      </c>
      <c r="D84" s="621" t="s">
        <v>16</v>
      </c>
      <c r="E84" s="622">
        <v>27</v>
      </c>
      <c r="F84" s="446">
        <v>16</v>
      </c>
      <c r="G84" s="623">
        <v>43</v>
      </c>
      <c r="H84" s="624">
        <v>14.516129032258064</v>
      </c>
      <c r="I84" s="446">
        <v>6.4516129032258061</v>
      </c>
      <c r="J84" s="625">
        <v>9.9078341013824893</v>
      </c>
      <c r="R84" s="311"/>
      <c r="S84" s="311"/>
      <c r="T84" s="311"/>
      <c r="U84" s="311"/>
      <c r="V84" s="311"/>
      <c r="W84" s="311"/>
    </row>
    <row r="85" spans="2:23" x14ac:dyDescent="0.25">
      <c r="B85" s="312">
        <v>2019</v>
      </c>
      <c r="C85" s="620" t="s">
        <v>291</v>
      </c>
      <c r="D85" s="621" t="s">
        <v>17</v>
      </c>
      <c r="E85" s="622">
        <v>14</v>
      </c>
      <c r="F85" s="446">
        <v>9</v>
      </c>
      <c r="G85" s="623">
        <v>23</v>
      </c>
      <c r="H85" s="624">
        <v>7.5268817204301071</v>
      </c>
      <c r="I85" s="446">
        <v>3.629032258064516</v>
      </c>
      <c r="J85" s="625">
        <v>5.2995391705069128</v>
      </c>
      <c r="R85" s="328"/>
      <c r="S85" s="328"/>
      <c r="T85" s="311"/>
      <c r="U85" s="311"/>
      <c r="V85" s="311"/>
      <c r="W85" s="311"/>
    </row>
    <row r="86" spans="2:23" x14ac:dyDescent="0.25">
      <c r="B86" s="312">
        <v>2019</v>
      </c>
      <c r="C86" s="620" t="s">
        <v>291</v>
      </c>
      <c r="D86" s="621" t="s">
        <v>18</v>
      </c>
      <c r="E86" s="622">
        <v>4</v>
      </c>
      <c r="F86" s="446">
        <v>2</v>
      </c>
      <c r="G86" s="623">
        <v>6</v>
      </c>
      <c r="H86" s="624">
        <v>2.150537634408602</v>
      </c>
      <c r="I86" s="446">
        <v>0.80645161290322576</v>
      </c>
      <c r="J86" s="625">
        <v>1.3824884792626728</v>
      </c>
      <c r="R86" s="311"/>
      <c r="S86" s="311"/>
      <c r="T86" s="311"/>
      <c r="U86" s="311"/>
      <c r="V86" s="311"/>
      <c r="W86" s="311"/>
    </row>
    <row r="87" spans="2:23" x14ac:dyDescent="0.25">
      <c r="B87" s="320">
        <v>2019</v>
      </c>
      <c r="C87" s="626" t="s">
        <v>291</v>
      </c>
      <c r="D87" s="627" t="s">
        <v>7</v>
      </c>
      <c r="E87" s="628">
        <v>186</v>
      </c>
      <c r="F87" s="448">
        <v>248</v>
      </c>
      <c r="G87" s="629">
        <v>434</v>
      </c>
      <c r="H87" s="630">
        <v>100</v>
      </c>
      <c r="I87" s="448">
        <v>100</v>
      </c>
      <c r="J87" s="631">
        <v>100</v>
      </c>
      <c r="R87" s="311"/>
      <c r="S87" s="311"/>
      <c r="T87" s="328"/>
      <c r="U87" s="328"/>
      <c r="V87" s="328"/>
      <c r="W87" s="328"/>
    </row>
    <row r="88" spans="2:23" x14ac:dyDescent="0.25">
      <c r="B88" s="312">
        <v>2019</v>
      </c>
      <c r="C88" s="620" t="s">
        <v>292</v>
      </c>
      <c r="D88" s="621" t="s">
        <v>13</v>
      </c>
      <c r="E88" s="622">
        <v>22</v>
      </c>
      <c r="F88" s="446">
        <v>19</v>
      </c>
      <c r="G88" s="623">
        <v>41</v>
      </c>
      <c r="H88" s="624">
        <v>13.924050632911394</v>
      </c>
      <c r="I88" s="446">
        <v>13.380281690140844</v>
      </c>
      <c r="J88" s="625">
        <v>13.666666666666666</v>
      </c>
      <c r="R88" s="311"/>
      <c r="S88" s="311"/>
      <c r="T88" s="311"/>
      <c r="U88" s="311"/>
      <c r="V88" s="311"/>
      <c r="W88" s="311"/>
    </row>
    <row r="89" spans="2:23" x14ac:dyDescent="0.25">
      <c r="B89" s="312">
        <v>2019</v>
      </c>
      <c r="C89" s="620" t="s">
        <v>292</v>
      </c>
      <c r="D89" s="621" t="s">
        <v>14</v>
      </c>
      <c r="E89" s="622">
        <v>42</v>
      </c>
      <c r="F89" s="446">
        <v>56</v>
      </c>
      <c r="G89" s="623">
        <v>98</v>
      </c>
      <c r="H89" s="624">
        <v>26.582278481012661</v>
      </c>
      <c r="I89" s="446">
        <v>39.436619718309856</v>
      </c>
      <c r="J89" s="625">
        <v>32.666666666666664</v>
      </c>
      <c r="R89" s="311"/>
      <c r="S89" s="311"/>
      <c r="T89" s="311"/>
      <c r="U89" s="311"/>
      <c r="V89" s="311"/>
      <c r="W89" s="311"/>
    </row>
    <row r="90" spans="2:23" x14ac:dyDescent="0.25">
      <c r="B90" s="312">
        <v>2019</v>
      </c>
      <c r="C90" s="620" t="s">
        <v>292</v>
      </c>
      <c r="D90" s="621" t="s">
        <v>15</v>
      </c>
      <c r="E90" s="622">
        <v>36</v>
      </c>
      <c r="F90" s="446">
        <v>33</v>
      </c>
      <c r="G90" s="623">
        <v>69</v>
      </c>
      <c r="H90" s="624">
        <v>22.784810126582279</v>
      </c>
      <c r="I90" s="446">
        <v>23.239436619718308</v>
      </c>
      <c r="J90" s="625">
        <v>23</v>
      </c>
      <c r="R90" s="311"/>
      <c r="S90" s="311"/>
      <c r="T90" s="311"/>
      <c r="U90" s="311"/>
      <c r="V90" s="311"/>
      <c r="W90" s="311"/>
    </row>
    <row r="91" spans="2:23" x14ac:dyDescent="0.25">
      <c r="B91" s="312">
        <v>2019</v>
      </c>
      <c r="C91" s="620" t="s">
        <v>292</v>
      </c>
      <c r="D91" s="621" t="s">
        <v>16</v>
      </c>
      <c r="E91" s="622">
        <v>28</v>
      </c>
      <c r="F91" s="446">
        <v>19</v>
      </c>
      <c r="G91" s="623">
        <v>47</v>
      </c>
      <c r="H91" s="624">
        <v>17.721518987341774</v>
      </c>
      <c r="I91" s="446">
        <v>13.380281690140844</v>
      </c>
      <c r="J91" s="625">
        <v>15.666666666666666</v>
      </c>
      <c r="R91" s="311"/>
      <c r="S91" s="311"/>
      <c r="T91" s="311"/>
      <c r="U91" s="311"/>
      <c r="V91" s="311"/>
      <c r="W91" s="311"/>
    </row>
    <row r="92" spans="2:23" x14ac:dyDescent="0.25">
      <c r="B92" s="312">
        <v>2019</v>
      </c>
      <c r="C92" s="620" t="s">
        <v>292</v>
      </c>
      <c r="D92" s="621" t="s">
        <v>17</v>
      </c>
      <c r="E92" s="622">
        <v>20</v>
      </c>
      <c r="F92" s="446">
        <v>10</v>
      </c>
      <c r="G92" s="623">
        <v>30</v>
      </c>
      <c r="H92" s="624">
        <v>12.658227848101266</v>
      </c>
      <c r="I92" s="446">
        <v>7.0422535211267601</v>
      </c>
      <c r="J92" s="625">
        <v>10</v>
      </c>
      <c r="R92" s="328"/>
      <c r="S92" s="328"/>
      <c r="T92" s="311"/>
      <c r="U92" s="311"/>
      <c r="V92" s="311"/>
      <c r="W92" s="311"/>
    </row>
    <row r="93" spans="2:23" x14ac:dyDescent="0.25">
      <c r="B93" s="312">
        <v>2019</v>
      </c>
      <c r="C93" s="620" t="s">
        <v>292</v>
      </c>
      <c r="D93" s="621" t="s">
        <v>18</v>
      </c>
      <c r="E93" s="622">
        <v>10</v>
      </c>
      <c r="F93" s="446">
        <v>5</v>
      </c>
      <c r="G93" s="623">
        <v>15</v>
      </c>
      <c r="H93" s="624">
        <v>6.3291139240506329</v>
      </c>
      <c r="I93" s="446">
        <v>3.52112676056338</v>
      </c>
      <c r="J93" s="625">
        <v>5</v>
      </c>
      <c r="R93" s="311"/>
      <c r="S93" s="311"/>
      <c r="T93" s="311"/>
      <c r="U93" s="311"/>
      <c r="V93" s="311"/>
      <c r="W93" s="311"/>
    </row>
    <row r="94" spans="2:23" x14ac:dyDescent="0.25">
      <c r="B94" s="320">
        <v>2019</v>
      </c>
      <c r="C94" s="626" t="s">
        <v>292</v>
      </c>
      <c r="D94" s="627" t="s">
        <v>7</v>
      </c>
      <c r="E94" s="628">
        <v>158</v>
      </c>
      <c r="F94" s="448">
        <v>142</v>
      </c>
      <c r="G94" s="629">
        <v>300</v>
      </c>
      <c r="H94" s="630">
        <v>100</v>
      </c>
      <c r="I94" s="448">
        <v>100</v>
      </c>
      <c r="J94" s="631">
        <v>100</v>
      </c>
      <c r="R94" s="311"/>
      <c r="S94" s="311"/>
      <c r="T94" s="328"/>
      <c r="U94" s="328"/>
      <c r="V94" s="328"/>
      <c r="W94" s="328"/>
    </row>
    <row r="95" spans="2:23" x14ac:dyDescent="0.25">
      <c r="B95" s="312">
        <v>2019</v>
      </c>
      <c r="C95" s="620" t="s">
        <v>293</v>
      </c>
      <c r="D95" s="621" t="s">
        <v>13</v>
      </c>
      <c r="E95" s="622">
        <v>8</v>
      </c>
      <c r="F95" s="446">
        <v>7</v>
      </c>
      <c r="G95" s="623">
        <v>15</v>
      </c>
      <c r="H95" s="624">
        <v>12.5</v>
      </c>
      <c r="I95" s="446">
        <v>15.555555555555557</v>
      </c>
      <c r="J95" s="625">
        <v>13.761467889908257</v>
      </c>
      <c r="R95" s="311"/>
      <c r="S95" s="311"/>
      <c r="T95" s="311"/>
      <c r="U95" s="311"/>
      <c r="V95" s="311"/>
      <c r="W95" s="311"/>
    </row>
    <row r="96" spans="2:23" x14ac:dyDescent="0.25">
      <c r="B96" s="312">
        <v>2019</v>
      </c>
      <c r="C96" s="620" t="s">
        <v>293</v>
      </c>
      <c r="D96" s="621" t="s">
        <v>14</v>
      </c>
      <c r="E96" s="622">
        <v>22</v>
      </c>
      <c r="F96" s="446">
        <v>22</v>
      </c>
      <c r="G96" s="623">
        <v>44</v>
      </c>
      <c r="H96" s="624">
        <v>34.375</v>
      </c>
      <c r="I96" s="446">
        <v>48.888888888888893</v>
      </c>
      <c r="J96" s="625">
        <v>40.366972477064223</v>
      </c>
      <c r="R96" s="311"/>
      <c r="S96" s="311"/>
      <c r="T96" s="311"/>
      <c r="U96" s="311"/>
      <c r="V96" s="311"/>
      <c r="W96" s="311"/>
    </row>
    <row r="97" spans="2:23" x14ac:dyDescent="0.25">
      <c r="B97" s="312">
        <v>2019</v>
      </c>
      <c r="C97" s="620" t="s">
        <v>293</v>
      </c>
      <c r="D97" s="621" t="s">
        <v>15</v>
      </c>
      <c r="E97" s="622">
        <v>19</v>
      </c>
      <c r="F97" s="446">
        <v>13</v>
      </c>
      <c r="G97" s="623">
        <v>32</v>
      </c>
      <c r="H97" s="624">
        <v>29.6875</v>
      </c>
      <c r="I97" s="446">
        <v>28.888888888888889</v>
      </c>
      <c r="J97" s="625">
        <v>29.357798165137616</v>
      </c>
      <c r="R97" s="311"/>
      <c r="S97" s="311"/>
      <c r="T97" s="311"/>
      <c r="U97" s="311"/>
      <c r="V97" s="311"/>
      <c r="W97" s="311"/>
    </row>
    <row r="98" spans="2:23" x14ac:dyDescent="0.25">
      <c r="B98" s="312">
        <v>2019</v>
      </c>
      <c r="C98" s="620" t="s">
        <v>293</v>
      </c>
      <c r="D98" s="621" t="s">
        <v>16</v>
      </c>
      <c r="E98" s="622">
        <v>7</v>
      </c>
      <c r="F98" s="446">
        <v>1</v>
      </c>
      <c r="G98" s="623">
        <v>8</v>
      </c>
      <c r="H98" s="624">
        <v>10.9375</v>
      </c>
      <c r="I98" s="446">
        <v>2.2222222222222223</v>
      </c>
      <c r="J98" s="625">
        <v>7.3394495412844041</v>
      </c>
      <c r="R98" s="311"/>
      <c r="S98" s="311"/>
      <c r="T98" s="311"/>
      <c r="U98" s="311"/>
      <c r="V98" s="311"/>
      <c r="W98" s="311"/>
    </row>
    <row r="99" spans="2:23" x14ac:dyDescent="0.25">
      <c r="B99" s="312">
        <v>2019</v>
      </c>
      <c r="C99" s="620" t="s">
        <v>293</v>
      </c>
      <c r="D99" s="621" t="s">
        <v>17</v>
      </c>
      <c r="E99" s="622">
        <v>5</v>
      </c>
      <c r="F99" s="446">
        <v>1</v>
      </c>
      <c r="G99" s="623">
        <v>6</v>
      </c>
      <c r="H99" s="624">
        <v>7.8125</v>
      </c>
      <c r="I99" s="446">
        <v>2.2222222222222223</v>
      </c>
      <c r="J99" s="625">
        <v>5.5045871559633035</v>
      </c>
      <c r="R99" s="328"/>
      <c r="S99" s="328"/>
      <c r="T99" s="311"/>
      <c r="U99" s="311"/>
      <c r="V99" s="311"/>
      <c r="W99" s="311"/>
    </row>
    <row r="100" spans="2:23" x14ac:dyDescent="0.25">
      <c r="B100" s="312">
        <v>2019</v>
      </c>
      <c r="C100" s="620" t="s">
        <v>293</v>
      </c>
      <c r="D100" s="621" t="s">
        <v>18</v>
      </c>
      <c r="E100" s="622">
        <v>3</v>
      </c>
      <c r="F100" s="446">
        <v>1</v>
      </c>
      <c r="G100" s="623">
        <v>4</v>
      </c>
      <c r="H100" s="624">
        <v>4.6875</v>
      </c>
      <c r="I100" s="446">
        <v>2.2222222222222223</v>
      </c>
      <c r="J100" s="625">
        <v>3.669724770642202</v>
      </c>
      <c r="R100" s="311"/>
      <c r="S100" s="311"/>
      <c r="T100" s="311"/>
      <c r="U100" s="311"/>
      <c r="V100" s="311"/>
      <c r="W100" s="311"/>
    </row>
    <row r="101" spans="2:23" x14ac:dyDescent="0.25">
      <c r="B101" s="320">
        <v>2019</v>
      </c>
      <c r="C101" s="626" t="s">
        <v>293</v>
      </c>
      <c r="D101" s="627" t="s">
        <v>7</v>
      </c>
      <c r="E101" s="628">
        <v>64</v>
      </c>
      <c r="F101" s="448">
        <v>45</v>
      </c>
      <c r="G101" s="629">
        <v>109</v>
      </c>
      <c r="H101" s="630">
        <v>100</v>
      </c>
      <c r="I101" s="448">
        <v>100</v>
      </c>
      <c r="J101" s="631">
        <v>100</v>
      </c>
      <c r="R101" s="311"/>
      <c r="S101" s="311"/>
      <c r="T101" s="328"/>
      <c r="U101" s="328"/>
      <c r="V101" s="328"/>
      <c r="W101" s="328"/>
    </row>
    <row r="102" spans="2:23" x14ac:dyDescent="0.25">
      <c r="B102" s="312">
        <v>2019</v>
      </c>
      <c r="C102" s="620" t="s">
        <v>294</v>
      </c>
      <c r="D102" s="621" t="s">
        <v>13</v>
      </c>
      <c r="E102" s="622">
        <v>21</v>
      </c>
      <c r="F102" s="446">
        <v>61</v>
      </c>
      <c r="G102" s="623">
        <v>82</v>
      </c>
      <c r="H102" s="624">
        <v>18.421052631578945</v>
      </c>
      <c r="I102" s="446">
        <v>29.468599033816425</v>
      </c>
      <c r="J102" s="625">
        <v>25.545171339563861</v>
      </c>
      <c r="R102" s="311"/>
      <c r="S102" s="311"/>
      <c r="T102" s="311"/>
      <c r="U102" s="311"/>
      <c r="V102" s="311"/>
      <c r="W102" s="311"/>
    </row>
    <row r="103" spans="2:23" x14ac:dyDescent="0.25">
      <c r="B103" s="312">
        <v>2019</v>
      </c>
      <c r="C103" s="620" t="s">
        <v>294</v>
      </c>
      <c r="D103" s="621" t="s">
        <v>14</v>
      </c>
      <c r="E103" s="622">
        <v>47</v>
      </c>
      <c r="F103" s="446">
        <v>75</v>
      </c>
      <c r="G103" s="623">
        <v>122</v>
      </c>
      <c r="H103" s="624">
        <v>41.228070175438596</v>
      </c>
      <c r="I103" s="446">
        <v>36.231884057971016</v>
      </c>
      <c r="J103" s="625">
        <v>38.006230529595015</v>
      </c>
      <c r="R103" s="311"/>
      <c r="S103" s="311"/>
      <c r="T103" s="311"/>
      <c r="U103" s="311"/>
      <c r="V103" s="311"/>
      <c r="W103" s="311"/>
    </row>
    <row r="104" spans="2:23" x14ac:dyDescent="0.25">
      <c r="B104" s="312">
        <v>2019</v>
      </c>
      <c r="C104" s="620" t="s">
        <v>294</v>
      </c>
      <c r="D104" s="621" t="s">
        <v>15</v>
      </c>
      <c r="E104" s="622">
        <v>25</v>
      </c>
      <c r="F104" s="446">
        <v>51</v>
      </c>
      <c r="G104" s="623">
        <v>76</v>
      </c>
      <c r="H104" s="624">
        <v>21.929824561403507</v>
      </c>
      <c r="I104" s="446">
        <v>24.637681159420289</v>
      </c>
      <c r="J104" s="625">
        <v>23.676012461059187</v>
      </c>
      <c r="R104" s="311"/>
      <c r="S104" s="311"/>
      <c r="T104" s="311"/>
      <c r="U104" s="311"/>
      <c r="V104" s="311"/>
      <c r="W104" s="311"/>
    </row>
    <row r="105" spans="2:23" x14ac:dyDescent="0.25">
      <c r="B105" s="312">
        <v>2019</v>
      </c>
      <c r="C105" s="620" t="s">
        <v>294</v>
      </c>
      <c r="D105" s="621" t="s">
        <v>16</v>
      </c>
      <c r="E105" s="622">
        <v>10</v>
      </c>
      <c r="F105" s="446">
        <v>9</v>
      </c>
      <c r="G105" s="623">
        <v>19</v>
      </c>
      <c r="H105" s="624">
        <v>8.7719298245614024</v>
      </c>
      <c r="I105" s="446">
        <v>4.3478260869565215</v>
      </c>
      <c r="J105" s="625">
        <v>5.9190031152647968</v>
      </c>
      <c r="R105" s="311"/>
      <c r="S105" s="311"/>
      <c r="T105" s="311"/>
      <c r="U105" s="311"/>
      <c r="V105" s="311"/>
      <c r="W105" s="311"/>
    </row>
    <row r="106" spans="2:23" x14ac:dyDescent="0.25">
      <c r="B106" s="312">
        <v>2019</v>
      </c>
      <c r="C106" s="620" t="s">
        <v>294</v>
      </c>
      <c r="D106" s="621" t="s">
        <v>17</v>
      </c>
      <c r="E106" s="622">
        <v>6</v>
      </c>
      <c r="F106" s="446">
        <v>5</v>
      </c>
      <c r="G106" s="623">
        <v>11</v>
      </c>
      <c r="H106" s="624">
        <v>5.2631578947368416</v>
      </c>
      <c r="I106" s="446">
        <v>2.4154589371980677</v>
      </c>
      <c r="J106" s="625">
        <v>3.4267912772585669</v>
      </c>
      <c r="R106" s="328"/>
      <c r="S106" s="328"/>
      <c r="T106" s="311"/>
      <c r="U106" s="311"/>
      <c r="V106" s="311"/>
      <c r="W106" s="311"/>
    </row>
    <row r="107" spans="2:23" x14ac:dyDescent="0.25">
      <c r="B107" s="312">
        <v>2019</v>
      </c>
      <c r="C107" s="620" t="s">
        <v>294</v>
      </c>
      <c r="D107" s="621" t="s">
        <v>18</v>
      </c>
      <c r="E107" s="622">
        <v>5</v>
      </c>
      <c r="F107" s="446">
        <v>6</v>
      </c>
      <c r="G107" s="623">
        <v>11</v>
      </c>
      <c r="H107" s="624">
        <v>4.3859649122807012</v>
      </c>
      <c r="I107" s="446">
        <v>2.8985507246376812</v>
      </c>
      <c r="J107" s="625">
        <v>3.4267912772585669</v>
      </c>
      <c r="R107" s="311"/>
      <c r="S107" s="311"/>
      <c r="T107" s="311"/>
      <c r="U107" s="311"/>
      <c r="V107" s="311"/>
      <c r="W107" s="311"/>
    </row>
    <row r="108" spans="2:23" x14ac:dyDescent="0.25">
      <c r="B108" s="320">
        <v>2019</v>
      </c>
      <c r="C108" s="626" t="s">
        <v>294</v>
      </c>
      <c r="D108" s="627" t="s">
        <v>7</v>
      </c>
      <c r="E108" s="628">
        <v>114</v>
      </c>
      <c r="F108" s="448">
        <v>207</v>
      </c>
      <c r="G108" s="629">
        <v>321</v>
      </c>
      <c r="H108" s="630">
        <v>100</v>
      </c>
      <c r="I108" s="448">
        <v>100</v>
      </c>
      <c r="J108" s="631">
        <v>100</v>
      </c>
      <c r="R108" s="311"/>
      <c r="S108" s="311"/>
      <c r="T108" s="328"/>
      <c r="U108" s="328"/>
      <c r="V108" s="328"/>
      <c r="W108" s="328"/>
    </row>
    <row r="109" spans="2:23" x14ac:dyDescent="0.25">
      <c r="B109" s="312">
        <v>2019</v>
      </c>
      <c r="C109" s="620" t="s">
        <v>295</v>
      </c>
      <c r="D109" s="621" t="s">
        <v>13</v>
      </c>
      <c r="E109" s="622">
        <v>3</v>
      </c>
      <c r="F109" s="446">
        <v>0</v>
      </c>
      <c r="G109" s="623">
        <v>3</v>
      </c>
      <c r="H109" s="624">
        <v>11.111111111111111</v>
      </c>
      <c r="I109" s="446">
        <v>0</v>
      </c>
      <c r="J109" s="625">
        <v>7.3170731707317067</v>
      </c>
      <c r="R109" s="311"/>
      <c r="S109" s="311"/>
      <c r="T109" s="311"/>
      <c r="U109" s="311"/>
      <c r="V109" s="311"/>
      <c r="W109" s="311"/>
    </row>
    <row r="110" spans="2:23" x14ac:dyDescent="0.25">
      <c r="B110" s="312">
        <v>2019</v>
      </c>
      <c r="C110" s="620" t="s">
        <v>295</v>
      </c>
      <c r="D110" s="621" t="s">
        <v>14</v>
      </c>
      <c r="E110" s="622">
        <v>8</v>
      </c>
      <c r="F110" s="446">
        <v>5</v>
      </c>
      <c r="G110" s="623">
        <v>13</v>
      </c>
      <c r="H110" s="624">
        <v>29.62962962962963</v>
      </c>
      <c r="I110" s="446">
        <v>35.714285714285715</v>
      </c>
      <c r="J110" s="625">
        <v>31.707317073170731</v>
      </c>
      <c r="R110" s="311"/>
      <c r="S110" s="311"/>
      <c r="T110" s="311"/>
      <c r="U110" s="311"/>
      <c r="V110" s="311"/>
      <c r="W110" s="311"/>
    </row>
    <row r="111" spans="2:23" x14ac:dyDescent="0.25">
      <c r="B111" s="312">
        <v>2019</v>
      </c>
      <c r="C111" s="620" t="s">
        <v>295</v>
      </c>
      <c r="D111" s="621" t="s">
        <v>15</v>
      </c>
      <c r="E111" s="622">
        <v>3</v>
      </c>
      <c r="F111" s="446">
        <v>8</v>
      </c>
      <c r="G111" s="623">
        <v>11</v>
      </c>
      <c r="H111" s="624">
        <v>11.111111111111111</v>
      </c>
      <c r="I111" s="446">
        <v>57.142857142857146</v>
      </c>
      <c r="J111" s="625">
        <v>26.829268292682926</v>
      </c>
      <c r="R111" s="311"/>
      <c r="S111" s="311"/>
      <c r="T111" s="311"/>
      <c r="U111" s="311"/>
      <c r="V111" s="311"/>
      <c r="W111" s="311"/>
    </row>
    <row r="112" spans="2:23" x14ac:dyDescent="0.25">
      <c r="B112" s="312">
        <v>2019</v>
      </c>
      <c r="C112" s="620" t="s">
        <v>295</v>
      </c>
      <c r="D112" s="621" t="s">
        <v>16</v>
      </c>
      <c r="E112" s="622">
        <v>4</v>
      </c>
      <c r="F112" s="446">
        <v>1</v>
      </c>
      <c r="G112" s="623">
        <v>5</v>
      </c>
      <c r="H112" s="624">
        <v>14.814814814814815</v>
      </c>
      <c r="I112" s="446">
        <v>7.1428571428571432</v>
      </c>
      <c r="J112" s="625">
        <v>12.195121951219512</v>
      </c>
      <c r="R112" s="311"/>
      <c r="S112" s="311"/>
      <c r="T112" s="311"/>
      <c r="U112" s="311"/>
      <c r="V112" s="311"/>
      <c r="W112" s="311"/>
    </row>
    <row r="113" spans="2:23" x14ac:dyDescent="0.25">
      <c r="B113" s="312">
        <v>2019</v>
      </c>
      <c r="C113" s="620" t="s">
        <v>295</v>
      </c>
      <c r="D113" s="621" t="s">
        <v>17</v>
      </c>
      <c r="E113" s="622">
        <v>6</v>
      </c>
      <c r="F113" s="446">
        <v>0</v>
      </c>
      <c r="G113" s="623">
        <v>6</v>
      </c>
      <c r="H113" s="624">
        <v>22.222222222222221</v>
      </c>
      <c r="I113" s="446">
        <v>0</v>
      </c>
      <c r="J113" s="625">
        <v>14.634146341463413</v>
      </c>
      <c r="R113" s="328"/>
      <c r="S113" s="328"/>
      <c r="T113" s="311"/>
      <c r="U113" s="311"/>
      <c r="V113" s="311"/>
      <c r="W113" s="311"/>
    </row>
    <row r="114" spans="2:23" x14ac:dyDescent="0.25">
      <c r="B114" s="312">
        <v>2019</v>
      </c>
      <c r="C114" s="620" t="s">
        <v>295</v>
      </c>
      <c r="D114" s="621" t="s">
        <v>18</v>
      </c>
      <c r="E114" s="622">
        <v>3</v>
      </c>
      <c r="F114" s="446">
        <v>0</v>
      </c>
      <c r="G114" s="623">
        <v>3</v>
      </c>
      <c r="H114" s="624">
        <v>11.111111111111111</v>
      </c>
      <c r="I114" s="446">
        <v>0</v>
      </c>
      <c r="J114" s="625">
        <v>7.3170731707317067</v>
      </c>
      <c r="R114" s="311"/>
      <c r="S114" s="311"/>
      <c r="T114" s="311"/>
      <c r="U114" s="311"/>
      <c r="V114" s="311"/>
      <c r="W114" s="311"/>
    </row>
    <row r="115" spans="2:23" x14ac:dyDescent="0.25">
      <c r="B115" s="320">
        <v>2019</v>
      </c>
      <c r="C115" s="626" t="s">
        <v>295</v>
      </c>
      <c r="D115" s="627" t="s">
        <v>7</v>
      </c>
      <c r="E115" s="628">
        <v>27</v>
      </c>
      <c r="F115" s="448">
        <v>14</v>
      </c>
      <c r="G115" s="629">
        <v>41</v>
      </c>
      <c r="H115" s="630">
        <v>100</v>
      </c>
      <c r="I115" s="448">
        <v>100</v>
      </c>
      <c r="J115" s="631">
        <v>100</v>
      </c>
      <c r="R115" s="311"/>
      <c r="S115" s="311"/>
      <c r="T115" s="328"/>
      <c r="U115" s="328"/>
      <c r="V115" s="328"/>
      <c r="W115" s="328"/>
    </row>
    <row r="116" spans="2:23" x14ac:dyDescent="0.25">
      <c r="B116" s="312">
        <v>2019</v>
      </c>
      <c r="C116" s="620" t="s">
        <v>296</v>
      </c>
      <c r="D116" s="621" t="s">
        <v>13</v>
      </c>
      <c r="E116" s="622">
        <v>0</v>
      </c>
      <c r="F116" s="446">
        <v>7</v>
      </c>
      <c r="G116" s="623">
        <v>7</v>
      </c>
      <c r="H116" s="624">
        <v>0</v>
      </c>
      <c r="I116" s="446">
        <v>50</v>
      </c>
      <c r="J116" s="625">
        <v>31.81818181818182</v>
      </c>
      <c r="R116" s="311"/>
      <c r="S116" s="311"/>
      <c r="T116" s="311"/>
      <c r="U116" s="311"/>
      <c r="V116" s="311"/>
      <c r="W116" s="311"/>
    </row>
    <row r="117" spans="2:23" x14ac:dyDescent="0.25">
      <c r="B117" s="312">
        <v>2019</v>
      </c>
      <c r="C117" s="620" t="s">
        <v>296</v>
      </c>
      <c r="D117" s="621" t="s">
        <v>14</v>
      </c>
      <c r="E117" s="622">
        <v>1</v>
      </c>
      <c r="F117" s="446">
        <v>3</v>
      </c>
      <c r="G117" s="623">
        <v>4</v>
      </c>
      <c r="H117" s="624">
        <v>12.5</v>
      </c>
      <c r="I117" s="446">
        <v>21.428571428571431</v>
      </c>
      <c r="J117" s="625">
        <v>18.181818181818183</v>
      </c>
      <c r="R117" s="311"/>
      <c r="S117" s="311"/>
      <c r="T117" s="311"/>
      <c r="U117" s="311"/>
      <c r="V117" s="311"/>
      <c r="W117" s="311"/>
    </row>
    <row r="118" spans="2:23" x14ac:dyDescent="0.25">
      <c r="B118" s="312">
        <v>2019</v>
      </c>
      <c r="C118" s="620" t="s">
        <v>296</v>
      </c>
      <c r="D118" s="621" t="s">
        <v>15</v>
      </c>
      <c r="E118" s="622">
        <v>4</v>
      </c>
      <c r="F118" s="446">
        <v>2</v>
      </c>
      <c r="G118" s="623">
        <v>6</v>
      </c>
      <c r="H118" s="624">
        <v>50</v>
      </c>
      <c r="I118" s="446">
        <v>14.285714285714286</v>
      </c>
      <c r="J118" s="625">
        <v>27.272727272727273</v>
      </c>
      <c r="R118" s="311"/>
      <c r="S118" s="311"/>
      <c r="T118" s="311"/>
      <c r="U118" s="311"/>
      <c r="V118" s="311"/>
      <c r="W118" s="311"/>
    </row>
    <row r="119" spans="2:23" x14ac:dyDescent="0.25">
      <c r="B119" s="312">
        <v>2019</v>
      </c>
      <c r="C119" s="620" t="s">
        <v>296</v>
      </c>
      <c r="D119" s="621" t="s">
        <v>16</v>
      </c>
      <c r="E119" s="622">
        <v>1</v>
      </c>
      <c r="F119" s="446">
        <v>0</v>
      </c>
      <c r="G119" s="623">
        <v>1</v>
      </c>
      <c r="H119" s="624">
        <v>12.5</v>
      </c>
      <c r="I119" s="446">
        <v>0</v>
      </c>
      <c r="J119" s="625">
        <v>4.5454545454545459</v>
      </c>
      <c r="R119" s="311"/>
      <c r="S119" s="311"/>
      <c r="T119" s="311"/>
      <c r="U119" s="311"/>
      <c r="V119" s="311"/>
      <c r="W119" s="311"/>
    </row>
    <row r="120" spans="2:23" x14ac:dyDescent="0.25">
      <c r="B120" s="312">
        <v>2019</v>
      </c>
      <c r="C120" s="620" t="s">
        <v>296</v>
      </c>
      <c r="D120" s="621" t="s">
        <v>17</v>
      </c>
      <c r="E120" s="622">
        <v>2</v>
      </c>
      <c r="F120" s="446">
        <v>2</v>
      </c>
      <c r="G120" s="623">
        <v>4</v>
      </c>
      <c r="H120" s="624">
        <v>25</v>
      </c>
      <c r="I120" s="446">
        <v>14.285714285714286</v>
      </c>
      <c r="J120" s="625">
        <v>18.181818181818183</v>
      </c>
      <c r="R120" s="328"/>
      <c r="S120" s="328"/>
      <c r="T120" s="311"/>
      <c r="U120" s="311"/>
      <c r="V120" s="311"/>
      <c r="W120" s="311"/>
    </row>
    <row r="121" spans="2:23" x14ac:dyDescent="0.25">
      <c r="B121" s="312">
        <v>2019</v>
      </c>
      <c r="C121" s="620" t="s">
        <v>296</v>
      </c>
      <c r="D121" s="621" t="s">
        <v>18</v>
      </c>
      <c r="E121" s="622">
        <v>0</v>
      </c>
      <c r="F121" s="446">
        <v>0</v>
      </c>
      <c r="G121" s="623">
        <v>0</v>
      </c>
      <c r="H121" s="624">
        <v>0</v>
      </c>
      <c r="I121" s="446">
        <v>0</v>
      </c>
      <c r="J121" s="625">
        <v>0</v>
      </c>
      <c r="R121" s="311"/>
      <c r="S121" s="311"/>
      <c r="T121" s="311"/>
      <c r="U121" s="311"/>
      <c r="V121" s="311"/>
      <c r="W121" s="311"/>
    </row>
    <row r="122" spans="2:23" x14ac:dyDescent="0.25">
      <c r="B122" s="320">
        <v>2019</v>
      </c>
      <c r="C122" s="626" t="s">
        <v>296</v>
      </c>
      <c r="D122" s="627" t="s">
        <v>7</v>
      </c>
      <c r="E122" s="628">
        <v>8</v>
      </c>
      <c r="F122" s="448">
        <v>14</v>
      </c>
      <c r="G122" s="629">
        <v>22</v>
      </c>
      <c r="H122" s="630">
        <v>100</v>
      </c>
      <c r="I122" s="448">
        <v>100</v>
      </c>
      <c r="J122" s="631">
        <v>100.00000000000001</v>
      </c>
      <c r="R122" s="311"/>
      <c r="S122" s="311"/>
      <c r="T122" s="328"/>
      <c r="U122" s="328"/>
      <c r="V122" s="328"/>
      <c r="W122" s="328"/>
    </row>
    <row r="123" spans="2:23" x14ac:dyDescent="0.25">
      <c r="B123" s="312">
        <v>2019</v>
      </c>
      <c r="C123" s="620" t="s">
        <v>297</v>
      </c>
      <c r="D123" s="621" t="s">
        <v>13</v>
      </c>
      <c r="E123" s="622">
        <v>8</v>
      </c>
      <c r="F123" s="446">
        <v>8</v>
      </c>
      <c r="G123" s="623">
        <v>16</v>
      </c>
      <c r="H123" s="624">
        <v>11.764705882352942</v>
      </c>
      <c r="I123" s="446">
        <v>11.594202898550725</v>
      </c>
      <c r="J123" s="625">
        <v>11.678832116788321</v>
      </c>
      <c r="R123" s="311"/>
      <c r="S123" s="311"/>
      <c r="T123" s="311"/>
      <c r="U123" s="311"/>
      <c r="V123" s="311"/>
      <c r="W123" s="311"/>
    </row>
    <row r="124" spans="2:23" x14ac:dyDescent="0.25">
      <c r="B124" s="312">
        <v>2019</v>
      </c>
      <c r="C124" s="620" t="s">
        <v>297</v>
      </c>
      <c r="D124" s="621" t="s">
        <v>14</v>
      </c>
      <c r="E124" s="622">
        <v>25</v>
      </c>
      <c r="F124" s="446">
        <v>30</v>
      </c>
      <c r="G124" s="623">
        <v>55</v>
      </c>
      <c r="H124" s="624">
        <v>36.764705882352942</v>
      </c>
      <c r="I124" s="446">
        <v>43.478260869565219</v>
      </c>
      <c r="J124" s="625">
        <v>40.145985401459853</v>
      </c>
      <c r="R124" s="311"/>
      <c r="S124" s="311"/>
      <c r="T124" s="311"/>
      <c r="U124" s="311"/>
      <c r="V124" s="311"/>
      <c r="W124" s="311"/>
    </row>
    <row r="125" spans="2:23" x14ac:dyDescent="0.25">
      <c r="B125" s="312">
        <v>2019</v>
      </c>
      <c r="C125" s="620" t="s">
        <v>297</v>
      </c>
      <c r="D125" s="621" t="s">
        <v>15</v>
      </c>
      <c r="E125" s="622">
        <v>18</v>
      </c>
      <c r="F125" s="446">
        <v>20</v>
      </c>
      <c r="G125" s="623">
        <v>38</v>
      </c>
      <c r="H125" s="624">
        <v>26.47058823529412</v>
      </c>
      <c r="I125" s="446">
        <v>28.985507246376812</v>
      </c>
      <c r="J125" s="625">
        <v>27.737226277372262</v>
      </c>
      <c r="R125" s="311"/>
      <c r="S125" s="311"/>
      <c r="T125" s="311"/>
      <c r="U125" s="311"/>
      <c r="V125" s="311"/>
      <c r="W125" s="311"/>
    </row>
    <row r="126" spans="2:23" x14ac:dyDescent="0.25">
      <c r="B126" s="312">
        <v>2019</v>
      </c>
      <c r="C126" s="620" t="s">
        <v>297</v>
      </c>
      <c r="D126" s="621" t="s">
        <v>16</v>
      </c>
      <c r="E126" s="622">
        <v>9</v>
      </c>
      <c r="F126" s="446">
        <v>8</v>
      </c>
      <c r="G126" s="623">
        <v>17</v>
      </c>
      <c r="H126" s="624">
        <v>13.23529411764706</v>
      </c>
      <c r="I126" s="446">
        <v>11.594202898550725</v>
      </c>
      <c r="J126" s="625">
        <v>12.408759124087592</v>
      </c>
      <c r="R126" s="311"/>
      <c r="S126" s="311"/>
      <c r="T126" s="311"/>
      <c r="U126" s="311"/>
      <c r="V126" s="311"/>
      <c r="W126" s="311"/>
    </row>
    <row r="127" spans="2:23" x14ac:dyDescent="0.25">
      <c r="B127" s="312">
        <v>2019</v>
      </c>
      <c r="C127" s="620" t="s">
        <v>297</v>
      </c>
      <c r="D127" s="621" t="s">
        <v>17</v>
      </c>
      <c r="E127" s="622">
        <v>5</v>
      </c>
      <c r="F127" s="446">
        <v>3</v>
      </c>
      <c r="G127" s="623">
        <v>8</v>
      </c>
      <c r="H127" s="624">
        <v>7.3529411764705888</v>
      </c>
      <c r="I127" s="446">
        <v>4.3478260869565215</v>
      </c>
      <c r="J127" s="625">
        <v>5.8394160583941606</v>
      </c>
      <c r="R127" s="328"/>
      <c r="S127" s="328"/>
      <c r="T127" s="311"/>
      <c r="U127" s="311"/>
      <c r="V127" s="311"/>
      <c r="W127" s="311"/>
    </row>
    <row r="128" spans="2:23" x14ac:dyDescent="0.25">
      <c r="B128" s="312">
        <v>2019</v>
      </c>
      <c r="C128" s="620" t="s">
        <v>297</v>
      </c>
      <c r="D128" s="621" t="s">
        <v>18</v>
      </c>
      <c r="E128" s="622">
        <v>3</v>
      </c>
      <c r="F128" s="446">
        <v>0</v>
      </c>
      <c r="G128" s="623">
        <v>3</v>
      </c>
      <c r="H128" s="624">
        <v>4.4117647058823533</v>
      </c>
      <c r="I128" s="446">
        <v>0</v>
      </c>
      <c r="J128" s="625">
        <v>2.1897810218978102</v>
      </c>
      <c r="R128" s="311"/>
      <c r="S128" s="311"/>
      <c r="T128" s="311"/>
      <c r="U128" s="311"/>
      <c r="V128" s="311"/>
      <c r="W128" s="311"/>
    </row>
    <row r="129" spans="2:23" x14ac:dyDescent="0.25">
      <c r="B129" s="320">
        <v>2019</v>
      </c>
      <c r="C129" s="626" t="s">
        <v>297</v>
      </c>
      <c r="D129" s="627" t="s">
        <v>7</v>
      </c>
      <c r="E129" s="628">
        <v>68</v>
      </c>
      <c r="F129" s="448">
        <v>69</v>
      </c>
      <c r="G129" s="629">
        <v>137</v>
      </c>
      <c r="H129" s="630">
        <v>100</v>
      </c>
      <c r="I129" s="448">
        <v>100</v>
      </c>
      <c r="J129" s="631">
        <v>100</v>
      </c>
      <c r="R129" s="311"/>
      <c r="S129" s="311"/>
      <c r="T129" s="328"/>
      <c r="U129" s="328"/>
      <c r="V129" s="328"/>
      <c r="W129" s="328"/>
    </row>
    <row r="130" spans="2:23" x14ac:dyDescent="0.25">
      <c r="B130" s="312">
        <v>2019</v>
      </c>
      <c r="C130" s="620" t="s">
        <v>298</v>
      </c>
      <c r="D130" s="621" t="s">
        <v>13</v>
      </c>
      <c r="E130" s="622">
        <v>2</v>
      </c>
      <c r="F130" s="446">
        <v>1</v>
      </c>
      <c r="G130" s="623">
        <v>3</v>
      </c>
      <c r="H130" s="624">
        <v>9.5238095238095237</v>
      </c>
      <c r="I130" s="446">
        <v>9.0909090909090917</v>
      </c>
      <c r="J130" s="625">
        <v>9.375</v>
      </c>
      <c r="R130" s="311"/>
      <c r="S130" s="311"/>
      <c r="T130" s="311"/>
      <c r="U130" s="311"/>
      <c r="V130" s="311"/>
      <c r="W130" s="311"/>
    </row>
    <row r="131" spans="2:23" x14ac:dyDescent="0.25">
      <c r="B131" s="312">
        <v>2019</v>
      </c>
      <c r="C131" s="620" t="s">
        <v>298</v>
      </c>
      <c r="D131" s="621" t="s">
        <v>14</v>
      </c>
      <c r="E131" s="622">
        <v>3</v>
      </c>
      <c r="F131" s="446">
        <v>4</v>
      </c>
      <c r="G131" s="623">
        <v>7</v>
      </c>
      <c r="H131" s="624">
        <v>14.285714285714285</v>
      </c>
      <c r="I131" s="446">
        <v>36.363636363636367</v>
      </c>
      <c r="J131" s="625">
        <v>21.875</v>
      </c>
      <c r="R131" s="311"/>
      <c r="S131" s="311"/>
      <c r="T131" s="311"/>
      <c r="U131" s="311"/>
      <c r="V131" s="311"/>
      <c r="W131" s="311"/>
    </row>
    <row r="132" spans="2:23" x14ac:dyDescent="0.25">
      <c r="B132" s="312">
        <v>2019</v>
      </c>
      <c r="C132" s="620" t="s">
        <v>298</v>
      </c>
      <c r="D132" s="621" t="s">
        <v>15</v>
      </c>
      <c r="E132" s="622">
        <v>6</v>
      </c>
      <c r="F132" s="446">
        <v>4</v>
      </c>
      <c r="G132" s="623">
        <v>10</v>
      </c>
      <c r="H132" s="624">
        <v>28.571428571428569</v>
      </c>
      <c r="I132" s="446">
        <v>36.363636363636367</v>
      </c>
      <c r="J132" s="625">
        <v>31.25</v>
      </c>
      <c r="R132" s="311"/>
      <c r="S132" s="311"/>
      <c r="T132" s="311"/>
      <c r="U132" s="311"/>
      <c r="V132" s="311"/>
      <c r="W132" s="311"/>
    </row>
    <row r="133" spans="2:23" x14ac:dyDescent="0.25">
      <c r="B133" s="312">
        <v>2019</v>
      </c>
      <c r="C133" s="620" t="s">
        <v>298</v>
      </c>
      <c r="D133" s="621" t="s">
        <v>16</v>
      </c>
      <c r="E133" s="622">
        <v>2</v>
      </c>
      <c r="F133" s="446">
        <v>2</v>
      </c>
      <c r="G133" s="623">
        <v>4</v>
      </c>
      <c r="H133" s="624">
        <v>9.5238095238095237</v>
      </c>
      <c r="I133" s="446">
        <v>18.181818181818183</v>
      </c>
      <c r="J133" s="625">
        <v>12.5</v>
      </c>
      <c r="R133" s="311"/>
      <c r="S133" s="311"/>
      <c r="T133" s="311"/>
      <c r="U133" s="311"/>
      <c r="V133" s="311"/>
      <c r="W133" s="311"/>
    </row>
    <row r="134" spans="2:23" x14ac:dyDescent="0.25">
      <c r="B134" s="312">
        <v>2019</v>
      </c>
      <c r="C134" s="620" t="s">
        <v>298</v>
      </c>
      <c r="D134" s="621" t="s">
        <v>17</v>
      </c>
      <c r="E134" s="622">
        <v>7</v>
      </c>
      <c r="F134" s="446">
        <v>0</v>
      </c>
      <c r="G134" s="623">
        <v>7</v>
      </c>
      <c r="H134" s="624">
        <v>33.333333333333336</v>
      </c>
      <c r="I134" s="446">
        <v>0</v>
      </c>
      <c r="J134" s="625">
        <v>21.875</v>
      </c>
      <c r="R134" s="328"/>
      <c r="S134" s="328"/>
      <c r="T134" s="311"/>
      <c r="U134" s="311"/>
      <c r="V134" s="311"/>
      <c r="W134" s="311"/>
    </row>
    <row r="135" spans="2:23" x14ac:dyDescent="0.25">
      <c r="B135" s="312">
        <v>2019</v>
      </c>
      <c r="C135" s="620" t="s">
        <v>298</v>
      </c>
      <c r="D135" s="621" t="s">
        <v>18</v>
      </c>
      <c r="E135" s="622">
        <v>1</v>
      </c>
      <c r="F135" s="446">
        <v>0</v>
      </c>
      <c r="G135" s="623">
        <v>1</v>
      </c>
      <c r="H135" s="624">
        <v>4.7619047619047619</v>
      </c>
      <c r="I135" s="446">
        <v>0</v>
      </c>
      <c r="J135" s="625">
        <v>3.125</v>
      </c>
      <c r="P135" s="329"/>
      <c r="Q135" s="330"/>
      <c r="R135" s="311"/>
      <c r="S135" s="311"/>
      <c r="T135" s="311"/>
      <c r="U135" s="311"/>
      <c r="V135" s="311"/>
      <c r="W135" s="311"/>
    </row>
    <row r="136" spans="2:23" x14ac:dyDescent="0.25">
      <c r="B136" s="320">
        <v>2019</v>
      </c>
      <c r="C136" s="626" t="s">
        <v>298</v>
      </c>
      <c r="D136" s="627" t="s">
        <v>7</v>
      </c>
      <c r="E136" s="628">
        <v>21</v>
      </c>
      <c r="F136" s="448">
        <v>11</v>
      </c>
      <c r="G136" s="629">
        <v>32</v>
      </c>
      <c r="H136" s="630">
        <v>100</v>
      </c>
      <c r="I136" s="448">
        <v>100.00000000000001</v>
      </c>
      <c r="J136" s="631">
        <v>100</v>
      </c>
      <c r="P136" s="329"/>
      <c r="Q136" s="330"/>
      <c r="R136" s="311"/>
      <c r="S136" s="311"/>
      <c r="T136" s="328"/>
      <c r="U136" s="328"/>
      <c r="V136" s="328"/>
      <c r="W136" s="328"/>
    </row>
    <row r="137" spans="2:23" x14ac:dyDescent="0.25">
      <c r="B137" s="303">
        <v>2017</v>
      </c>
      <c r="C137" s="304" t="s">
        <v>8</v>
      </c>
      <c r="D137" s="305" t="s">
        <v>13</v>
      </c>
      <c r="E137" s="306">
        <v>126</v>
      </c>
      <c r="F137" s="307">
        <v>201</v>
      </c>
      <c r="G137" s="308">
        <v>327</v>
      </c>
      <c r="H137" s="309">
        <v>13.46</v>
      </c>
      <c r="I137" s="307">
        <v>23.45</v>
      </c>
      <c r="J137" s="310">
        <v>18.237590630228667</v>
      </c>
      <c r="P137" s="329"/>
      <c r="Q137" s="330"/>
      <c r="R137" s="311"/>
      <c r="S137" s="311"/>
      <c r="T137" s="311"/>
      <c r="U137" s="311"/>
      <c r="V137" s="311"/>
      <c r="W137" s="311"/>
    </row>
    <row r="138" spans="2:23" x14ac:dyDescent="0.25">
      <c r="B138" s="312">
        <v>2017</v>
      </c>
      <c r="C138" s="313" t="s">
        <v>8</v>
      </c>
      <c r="D138" s="314" t="s">
        <v>14</v>
      </c>
      <c r="E138" s="315">
        <v>319</v>
      </c>
      <c r="F138" s="316">
        <v>340</v>
      </c>
      <c r="G138" s="317">
        <v>659</v>
      </c>
      <c r="H138" s="318">
        <v>34.08</v>
      </c>
      <c r="I138" s="316">
        <v>39.67</v>
      </c>
      <c r="J138" s="319">
        <v>36.754043502509759</v>
      </c>
      <c r="P138" s="329"/>
      <c r="Q138" s="330"/>
      <c r="R138" s="311"/>
      <c r="S138" s="311"/>
      <c r="T138" s="311"/>
      <c r="U138" s="311"/>
      <c r="V138" s="311"/>
      <c r="W138" s="311"/>
    </row>
    <row r="139" spans="2:23" x14ac:dyDescent="0.25">
      <c r="B139" s="312">
        <v>2017</v>
      </c>
      <c r="C139" s="313" t="s">
        <v>8</v>
      </c>
      <c r="D139" s="314" t="s">
        <v>15</v>
      </c>
      <c r="E139" s="315">
        <v>270</v>
      </c>
      <c r="F139" s="316">
        <v>223</v>
      </c>
      <c r="G139" s="317">
        <v>493</v>
      </c>
      <c r="H139" s="318">
        <v>28.85</v>
      </c>
      <c r="I139" s="316">
        <v>26.02</v>
      </c>
      <c r="J139" s="319">
        <v>27.495817066369213</v>
      </c>
      <c r="P139" s="329"/>
      <c r="Q139" s="330"/>
      <c r="R139" s="311"/>
      <c r="S139" s="311"/>
      <c r="T139" s="311"/>
      <c r="U139" s="311"/>
      <c r="V139" s="311"/>
      <c r="W139" s="311"/>
    </row>
    <row r="140" spans="2:23" x14ac:dyDescent="0.25">
      <c r="B140" s="312">
        <v>2017</v>
      </c>
      <c r="C140" s="313" t="s">
        <v>8</v>
      </c>
      <c r="D140" s="314" t="s">
        <v>16</v>
      </c>
      <c r="E140" s="315">
        <v>123</v>
      </c>
      <c r="F140" s="316">
        <v>54</v>
      </c>
      <c r="G140" s="317">
        <v>177</v>
      </c>
      <c r="H140" s="318">
        <v>13.14</v>
      </c>
      <c r="I140" s="316">
        <v>6.3</v>
      </c>
      <c r="J140" s="319">
        <v>9.8717233686558803</v>
      </c>
      <c r="P140" s="329"/>
      <c r="Q140" s="330"/>
      <c r="R140" s="311"/>
      <c r="S140" s="311"/>
      <c r="T140" s="311"/>
      <c r="U140" s="311"/>
      <c r="V140" s="311"/>
      <c r="W140" s="311"/>
    </row>
    <row r="141" spans="2:23" x14ac:dyDescent="0.25">
      <c r="B141" s="312">
        <v>2017</v>
      </c>
      <c r="C141" s="313" t="s">
        <v>8</v>
      </c>
      <c r="D141" s="314" t="s">
        <v>17</v>
      </c>
      <c r="E141" s="315">
        <v>58</v>
      </c>
      <c r="F141" s="316">
        <v>31</v>
      </c>
      <c r="G141" s="317">
        <v>89</v>
      </c>
      <c r="H141" s="318">
        <v>6.2</v>
      </c>
      <c r="I141" s="316">
        <v>3.62</v>
      </c>
      <c r="J141" s="319">
        <v>4.9637479085331844</v>
      </c>
      <c r="P141" s="329"/>
      <c r="Q141" s="330"/>
      <c r="R141" s="328"/>
      <c r="S141" s="328"/>
      <c r="T141" s="311"/>
      <c r="U141" s="311"/>
      <c r="V141" s="311"/>
      <c r="W141" s="311"/>
    </row>
    <row r="142" spans="2:23" x14ac:dyDescent="0.25">
      <c r="B142" s="312">
        <v>2017</v>
      </c>
      <c r="C142" s="313" t="s">
        <v>8</v>
      </c>
      <c r="D142" s="314" t="s">
        <v>18</v>
      </c>
      <c r="E142" s="315">
        <v>40</v>
      </c>
      <c r="F142" s="316">
        <v>8</v>
      </c>
      <c r="G142" s="317">
        <v>48</v>
      </c>
      <c r="H142" s="318">
        <v>4.2699999999999996</v>
      </c>
      <c r="I142" s="316">
        <v>0.93</v>
      </c>
      <c r="J142" s="319">
        <v>2.6770775237032902</v>
      </c>
      <c r="P142" s="329"/>
      <c r="Q142" s="330"/>
      <c r="R142" s="311"/>
      <c r="S142" s="311"/>
      <c r="T142" s="311"/>
      <c r="U142" s="311"/>
      <c r="V142" s="311"/>
      <c r="W142" s="311"/>
    </row>
    <row r="143" spans="2:23" x14ac:dyDescent="0.25">
      <c r="B143" s="320">
        <v>2017</v>
      </c>
      <c r="C143" s="321" t="s">
        <v>8</v>
      </c>
      <c r="D143" s="322" t="s">
        <v>7</v>
      </c>
      <c r="E143" s="323">
        <v>936</v>
      </c>
      <c r="F143" s="324">
        <v>857</v>
      </c>
      <c r="G143" s="325">
        <v>1793</v>
      </c>
      <c r="H143" s="326">
        <v>100</v>
      </c>
      <c r="I143" s="324">
        <v>100</v>
      </c>
      <c r="J143" s="327">
        <v>100</v>
      </c>
      <c r="P143" s="329"/>
      <c r="Q143" s="330"/>
      <c r="R143" s="311"/>
      <c r="S143" s="311"/>
      <c r="T143" s="328"/>
      <c r="U143" s="328"/>
      <c r="V143" s="328"/>
      <c r="W143" s="328"/>
    </row>
    <row r="144" spans="2:23" x14ac:dyDescent="0.25">
      <c r="B144" s="312">
        <v>2017</v>
      </c>
      <c r="C144" s="313" t="s">
        <v>285</v>
      </c>
      <c r="D144" s="314" t="s">
        <v>13</v>
      </c>
      <c r="E144" s="315">
        <v>14</v>
      </c>
      <c r="F144" s="316">
        <v>7</v>
      </c>
      <c r="G144" s="317">
        <v>21</v>
      </c>
      <c r="H144" s="318">
        <v>14.43</v>
      </c>
      <c r="I144" s="316">
        <v>21.21</v>
      </c>
      <c r="J144" s="319">
        <v>16.149999999999999</v>
      </c>
      <c r="P144" s="329"/>
      <c r="Q144" s="330"/>
      <c r="R144" s="311"/>
      <c r="S144" s="311"/>
      <c r="T144" s="311"/>
      <c r="U144" s="311"/>
      <c r="V144" s="311"/>
      <c r="W144" s="311"/>
    </row>
    <row r="145" spans="2:23" x14ac:dyDescent="0.25">
      <c r="B145" s="312">
        <v>2017</v>
      </c>
      <c r="C145" s="313" t="s">
        <v>285</v>
      </c>
      <c r="D145" s="314" t="s">
        <v>14</v>
      </c>
      <c r="E145" s="315">
        <v>39</v>
      </c>
      <c r="F145" s="316">
        <v>18</v>
      </c>
      <c r="G145" s="317">
        <v>57</v>
      </c>
      <c r="H145" s="318">
        <v>40.21</v>
      </c>
      <c r="I145" s="316">
        <v>54.55</v>
      </c>
      <c r="J145" s="319">
        <v>43.85</v>
      </c>
      <c r="P145" s="329"/>
      <c r="Q145" s="330"/>
      <c r="R145" s="311"/>
      <c r="S145" s="311"/>
      <c r="T145" s="311"/>
      <c r="U145" s="311"/>
      <c r="V145" s="311"/>
      <c r="W145" s="311"/>
    </row>
    <row r="146" spans="2:23" x14ac:dyDescent="0.25">
      <c r="B146" s="312">
        <v>2017</v>
      </c>
      <c r="C146" s="313" t="s">
        <v>285</v>
      </c>
      <c r="D146" s="314" t="s">
        <v>15</v>
      </c>
      <c r="E146" s="315">
        <v>31</v>
      </c>
      <c r="F146" s="316">
        <v>5</v>
      </c>
      <c r="G146" s="317">
        <v>36</v>
      </c>
      <c r="H146" s="318">
        <v>31.96</v>
      </c>
      <c r="I146" s="316">
        <v>15.15</v>
      </c>
      <c r="J146" s="319">
        <v>27.69</v>
      </c>
      <c r="P146" s="329"/>
      <c r="Q146" s="330"/>
      <c r="R146" s="311"/>
      <c r="S146" s="311"/>
      <c r="T146" s="311"/>
      <c r="U146" s="311"/>
      <c r="V146" s="311"/>
      <c r="W146" s="311"/>
    </row>
    <row r="147" spans="2:23" x14ac:dyDescent="0.25">
      <c r="B147" s="312">
        <v>2017</v>
      </c>
      <c r="C147" s="313" t="s">
        <v>285</v>
      </c>
      <c r="D147" s="314" t="s">
        <v>16</v>
      </c>
      <c r="E147" s="315">
        <v>7</v>
      </c>
      <c r="F147" s="316">
        <v>1</v>
      </c>
      <c r="G147" s="317">
        <v>8</v>
      </c>
      <c r="H147" s="318">
        <v>7.22</v>
      </c>
      <c r="I147" s="316">
        <v>3.03</v>
      </c>
      <c r="J147" s="319">
        <v>6.15</v>
      </c>
      <c r="P147" s="329"/>
      <c r="Q147" s="330"/>
      <c r="R147" s="311"/>
      <c r="S147" s="311"/>
      <c r="T147" s="311"/>
      <c r="U147" s="311"/>
      <c r="V147" s="311"/>
      <c r="W147" s="311"/>
    </row>
    <row r="148" spans="2:23" x14ac:dyDescent="0.25">
      <c r="B148" s="312">
        <v>2017</v>
      </c>
      <c r="C148" s="313" t="s">
        <v>285</v>
      </c>
      <c r="D148" s="314" t="s">
        <v>17</v>
      </c>
      <c r="E148" s="315">
        <v>3</v>
      </c>
      <c r="F148" s="316">
        <v>1</v>
      </c>
      <c r="G148" s="317">
        <v>4</v>
      </c>
      <c r="H148" s="318">
        <v>3.09</v>
      </c>
      <c r="I148" s="316">
        <v>3.03</v>
      </c>
      <c r="J148" s="319">
        <v>3.08</v>
      </c>
      <c r="P148" s="329"/>
      <c r="Q148" s="330"/>
      <c r="R148" s="328"/>
      <c r="S148" s="328"/>
      <c r="T148" s="311"/>
      <c r="U148" s="311"/>
      <c r="V148" s="311"/>
      <c r="W148" s="311"/>
    </row>
    <row r="149" spans="2:23" x14ac:dyDescent="0.25">
      <c r="B149" s="312">
        <v>2017</v>
      </c>
      <c r="C149" s="313" t="s">
        <v>285</v>
      </c>
      <c r="D149" s="314" t="s">
        <v>18</v>
      </c>
      <c r="E149" s="315">
        <v>3</v>
      </c>
      <c r="F149" s="316">
        <v>1</v>
      </c>
      <c r="G149" s="317">
        <v>4</v>
      </c>
      <c r="H149" s="318">
        <v>3.09</v>
      </c>
      <c r="I149" s="316">
        <v>3.03</v>
      </c>
      <c r="J149" s="319">
        <v>3.08</v>
      </c>
      <c r="P149" s="329"/>
      <c r="Q149" s="330"/>
      <c r="R149" s="311"/>
      <c r="S149" s="311"/>
      <c r="T149" s="311"/>
      <c r="U149" s="311"/>
      <c r="V149" s="311"/>
      <c r="W149" s="311"/>
    </row>
    <row r="150" spans="2:23" x14ac:dyDescent="0.25">
      <c r="B150" s="320">
        <v>2017</v>
      </c>
      <c r="C150" s="321" t="s">
        <v>285</v>
      </c>
      <c r="D150" s="322" t="s">
        <v>7</v>
      </c>
      <c r="E150" s="323">
        <v>97</v>
      </c>
      <c r="F150" s="324">
        <v>33</v>
      </c>
      <c r="G150" s="325">
        <v>130</v>
      </c>
      <c r="H150" s="326">
        <v>99.999999999999986</v>
      </c>
      <c r="I150" s="324">
        <v>100</v>
      </c>
      <c r="J150" s="327">
        <v>100</v>
      </c>
      <c r="P150" s="329"/>
      <c r="Q150" s="330"/>
      <c r="R150" s="311"/>
      <c r="S150" s="311"/>
      <c r="T150" s="328"/>
      <c r="U150" s="328"/>
      <c r="V150" s="328"/>
      <c r="W150" s="328"/>
    </row>
    <row r="151" spans="2:23" x14ac:dyDescent="0.25">
      <c r="B151" s="312">
        <v>2017</v>
      </c>
      <c r="C151" s="313" t="s">
        <v>286</v>
      </c>
      <c r="D151" s="314" t="s">
        <v>13</v>
      </c>
      <c r="E151" s="315">
        <v>5</v>
      </c>
      <c r="F151" s="316">
        <v>4</v>
      </c>
      <c r="G151" s="317">
        <v>9</v>
      </c>
      <c r="H151" s="318">
        <v>22.73</v>
      </c>
      <c r="I151" s="316">
        <v>19.05</v>
      </c>
      <c r="J151" s="319">
        <v>20.93</v>
      </c>
      <c r="P151" s="329"/>
      <c r="Q151" s="330"/>
      <c r="R151" s="311"/>
      <c r="S151" s="311"/>
      <c r="T151" s="311"/>
      <c r="U151" s="311"/>
      <c r="V151" s="311"/>
      <c r="W151" s="311"/>
    </row>
    <row r="152" spans="2:23" x14ac:dyDescent="0.25">
      <c r="B152" s="312">
        <v>2017</v>
      </c>
      <c r="C152" s="313" t="s">
        <v>286</v>
      </c>
      <c r="D152" s="314" t="s">
        <v>14</v>
      </c>
      <c r="E152" s="315">
        <v>5</v>
      </c>
      <c r="F152" s="316">
        <v>9</v>
      </c>
      <c r="G152" s="317">
        <v>14</v>
      </c>
      <c r="H152" s="318">
        <v>22.73</v>
      </c>
      <c r="I152" s="316">
        <v>42.86</v>
      </c>
      <c r="J152" s="319">
        <v>32.56</v>
      </c>
      <c r="P152" s="329"/>
      <c r="Q152" s="330"/>
      <c r="R152" s="311"/>
      <c r="S152" s="311"/>
      <c r="T152" s="311"/>
      <c r="U152" s="311"/>
      <c r="V152" s="311"/>
      <c r="W152" s="311"/>
    </row>
    <row r="153" spans="2:23" x14ac:dyDescent="0.25">
      <c r="B153" s="312">
        <v>2017</v>
      </c>
      <c r="C153" s="313" t="s">
        <v>286</v>
      </c>
      <c r="D153" s="314" t="s">
        <v>15</v>
      </c>
      <c r="E153" s="315">
        <v>9</v>
      </c>
      <c r="F153" s="316">
        <v>7</v>
      </c>
      <c r="G153" s="317">
        <v>16</v>
      </c>
      <c r="H153" s="318">
        <v>40.909999999999997</v>
      </c>
      <c r="I153" s="316">
        <v>33.33</v>
      </c>
      <c r="J153" s="319">
        <v>37.21</v>
      </c>
      <c r="P153" s="329"/>
      <c r="Q153" s="330"/>
      <c r="R153" s="311"/>
      <c r="S153" s="311"/>
      <c r="T153" s="311"/>
      <c r="U153" s="311"/>
      <c r="V153" s="311"/>
      <c r="W153" s="311"/>
    </row>
    <row r="154" spans="2:23" x14ac:dyDescent="0.25">
      <c r="B154" s="312">
        <v>2017</v>
      </c>
      <c r="C154" s="313" t="s">
        <v>286</v>
      </c>
      <c r="D154" s="314" t="s">
        <v>16</v>
      </c>
      <c r="E154" s="315">
        <v>2</v>
      </c>
      <c r="F154" s="316">
        <v>0</v>
      </c>
      <c r="G154" s="317">
        <v>2</v>
      </c>
      <c r="H154" s="318">
        <v>9.09</v>
      </c>
      <c r="I154" s="316">
        <v>0</v>
      </c>
      <c r="J154" s="319">
        <v>4.6500000000000004</v>
      </c>
      <c r="P154" s="329"/>
      <c r="Q154" s="330"/>
      <c r="R154" s="311"/>
      <c r="S154" s="311"/>
      <c r="T154" s="311"/>
      <c r="U154" s="311"/>
      <c r="V154" s="311"/>
      <c r="W154" s="311"/>
    </row>
    <row r="155" spans="2:23" x14ac:dyDescent="0.25">
      <c r="B155" s="312">
        <v>2017</v>
      </c>
      <c r="C155" s="313" t="s">
        <v>286</v>
      </c>
      <c r="D155" s="314" t="s">
        <v>17</v>
      </c>
      <c r="E155" s="315">
        <v>1</v>
      </c>
      <c r="F155" s="316">
        <v>1</v>
      </c>
      <c r="G155" s="317">
        <v>2</v>
      </c>
      <c r="H155" s="318">
        <v>4.55</v>
      </c>
      <c r="I155" s="316">
        <v>4.76</v>
      </c>
      <c r="J155" s="319">
        <v>4.6500000000000004</v>
      </c>
      <c r="P155" s="329"/>
      <c r="Q155" s="330"/>
      <c r="R155" s="328"/>
      <c r="S155" s="328"/>
      <c r="T155" s="311"/>
      <c r="U155" s="311"/>
      <c r="V155" s="311"/>
      <c r="W155" s="311"/>
    </row>
    <row r="156" spans="2:23" x14ac:dyDescent="0.25">
      <c r="B156" s="312">
        <v>2017</v>
      </c>
      <c r="C156" s="313" t="s">
        <v>286</v>
      </c>
      <c r="D156" s="314" t="s">
        <v>18</v>
      </c>
      <c r="E156" s="315">
        <v>0</v>
      </c>
      <c r="F156" s="316">
        <v>0</v>
      </c>
      <c r="G156" s="317">
        <v>0</v>
      </c>
      <c r="H156" s="318">
        <v>0</v>
      </c>
      <c r="I156" s="316">
        <v>0</v>
      </c>
      <c r="J156" s="319">
        <v>0</v>
      </c>
      <c r="P156" s="329"/>
      <c r="Q156" s="330"/>
      <c r="R156" s="311"/>
      <c r="S156" s="311"/>
      <c r="T156" s="311"/>
      <c r="U156" s="311"/>
      <c r="V156" s="311"/>
      <c r="W156" s="311"/>
    </row>
    <row r="157" spans="2:23" x14ac:dyDescent="0.25">
      <c r="B157" s="320">
        <v>2017</v>
      </c>
      <c r="C157" s="321" t="s">
        <v>286</v>
      </c>
      <c r="D157" s="322" t="s">
        <v>7</v>
      </c>
      <c r="E157" s="323">
        <v>22</v>
      </c>
      <c r="F157" s="324">
        <v>21</v>
      </c>
      <c r="G157" s="325">
        <v>43</v>
      </c>
      <c r="H157" s="326">
        <v>100.00000000000001</v>
      </c>
      <c r="I157" s="324">
        <v>100</v>
      </c>
      <c r="J157" s="327">
        <v>100</v>
      </c>
      <c r="P157" s="329"/>
      <c r="Q157" s="330"/>
      <c r="R157" s="311"/>
      <c r="S157" s="311"/>
      <c r="T157" s="328"/>
      <c r="U157" s="328"/>
      <c r="V157" s="328"/>
      <c r="W157" s="328"/>
    </row>
    <row r="158" spans="2:23" x14ac:dyDescent="0.25">
      <c r="B158" s="312">
        <v>2017</v>
      </c>
      <c r="C158" s="313" t="s">
        <v>287</v>
      </c>
      <c r="D158" s="314" t="s">
        <v>13</v>
      </c>
      <c r="E158" s="315">
        <v>7</v>
      </c>
      <c r="F158" s="316">
        <v>2</v>
      </c>
      <c r="G158" s="317">
        <v>9</v>
      </c>
      <c r="H158" s="318">
        <v>14</v>
      </c>
      <c r="I158" s="316">
        <v>8.6999999999999993</v>
      </c>
      <c r="J158" s="319">
        <v>12.33</v>
      </c>
      <c r="P158" s="329"/>
      <c r="Q158" s="330"/>
      <c r="R158" s="311"/>
      <c r="S158" s="311"/>
      <c r="T158" s="311"/>
      <c r="U158" s="311"/>
      <c r="V158" s="311"/>
      <c r="W158" s="311"/>
    </row>
    <row r="159" spans="2:23" x14ac:dyDescent="0.25">
      <c r="B159" s="312">
        <v>2017</v>
      </c>
      <c r="C159" s="313" t="s">
        <v>287</v>
      </c>
      <c r="D159" s="314" t="s">
        <v>14</v>
      </c>
      <c r="E159" s="315">
        <v>13</v>
      </c>
      <c r="F159" s="316">
        <v>10</v>
      </c>
      <c r="G159" s="317">
        <v>23</v>
      </c>
      <c r="H159" s="318">
        <v>26</v>
      </c>
      <c r="I159" s="316">
        <v>43.48</v>
      </c>
      <c r="J159" s="319">
        <v>31.51</v>
      </c>
      <c r="P159" s="329"/>
      <c r="Q159" s="330"/>
      <c r="R159" s="311"/>
      <c r="S159" s="311"/>
      <c r="T159" s="311"/>
      <c r="U159" s="311"/>
      <c r="V159" s="311"/>
      <c r="W159" s="311"/>
    </row>
    <row r="160" spans="2:23" x14ac:dyDescent="0.25">
      <c r="B160" s="312">
        <v>2017</v>
      </c>
      <c r="C160" s="313" t="s">
        <v>287</v>
      </c>
      <c r="D160" s="314" t="s">
        <v>15</v>
      </c>
      <c r="E160" s="315">
        <v>21</v>
      </c>
      <c r="F160" s="316">
        <v>7</v>
      </c>
      <c r="G160" s="317">
        <v>28</v>
      </c>
      <c r="H160" s="318">
        <v>42</v>
      </c>
      <c r="I160" s="316">
        <v>30.43</v>
      </c>
      <c r="J160" s="319">
        <v>38.36</v>
      </c>
      <c r="P160" s="329"/>
      <c r="Q160" s="330"/>
      <c r="R160" s="311"/>
      <c r="S160" s="311"/>
      <c r="T160" s="311"/>
      <c r="U160" s="311"/>
      <c r="V160" s="311"/>
      <c r="W160" s="311"/>
    </row>
    <row r="161" spans="2:23" x14ac:dyDescent="0.25">
      <c r="B161" s="312">
        <v>2017</v>
      </c>
      <c r="C161" s="313" t="s">
        <v>287</v>
      </c>
      <c r="D161" s="314" t="s">
        <v>16</v>
      </c>
      <c r="E161" s="315">
        <v>7</v>
      </c>
      <c r="F161" s="316">
        <v>3</v>
      </c>
      <c r="G161" s="317">
        <v>10</v>
      </c>
      <c r="H161" s="318">
        <v>14</v>
      </c>
      <c r="I161" s="316">
        <v>13.04</v>
      </c>
      <c r="J161" s="319">
        <v>13.7</v>
      </c>
      <c r="P161" s="329"/>
      <c r="Q161" s="330"/>
      <c r="R161" s="311"/>
      <c r="S161" s="311"/>
      <c r="T161" s="311"/>
      <c r="U161" s="311"/>
      <c r="V161" s="311"/>
      <c r="W161" s="311"/>
    </row>
    <row r="162" spans="2:23" x14ac:dyDescent="0.25">
      <c r="B162" s="312">
        <v>2017</v>
      </c>
      <c r="C162" s="313" t="s">
        <v>287</v>
      </c>
      <c r="D162" s="314" t="s">
        <v>17</v>
      </c>
      <c r="E162" s="315">
        <v>0</v>
      </c>
      <c r="F162" s="316">
        <v>1</v>
      </c>
      <c r="G162" s="317">
        <v>1</v>
      </c>
      <c r="H162" s="318">
        <v>0</v>
      </c>
      <c r="I162" s="316">
        <v>4.3499999999999996</v>
      </c>
      <c r="J162" s="319">
        <v>1.37</v>
      </c>
      <c r="P162" s="329"/>
      <c r="Q162" s="330"/>
      <c r="R162" s="328"/>
      <c r="S162" s="328"/>
      <c r="T162" s="311"/>
      <c r="U162" s="311"/>
      <c r="V162" s="311"/>
      <c r="W162" s="311"/>
    </row>
    <row r="163" spans="2:23" x14ac:dyDescent="0.25">
      <c r="B163" s="312">
        <v>2017</v>
      </c>
      <c r="C163" s="313" t="s">
        <v>287</v>
      </c>
      <c r="D163" s="314" t="s">
        <v>18</v>
      </c>
      <c r="E163" s="315">
        <v>2</v>
      </c>
      <c r="F163" s="316">
        <v>0</v>
      </c>
      <c r="G163" s="317">
        <v>2</v>
      </c>
      <c r="H163" s="318">
        <v>4</v>
      </c>
      <c r="I163" s="316">
        <v>0</v>
      </c>
      <c r="J163" s="319">
        <v>2.74</v>
      </c>
      <c r="P163" s="329"/>
      <c r="Q163" s="330"/>
      <c r="R163" s="311"/>
      <c r="S163" s="311"/>
      <c r="T163" s="311"/>
      <c r="U163" s="311"/>
      <c r="V163" s="311"/>
      <c r="W163" s="311"/>
    </row>
    <row r="164" spans="2:23" x14ac:dyDescent="0.25">
      <c r="B164" s="320">
        <v>2017</v>
      </c>
      <c r="C164" s="321" t="s">
        <v>287</v>
      </c>
      <c r="D164" s="322" t="s">
        <v>7</v>
      </c>
      <c r="E164" s="323">
        <v>50</v>
      </c>
      <c r="F164" s="324">
        <v>23</v>
      </c>
      <c r="G164" s="325">
        <v>73</v>
      </c>
      <c r="H164" s="326">
        <v>100</v>
      </c>
      <c r="I164" s="324">
        <v>100</v>
      </c>
      <c r="J164" s="327">
        <v>100</v>
      </c>
      <c r="P164" s="329"/>
      <c r="Q164" s="330"/>
      <c r="R164" s="311"/>
      <c r="S164" s="311"/>
      <c r="T164" s="328"/>
      <c r="U164" s="328"/>
      <c r="V164" s="328"/>
      <c r="W164" s="328"/>
    </row>
    <row r="165" spans="2:23" x14ac:dyDescent="0.25">
      <c r="B165" s="312">
        <v>2017</v>
      </c>
      <c r="C165" s="313" t="s">
        <v>288</v>
      </c>
      <c r="D165" s="314" t="s">
        <v>13</v>
      </c>
      <c r="E165" s="315">
        <v>5</v>
      </c>
      <c r="F165" s="316">
        <v>9</v>
      </c>
      <c r="G165" s="317">
        <v>14</v>
      </c>
      <c r="H165" s="318">
        <v>9.8000000000000007</v>
      </c>
      <c r="I165" s="316">
        <v>21.43</v>
      </c>
      <c r="J165" s="319">
        <v>15.05</v>
      </c>
      <c r="P165" s="329"/>
      <c r="Q165" s="330"/>
      <c r="R165" s="311"/>
      <c r="S165" s="311"/>
      <c r="T165" s="311"/>
      <c r="U165" s="311"/>
      <c r="V165" s="311"/>
      <c r="W165" s="311"/>
    </row>
    <row r="166" spans="2:23" x14ac:dyDescent="0.25">
      <c r="B166" s="312">
        <v>2017</v>
      </c>
      <c r="C166" s="313" t="s">
        <v>288</v>
      </c>
      <c r="D166" s="314" t="s">
        <v>14</v>
      </c>
      <c r="E166" s="315">
        <v>15</v>
      </c>
      <c r="F166" s="316">
        <v>10</v>
      </c>
      <c r="G166" s="317">
        <v>25</v>
      </c>
      <c r="H166" s="318">
        <v>29.41</v>
      </c>
      <c r="I166" s="316">
        <v>23.81</v>
      </c>
      <c r="J166" s="319">
        <v>26.88</v>
      </c>
      <c r="P166" s="329"/>
      <c r="Q166" s="330"/>
      <c r="R166" s="311"/>
      <c r="S166" s="311"/>
      <c r="T166" s="311"/>
      <c r="U166" s="311"/>
      <c r="V166" s="311"/>
      <c r="W166" s="311"/>
    </row>
    <row r="167" spans="2:23" x14ac:dyDescent="0.25">
      <c r="B167" s="312">
        <v>2017</v>
      </c>
      <c r="C167" s="313" t="s">
        <v>288</v>
      </c>
      <c r="D167" s="314" t="s">
        <v>15</v>
      </c>
      <c r="E167" s="315">
        <v>16</v>
      </c>
      <c r="F167" s="316">
        <v>18</v>
      </c>
      <c r="G167" s="317">
        <v>34</v>
      </c>
      <c r="H167" s="318">
        <v>31.37</v>
      </c>
      <c r="I167" s="316">
        <v>42.86</v>
      </c>
      <c r="J167" s="319">
        <v>36.56</v>
      </c>
      <c r="P167" s="329"/>
      <c r="Q167" s="330"/>
      <c r="R167" s="311"/>
      <c r="S167" s="311"/>
      <c r="T167" s="311"/>
      <c r="U167" s="311"/>
      <c r="V167" s="311"/>
      <c r="W167" s="311"/>
    </row>
    <row r="168" spans="2:23" x14ac:dyDescent="0.25">
      <c r="B168" s="312">
        <v>2017</v>
      </c>
      <c r="C168" s="313" t="s">
        <v>288</v>
      </c>
      <c r="D168" s="314" t="s">
        <v>16</v>
      </c>
      <c r="E168" s="315">
        <v>8</v>
      </c>
      <c r="F168" s="316">
        <v>3</v>
      </c>
      <c r="G168" s="317">
        <v>11</v>
      </c>
      <c r="H168" s="318">
        <v>15.69</v>
      </c>
      <c r="I168" s="316">
        <v>7.14</v>
      </c>
      <c r="J168" s="319">
        <v>11.83</v>
      </c>
      <c r="P168" s="329"/>
      <c r="Q168" s="330"/>
      <c r="R168" s="311"/>
      <c r="S168" s="311"/>
      <c r="T168" s="311"/>
      <c r="U168" s="311"/>
      <c r="V168" s="311"/>
      <c r="W168" s="311"/>
    </row>
    <row r="169" spans="2:23" x14ac:dyDescent="0.25">
      <c r="B169" s="312">
        <v>2017</v>
      </c>
      <c r="C169" s="313" t="s">
        <v>288</v>
      </c>
      <c r="D169" s="314" t="s">
        <v>17</v>
      </c>
      <c r="E169" s="315">
        <v>3</v>
      </c>
      <c r="F169" s="316">
        <v>2</v>
      </c>
      <c r="G169" s="317">
        <v>5</v>
      </c>
      <c r="H169" s="318">
        <v>5.88</v>
      </c>
      <c r="I169" s="316">
        <v>4.76</v>
      </c>
      <c r="J169" s="319">
        <v>5.38</v>
      </c>
      <c r="P169" s="329"/>
      <c r="Q169" s="330"/>
      <c r="R169" s="328"/>
      <c r="S169" s="328"/>
      <c r="T169" s="311"/>
      <c r="U169" s="311"/>
      <c r="V169" s="311"/>
      <c r="W169" s="311"/>
    </row>
    <row r="170" spans="2:23" x14ac:dyDescent="0.25">
      <c r="B170" s="312">
        <v>2017</v>
      </c>
      <c r="C170" s="313" t="s">
        <v>288</v>
      </c>
      <c r="D170" s="314" t="s">
        <v>18</v>
      </c>
      <c r="E170" s="315">
        <v>4</v>
      </c>
      <c r="F170" s="316">
        <v>0</v>
      </c>
      <c r="G170" s="317">
        <v>4</v>
      </c>
      <c r="H170" s="318">
        <v>7.84</v>
      </c>
      <c r="I170" s="316">
        <v>0</v>
      </c>
      <c r="J170" s="319">
        <v>4.3</v>
      </c>
      <c r="P170" s="329"/>
      <c r="Q170" s="330"/>
      <c r="R170" s="311"/>
      <c r="S170" s="311"/>
      <c r="T170" s="311"/>
      <c r="U170" s="311"/>
      <c r="V170" s="311"/>
      <c r="W170" s="311"/>
    </row>
    <row r="171" spans="2:23" x14ac:dyDescent="0.25">
      <c r="B171" s="320">
        <v>2017</v>
      </c>
      <c r="C171" s="321" t="s">
        <v>288</v>
      </c>
      <c r="D171" s="322" t="s">
        <v>7</v>
      </c>
      <c r="E171" s="323">
        <v>51</v>
      </c>
      <c r="F171" s="324">
        <v>42</v>
      </c>
      <c r="G171" s="325">
        <v>93</v>
      </c>
      <c r="H171" s="326">
        <v>100</v>
      </c>
      <c r="I171" s="324">
        <v>100</v>
      </c>
      <c r="J171" s="327">
        <v>100</v>
      </c>
      <c r="P171" s="329"/>
      <c r="Q171" s="330"/>
      <c r="R171" s="311"/>
      <c r="S171" s="311"/>
      <c r="T171" s="328"/>
      <c r="U171" s="328"/>
      <c r="V171" s="328"/>
      <c r="W171" s="328"/>
    </row>
    <row r="172" spans="2:23" x14ac:dyDescent="0.25">
      <c r="B172" s="312">
        <v>2017</v>
      </c>
      <c r="C172" s="313" t="s">
        <v>289</v>
      </c>
      <c r="D172" s="314" t="s">
        <v>13</v>
      </c>
      <c r="E172" s="315">
        <v>8</v>
      </c>
      <c r="F172" s="316">
        <v>7</v>
      </c>
      <c r="G172" s="317">
        <v>15</v>
      </c>
      <c r="H172" s="318">
        <v>12.7</v>
      </c>
      <c r="I172" s="316">
        <v>15.91</v>
      </c>
      <c r="J172" s="319">
        <v>14.02</v>
      </c>
      <c r="P172" s="329"/>
      <c r="Q172" s="330"/>
      <c r="R172" s="311"/>
      <c r="S172" s="311"/>
      <c r="T172" s="311"/>
      <c r="U172" s="311"/>
      <c r="V172" s="311"/>
      <c r="W172" s="311"/>
    </row>
    <row r="173" spans="2:23" x14ac:dyDescent="0.25">
      <c r="B173" s="312">
        <v>2017</v>
      </c>
      <c r="C173" s="313" t="s">
        <v>289</v>
      </c>
      <c r="D173" s="314" t="s">
        <v>14</v>
      </c>
      <c r="E173" s="315">
        <v>23</v>
      </c>
      <c r="F173" s="316">
        <v>17</v>
      </c>
      <c r="G173" s="317">
        <v>40</v>
      </c>
      <c r="H173" s="318">
        <v>36.51</v>
      </c>
      <c r="I173" s="316">
        <v>38.64</v>
      </c>
      <c r="J173" s="319">
        <v>37.380000000000003</v>
      </c>
      <c r="P173" s="329"/>
      <c r="Q173" s="330"/>
      <c r="R173" s="311"/>
      <c r="S173" s="311"/>
      <c r="T173" s="311"/>
      <c r="U173" s="311"/>
      <c r="V173" s="311"/>
      <c r="W173" s="311"/>
    </row>
    <row r="174" spans="2:23" x14ac:dyDescent="0.25">
      <c r="B174" s="312">
        <v>2017</v>
      </c>
      <c r="C174" s="313" t="s">
        <v>289</v>
      </c>
      <c r="D174" s="314" t="s">
        <v>15</v>
      </c>
      <c r="E174" s="315">
        <v>18</v>
      </c>
      <c r="F174" s="316">
        <v>13</v>
      </c>
      <c r="G174" s="317">
        <v>31</v>
      </c>
      <c r="H174" s="318">
        <v>28.57</v>
      </c>
      <c r="I174" s="316">
        <v>29.55</v>
      </c>
      <c r="J174" s="319">
        <v>28.97</v>
      </c>
      <c r="P174" s="329"/>
      <c r="Q174" s="330"/>
      <c r="R174" s="311"/>
      <c r="S174" s="311"/>
      <c r="T174" s="311"/>
      <c r="U174" s="311"/>
      <c r="V174" s="311"/>
      <c r="W174" s="311"/>
    </row>
    <row r="175" spans="2:23" x14ac:dyDescent="0.25">
      <c r="B175" s="312">
        <v>2017</v>
      </c>
      <c r="C175" s="313" t="s">
        <v>289</v>
      </c>
      <c r="D175" s="314" t="s">
        <v>16</v>
      </c>
      <c r="E175" s="315">
        <v>5</v>
      </c>
      <c r="F175" s="316">
        <v>2</v>
      </c>
      <c r="G175" s="317">
        <v>7</v>
      </c>
      <c r="H175" s="318">
        <v>7.94</v>
      </c>
      <c r="I175" s="316">
        <v>4.55</v>
      </c>
      <c r="J175" s="319">
        <v>6.54</v>
      </c>
      <c r="P175" s="329"/>
      <c r="Q175" s="330"/>
      <c r="R175" s="311"/>
      <c r="S175" s="311"/>
      <c r="T175" s="311"/>
      <c r="U175" s="311"/>
      <c r="V175" s="311"/>
      <c r="W175" s="311"/>
    </row>
    <row r="176" spans="2:23" x14ac:dyDescent="0.25">
      <c r="B176" s="312">
        <v>2017</v>
      </c>
      <c r="C176" s="313" t="s">
        <v>289</v>
      </c>
      <c r="D176" s="314" t="s">
        <v>17</v>
      </c>
      <c r="E176" s="315">
        <v>6</v>
      </c>
      <c r="F176" s="316">
        <v>4</v>
      </c>
      <c r="G176" s="317">
        <v>10</v>
      </c>
      <c r="H176" s="318">
        <v>9.52</v>
      </c>
      <c r="I176" s="316">
        <v>9.09</v>
      </c>
      <c r="J176" s="319">
        <v>9.35</v>
      </c>
      <c r="P176" s="329"/>
      <c r="Q176" s="330"/>
      <c r="R176" s="328"/>
      <c r="S176" s="328"/>
      <c r="T176" s="311"/>
      <c r="U176" s="311"/>
      <c r="V176" s="311"/>
      <c r="W176" s="311"/>
    </row>
    <row r="177" spans="2:23" x14ac:dyDescent="0.25">
      <c r="B177" s="312">
        <v>2017</v>
      </c>
      <c r="C177" s="313" t="s">
        <v>289</v>
      </c>
      <c r="D177" s="314" t="s">
        <v>18</v>
      </c>
      <c r="E177" s="315">
        <v>3</v>
      </c>
      <c r="F177" s="316">
        <v>1</v>
      </c>
      <c r="G177" s="317">
        <v>4</v>
      </c>
      <c r="H177" s="318">
        <v>4.76</v>
      </c>
      <c r="I177" s="316">
        <v>2.27</v>
      </c>
      <c r="J177" s="319">
        <v>3.74</v>
      </c>
      <c r="P177" s="329"/>
      <c r="Q177" s="330"/>
      <c r="R177" s="311"/>
      <c r="S177" s="311"/>
      <c r="T177" s="311"/>
      <c r="U177" s="311"/>
      <c r="V177" s="311"/>
      <c r="W177" s="311"/>
    </row>
    <row r="178" spans="2:23" x14ac:dyDescent="0.25">
      <c r="B178" s="320">
        <v>2017</v>
      </c>
      <c r="C178" s="321" t="s">
        <v>289</v>
      </c>
      <c r="D178" s="322" t="s">
        <v>7</v>
      </c>
      <c r="E178" s="323">
        <v>63</v>
      </c>
      <c r="F178" s="324">
        <v>44</v>
      </c>
      <c r="G178" s="325">
        <v>107</v>
      </c>
      <c r="H178" s="326">
        <v>100</v>
      </c>
      <c r="I178" s="324">
        <v>100.00000000000001</v>
      </c>
      <c r="J178" s="327">
        <v>100</v>
      </c>
      <c r="P178" s="329"/>
      <c r="Q178" s="330"/>
      <c r="R178" s="311"/>
      <c r="S178" s="311"/>
      <c r="T178" s="328"/>
      <c r="U178" s="328"/>
      <c r="V178" s="328"/>
      <c r="W178" s="328"/>
    </row>
    <row r="179" spans="2:23" x14ac:dyDescent="0.25">
      <c r="B179" s="312">
        <v>2017</v>
      </c>
      <c r="C179" s="313" t="s">
        <v>290</v>
      </c>
      <c r="D179" s="314" t="s">
        <v>13</v>
      </c>
      <c r="E179" s="315">
        <v>10</v>
      </c>
      <c r="F179" s="316">
        <v>35</v>
      </c>
      <c r="G179" s="317">
        <v>45</v>
      </c>
      <c r="H179" s="318">
        <v>10.199999999999999</v>
      </c>
      <c r="I179" s="316">
        <v>33.020000000000003</v>
      </c>
      <c r="J179" s="319">
        <v>22.06</v>
      </c>
      <c r="P179" s="329"/>
      <c r="Q179" s="330"/>
      <c r="R179" s="311"/>
      <c r="S179" s="311"/>
      <c r="T179" s="311"/>
      <c r="U179" s="311"/>
      <c r="V179" s="311"/>
      <c r="W179" s="311"/>
    </row>
    <row r="180" spans="2:23" x14ac:dyDescent="0.25">
      <c r="B180" s="312">
        <v>2017</v>
      </c>
      <c r="C180" s="313" t="s">
        <v>290</v>
      </c>
      <c r="D180" s="314" t="s">
        <v>14</v>
      </c>
      <c r="E180" s="315">
        <v>37</v>
      </c>
      <c r="F180" s="316">
        <v>41</v>
      </c>
      <c r="G180" s="317">
        <v>78</v>
      </c>
      <c r="H180" s="318">
        <v>37.76</v>
      </c>
      <c r="I180" s="316">
        <v>38.68</v>
      </c>
      <c r="J180" s="319">
        <v>38.24</v>
      </c>
      <c r="P180" s="329"/>
      <c r="Q180" s="330"/>
      <c r="R180" s="311"/>
      <c r="S180" s="311"/>
      <c r="T180" s="311"/>
      <c r="U180" s="311"/>
      <c r="V180" s="311"/>
      <c r="W180" s="311"/>
    </row>
    <row r="181" spans="2:23" x14ac:dyDescent="0.25">
      <c r="B181" s="312">
        <v>2017</v>
      </c>
      <c r="C181" s="313" t="s">
        <v>290</v>
      </c>
      <c r="D181" s="314" t="s">
        <v>15</v>
      </c>
      <c r="E181" s="315">
        <v>21</v>
      </c>
      <c r="F181" s="316">
        <v>22</v>
      </c>
      <c r="G181" s="317">
        <v>43</v>
      </c>
      <c r="H181" s="318">
        <v>21.43</v>
      </c>
      <c r="I181" s="316">
        <v>20.75</v>
      </c>
      <c r="J181" s="319">
        <v>21.08</v>
      </c>
      <c r="P181" s="329"/>
      <c r="Q181" s="330"/>
      <c r="R181" s="311"/>
      <c r="S181" s="311"/>
      <c r="T181" s="311"/>
      <c r="U181" s="311"/>
      <c r="V181" s="311"/>
      <c r="W181" s="311"/>
    </row>
    <row r="182" spans="2:23" x14ac:dyDescent="0.25">
      <c r="B182" s="312">
        <v>2017</v>
      </c>
      <c r="C182" s="313" t="s">
        <v>290</v>
      </c>
      <c r="D182" s="314" t="s">
        <v>16</v>
      </c>
      <c r="E182" s="315">
        <v>20</v>
      </c>
      <c r="F182" s="316">
        <v>5</v>
      </c>
      <c r="G182" s="317">
        <v>25</v>
      </c>
      <c r="H182" s="318">
        <v>20.41</v>
      </c>
      <c r="I182" s="316">
        <v>4.72</v>
      </c>
      <c r="J182" s="319">
        <v>12.25</v>
      </c>
      <c r="P182" s="329"/>
      <c r="Q182" s="330"/>
      <c r="R182" s="311"/>
      <c r="S182" s="311"/>
      <c r="T182" s="311"/>
      <c r="U182" s="311"/>
      <c r="V182" s="311"/>
      <c r="W182" s="311"/>
    </row>
    <row r="183" spans="2:23" x14ac:dyDescent="0.25">
      <c r="B183" s="312">
        <v>2017</v>
      </c>
      <c r="C183" s="313" t="s">
        <v>290</v>
      </c>
      <c r="D183" s="314" t="s">
        <v>17</v>
      </c>
      <c r="E183" s="315">
        <v>9</v>
      </c>
      <c r="F183" s="316">
        <v>3</v>
      </c>
      <c r="G183" s="317">
        <v>12</v>
      </c>
      <c r="H183" s="318">
        <v>9.18</v>
      </c>
      <c r="I183" s="316">
        <v>2.83</v>
      </c>
      <c r="J183" s="319">
        <v>5.88</v>
      </c>
      <c r="P183" s="329"/>
      <c r="Q183" s="330"/>
      <c r="R183" s="328"/>
      <c r="S183" s="328"/>
      <c r="T183" s="311"/>
      <c r="U183" s="311"/>
      <c r="V183" s="311"/>
      <c r="W183" s="311"/>
    </row>
    <row r="184" spans="2:23" x14ac:dyDescent="0.25">
      <c r="B184" s="312">
        <v>2017</v>
      </c>
      <c r="C184" s="313" t="s">
        <v>290</v>
      </c>
      <c r="D184" s="314" t="s">
        <v>18</v>
      </c>
      <c r="E184" s="315">
        <v>1</v>
      </c>
      <c r="F184" s="316">
        <v>0</v>
      </c>
      <c r="G184" s="317">
        <v>1</v>
      </c>
      <c r="H184" s="318">
        <v>1.02</v>
      </c>
      <c r="I184" s="316">
        <v>0</v>
      </c>
      <c r="J184" s="319">
        <v>0.49</v>
      </c>
      <c r="P184" s="329"/>
      <c r="Q184" s="330"/>
      <c r="R184" s="311"/>
      <c r="S184" s="311"/>
      <c r="T184" s="311"/>
      <c r="U184" s="311"/>
      <c r="V184" s="311"/>
      <c r="W184" s="311"/>
    </row>
    <row r="185" spans="2:23" x14ac:dyDescent="0.25">
      <c r="B185" s="320">
        <v>2017</v>
      </c>
      <c r="C185" s="321" t="s">
        <v>290</v>
      </c>
      <c r="D185" s="322" t="s">
        <v>7</v>
      </c>
      <c r="E185" s="323">
        <v>98</v>
      </c>
      <c r="F185" s="324">
        <v>106</v>
      </c>
      <c r="G185" s="325">
        <v>204</v>
      </c>
      <c r="H185" s="326">
        <v>100</v>
      </c>
      <c r="I185" s="324">
        <v>100</v>
      </c>
      <c r="J185" s="327">
        <v>100</v>
      </c>
      <c r="P185" s="329"/>
      <c r="Q185" s="330"/>
      <c r="R185" s="311"/>
      <c r="S185" s="311"/>
      <c r="T185" s="328"/>
      <c r="U185" s="328"/>
      <c r="V185" s="328"/>
      <c r="W185" s="328"/>
    </row>
    <row r="186" spans="2:23" x14ac:dyDescent="0.25">
      <c r="B186" s="312">
        <v>2017</v>
      </c>
      <c r="C186" s="313" t="s">
        <v>291</v>
      </c>
      <c r="D186" s="314" t="s">
        <v>13</v>
      </c>
      <c r="E186" s="315">
        <v>42</v>
      </c>
      <c r="F186" s="316">
        <v>59</v>
      </c>
      <c r="G186" s="317">
        <v>101</v>
      </c>
      <c r="H186" s="318">
        <v>19.09</v>
      </c>
      <c r="I186" s="316">
        <v>26.94</v>
      </c>
      <c r="J186" s="319">
        <v>23.01</v>
      </c>
      <c r="P186" s="329"/>
      <c r="Q186" s="330"/>
      <c r="R186" s="311"/>
      <c r="S186" s="311"/>
      <c r="T186" s="311"/>
      <c r="U186" s="311"/>
      <c r="V186" s="311"/>
      <c r="W186" s="311"/>
    </row>
    <row r="187" spans="2:23" x14ac:dyDescent="0.25">
      <c r="B187" s="312">
        <v>2017</v>
      </c>
      <c r="C187" s="313" t="s">
        <v>291</v>
      </c>
      <c r="D187" s="314" t="s">
        <v>14</v>
      </c>
      <c r="E187" s="315">
        <v>74</v>
      </c>
      <c r="F187" s="316">
        <v>93</v>
      </c>
      <c r="G187" s="317">
        <v>167</v>
      </c>
      <c r="H187" s="318">
        <v>33.64</v>
      </c>
      <c r="I187" s="316">
        <v>42.47</v>
      </c>
      <c r="J187" s="319">
        <v>38.04</v>
      </c>
      <c r="P187" s="329"/>
      <c r="Q187" s="330"/>
      <c r="R187" s="311"/>
      <c r="S187" s="311"/>
      <c r="T187" s="311"/>
      <c r="U187" s="311"/>
      <c r="V187" s="311"/>
      <c r="W187" s="311"/>
    </row>
    <row r="188" spans="2:23" x14ac:dyDescent="0.25">
      <c r="B188" s="312">
        <v>2017</v>
      </c>
      <c r="C188" s="313" t="s">
        <v>291</v>
      </c>
      <c r="D188" s="314" t="s">
        <v>15</v>
      </c>
      <c r="E188" s="315">
        <v>55</v>
      </c>
      <c r="F188" s="316">
        <v>50</v>
      </c>
      <c r="G188" s="317">
        <v>105</v>
      </c>
      <c r="H188" s="318">
        <v>25</v>
      </c>
      <c r="I188" s="316">
        <v>22.83</v>
      </c>
      <c r="J188" s="319">
        <v>23.92</v>
      </c>
      <c r="P188" s="329"/>
      <c r="Q188" s="330"/>
      <c r="R188" s="311"/>
      <c r="S188" s="311"/>
      <c r="T188" s="311"/>
      <c r="U188" s="311"/>
      <c r="V188" s="311"/>
      <c r="W188" s="311"/>
    </row>
    <row r="189" spans="2:23" x14ac:dyDescent="0.25">
      <c r="B189" s="312">
        <v>2017</v>
      </c>
      <c r="C189" s="313" t="s">
        <v>291</v>
      </c>
      <c r="D189" s="314" t="s">
        <v>16</v>
      </c>
      <c r="E189" s="315">
        <v>32</v>
      </c>
      <c r="F189" s="316">
        <v>9</v>
      </c>
      <c r="G189" s="317">
        <v>41</v>
      </c>
      <c r="H189" s="318">
        <v>14.55</v>
      </c>
      <c r="I189" s="316">
        <v>4.1100000000000003</v>
      </c>
      <c r="J189" s="319">
        <v>9.34</v>
      </c>
      <c r="P189" s="329"/>
      <c r="Q189" s="330"/>
      <c r="R189" s="311"/>
      <c r="S189" s="311"/>
      <c r="T189" s="311"/>
      <c r="U189" s="311"/>
      <c r="V189" s="311"/>
      <c r="W189" s="311"/>
    </row>
    <row r="190" spans="2:23" x14ac:dyDescent="0.25">
      <c r="B190" s="312">
        <v>2017</v>
      </c>
      <c r="C190" s="313" t="s">
        <v>291</v>
      </c>
      <c r="D190" s="314" t="s">
        <v>17</v>
      </c>
      <c r="E190" s="315">
        <v>8</v>
      </c>
      <c r="F190" s="316">
        <v>5</v>
      </c>
      <c r="G190" s="317">
        <v>13</v>
      </c>
      <c r="H190" s="318">
        <v>3.64</v>
      </c>
      <c r="I190" s="316">
        <v>2.2799999999999998</v>
      </c>
      <c r="J190" s="319">
        <v>2.96</v>
      </c>
      <c r="P190" s="329"/>
      <c r="Q190" s="330"/>
      <c r="R190" s="328"/>
      <c r="S190" s="328"/>
      <c r="T190" s="311"/>
      <c r="U190" s="311"/>
      <c r="V190" s="311"/>
      <c r="W190" s="311"/>
    </row>
    <row r="191" spans="2:23" x14ac:dyDescent="0.25">
      <c r="B191" s="312">
        <v>2017</v>
      </c>
      <c r="C191" s="313" t="s">
        <v>291</v>
      </c>
      <c r="D191" s="314" t="s">
        <v>18</v>
      </c>
      <c r="E191" s="315">
        <v>9</v>
      </c>
      <c r="F191" s="316">
        <v>3</v>
      </c>
      <c r="G191" s="317">
        <v>12</v>
      </c>
      <c r="H191" s="318">
        <v>4.09</v>
      </c>
      <c r="I191" s="316">
        <v>1.37</v>
      </c>
      <c r="J191" s="319">
        <v>2.73</v>
      </c>
      <c r="P191" s="329"/>
      <c r="Q191" s="330"/>
      <c r="R191" s="311"/>
      <c r="S191" s="311"/>
      <c r="T191" s="311"/>
      <c r="U191" s="311"/>
      <c r="V191" s="311"/>
      <c r="W191" s="311"/>
    </row>
    <row r="192" spans="2:23" x14ac:dyDescent="0.25">
      <c r="B192" s="320">
        <v>2017</v>
      </c>
      <c r="C192" s="321" t="s">
        <v>291</v>
      </c>
      <c r="D192" s="322" t="s">
        <v>7</v>
      </c>
      <c r="E192" s="323">
        <v>220</v>
      </c>
      <c r="F192" s="324">
        <v>219</v>
      </c>
      <c r="G192" s="325">
        <v>439</v>
      </c>
      <c r="H192" s="326">
        <v>100</v>
      </c>
      <c r="I192" s="324">
        <v>100</v>
      </c>
      <c r="J192" s="327">
        <v>100</v>
      </c>
      <c r="P192" s="329"/>
      <c r="Q192" s="330"/>
      <c r="R192" s="311"/>
      <c r="S192" s="311"/>
      <c r="T192" s="328"/>
      <c r="U192" s="328"/>
      <c r="V192" s="328"/>
      <c r="W192" s="328"/>
    </row>
    <row r="193" spans="2:23" x14ac:dyDescent="0.25">
      <c r="B193" s="312">
        <v>2017</v>
      </c>
      <c r="C193" s="313" t="s">
        <v>292</v>
      </c>
      <c r="D193" s="314" t="s">
        <v>13</v>
      </c>
      <c r="E193" s="315">
        <v>20</v>
      </c>
      <c r="F193" s="316">
        <v>15</v>
      </c>
      <c r="G193" s="317">
        <v>35</v>
      </c>
      <c r="H193" s="318">
        <v>12.5</v>
      </c>
      <c r="I193" s="316">
        <v>13.04</v>
      </c>
      <c r="J193" s="319">
        <v>12.73</v>
      </c>
      <c r="P193" s="329"/>
      <c r="Q193" s="330"/>
      <c r="R193" s="311"/>
      <c r="S193" s="311"/>
      <c r="T193" s="311"/>
      <c r="U193" s="311"/>
      <c r="V193" s="311"/>
      <c r="W193" s="311"/>
    </row>
    <row r="194" spans="2:23" x14ac:dyDescent="0.25">
      <c r="B194" s="312">
        <v>2017</v>
      </c>
      <c r="C194" s="313" t="s">
        <v>292</v>
      </c>
      <c r="D194" s="314" t="s">
        <v>14</v>
      </c>
      <c r="E194" s="315">
        <v>48</v>
      </c>
      <c r="F194" s="316">
        <v>42</v>
      </c>
      <c r="G194" s="317">
        <v>90</v>
      </c>
      <c r="H194" s="318">
        <v>30</v>
      </c>
      <c r="I194" s="316">
        <v>36.520000000000003</v>
      </c>
      <c r="J194" s="319">
        <v>32.729999999999997</v>
      </c>
      <c r="P194" s="329"/>
      <c r="Q194" s="330"/>
      <c r="R194" s="311"/>
      <c r="S194" s="311"/>
      <c r="T194" s="311"/>
      <c r="U194" s="311"/>
      <c r="V194" s="311"/>
      <c r="W194" s="311"/>
    </row>
    <row r="195" spans="2:23" x14ac:dyDescent="0.25">
      <c r="B195" s="312">
        <v>2017</v>
      </c>
      <c r="C195" s="313" t="s">
        <v>292</v>
      </c>
      <c r="D195" s="314" t="s">
        <v>15</v>
      </c>
      <c r="E195" s="315">
        <v>45</v>
      </c>
      <c r="F195" s="316">
        <v>36</v>
      </c>
      <c r="G195" s="317">
        <v>81</v>
      </c>
      <c r="H195" s="318">
        <v>28.13</v>
      </c>
      <c r="I195" s="316">
        <v>31.3</v>
      </c>
      <c r="J195" s="319">
        <v>29.45</v>
      </c>
      <c r="P195" s="329"/>
      <c r="Q195" s="330"/>
      <c r="R195" s="311"/>
      <c r="S195" s="311"/>
      <c r="T195" s="311"/>
      <c r="U195" s="311"/>
      <c r="V195" s="311"/>
      <c r="W195" s="311"/>
    </row>
    <row r="196" spans="2:23" x14ac:dyDescent="0.25">
      <c r="B196" s="312">
        <v>2017</v>
      </c>
      <c r="C196" s="313" t="s">
        <v>292</v>
      </c>
      <c r="D196" s="314" t="s">
        <v>16</v>
      </c>
      <c r="E196" s="315">
        <v>22</v>
      </c>
      <c r="F196" s="316">
        <v>10</v>
      </c>
      <c r="G196" s="317">
        <v>32</v>
      </c>
      <c r="H196" s="318">
        <v>13.75</v>
      </c>
      <c r="I196" s="316">
        <v>8.6999999999999993</v>
      </c>
      <c r="J196" s="319">
        <v>11.64</v>
      </c>
      <c r="P196" s="329"/>
      <c r="Q196" s="330"/>
      <c r="R196" s="311"/>
      <c r="S196" s="311"/>
      <c r="T196" s="311"/>
      <c r="U196" s="311"/>
      <c r="V196" s="311"/>
      <c r="W196" s="311"/>
    </row>
    <row r="197" spans="2:23" x14ac:dyDescent="0.25">
      <c r="B197" s="312">
        <v>2017</v>
      </c>
      <c r="C197" s="313" t="s">
        <v>292</v>
      </c>
      <c r="D197" s="314" t="s">
        <v>17</v>
      </c>
      <c r="E197" s="315">
        <v>17</v>
      </c>
      <c r="F197" s="316">
        <v>10</v>
      </c>
      <c r="G197" s="317">
        <v>27</v>
      </c>
      <c r="H197" s="318">
        <v>10.63</v>
      </c>
      <c r="I197" s="316">
        <v>8.6999999999999993</v>
      </c>
      <c r="J197" s="319">
        <v>9.82</v>
      </c>
      <c r="P197" s="329"/>
      <c r="Q197" s="330"/>
      <c r="R197" s="328"/>
      <c r="S197" s="328"/>
      <c r="T197" s="311"/>
      <c r="U197" s="311"/>
      <c r="V197" s="311"/>
      <c r="W197" s="311"/>
    </row>
    <row r="198" spans="2:23" x14ac:dyDescent="0.25">
      <c r="B198" s="312">
        <v>2017</v>
      </c>
      <c r="C198" s="313" t="s">
        <v>292</v>
      </c>
      <c r="D198" s="314" t="s">
        <v>18</v>
      </c>
      <c r="E198" s="315">
        <v>8</v>
      </c>
      <c r="F198" s="316">
        <v>2</v>
      </c>
      <c r="G198" s="317">
        <v>10</v>
      </c>
      <c r="H198" s="318">
        <v>5</v>
      </c>
      <c r="I198" s="316">
        <v>1.74</v>
      </c>
      <c r="J198" s="319">
        <v>3.64</v>
      </c>
      <c r="P198" s="329"/>
      <c r="Q198" s="330"/>
      <c r="R198" s="311"/>
      <c r="S198" s="311"/>
      <c r="T198" s="311"/>
      <c r="U198" s="311"/>
      <c r="V198" s="311"/>
      <c r="W198" s="311"/>
    </row>
    <row r="199" spans="2:23" x14ac:dyDescent="0.25">
      <c r="B199" s="320">
        <v>2017</v>
      </c>
      <c r="C199" s="321" t="s">
        <v>292</v>
      </c>
      <c r="D199" s="322" t="s">
        <v>7</v>
      </c>
      <c r="E199" s="323">
        <v>160</v>
      </c>
      <c r="F199" s="324">
        <v>115</v>
      </c>
      <c r="G199" s="325">
        <v>275</v>
      </c>
      <c r="H199" s="326">
        <v>100</v>
      </c>
      <c r="I199" s="324">
        <v>100</v>
      </c>
      <c r="J199" s="327">
        <v>100</v>
      </c>
      <c r="P199" s="329"/>
      <c r="Q199" s="330"/>
      <c r="R199" s="311"/>
      <c r="S199" s="311"/>
      <c r="T199" s="328"/>
      <c r="U199" s="328"/>
      <c r="V199" s="328"/>
      <c r="W199" s="328"/>
    </row>
    <row r="200" spans="2:23" x14ac:dyDescent="0.25">
      <c r="B200" s="312">
        <v>2017</v>
      </c>
      <c r="C200" s="313" t="s">
        <v>293</v>
      </c>
      <c r="D200" s="314" t="s">
        <v>13</v>
      </c>
      <c r="E200" s="315">
        <v>12</v>
      </c>
      <c r="F200" s="316">
        <v>10</v>
      </c>
      <c r="G200" s="317">
        <v>22</v>
      </c>
      <c r="H200" s="318">
        <v>15</v>
      </c>
      <c r="I200" s="316">
        <v>25.64</v>
      </c>
      <c r="J200" s="319">
        <v>18.489999999999998</v>
      </c>
      <c r="P200" s="329"/>
      <c r="Q200" s="330"/>
      <c r="R200" s="311"/>
      <c r="S200" s="311"/>
      <c r="T200" s="311"/>
      <c r="U200" s="311"/>
      <c r="V200" s="311"/>
      <c r="W200" s="311"/>
    </row>
    <row r="201" spans="2:23" x14ac:dyDescent="0.25">
      <c r="B201" s="312">
        <v>2017</v>
      </c>
      <c r="C201" s="313" t="s">
        <v>293</v>
      </c>
      <c r="D201" s="314" t="s">
        <v>14</v>
      </c>
      <c r="E201" s="315">
        <v>31</v>
      </c>
      <c r="F201" s="316">
        <v>18</v>
      </c>
      <c r="G201" s="317">
        <v>49</v>
      </c>
      <c r="H201" s="318">
        <v>38.75</v>
      </c>
      <c r="I201" s="316">
        <v>46.15</v>
      </c>
      <c r="J201" s="319">
        <v>41.18</v>
      </c>
      <c r="P201" s="329"/>
      <c r="Q201" s="330"/>
      <c r="R201" s="311"/>
      <c r="S201" s="311"/>
      <c r="T201" s="311"/>
      <c r="U201" s="311"/>
      <c r="V201" s="311"/>
      <c r="W201" s="311"/>
    </row>
    <row r="202" spans="2:23" x14ac:dyDescent="0.25">
      <c r="B202" s="312">
        <v>2017</v>
      </c>
      <c r="C202" s="313" t="s">
        <v>293</v>
      </c>
      <c r="D202" s="314" t="s">
        <v>15</v>
      </c>
      <c r="E202" s="315">
        <v>18</v>
      </c>
      <c r="F202" s="316">
        <v>7</v>
      </c>
      <c r="G202" s="317">
        <v>25</v>
      </c>
      <c r="H202" s="318">
        <v>22.5</v>
      </c>
      <c r="I202" s="316">
        <v>17.95</v>
      </c>
      <c r="J202" s="319">
        <v>21.01</v>
      </c>
      <c r="P202" s="329"/>
      <c r="Q202" s="330"/>
      <c r="R202" s="311"/>
      <c r="S202" s="311"/>
      <c r="T202" s="311"/>
      <c r="U202" s="311"/>
      <c r="V202" s="311"/>
      <c r="W202" s="311"/>
    </row>
    <row r="203" spans="2:23" x14ac:dyDescent="0.25">
      <c r="B203" s="312">
        <v>2017</v>
      </c>
      <c r="C203" s="313" t="s">
        <v>293</v>
      </c>
      <c r="D203" s="314" t="s">
        <v>16</v>
      </c>
      <c r="E203" s="315">
        <v>8</v>
      </c>
      <c r="F203" s="316">
        <v>3</v>
      </c>
      <c r="G203" s="317">
        <v>11</v>
      </c>
      <c r="H203" s="318">
        <v>10</v>
      </c>
      <c r="I203" s="316">
        <v>7.69</v>
      </c>
      <c r="J203" s="319">
        <v>9.24</v>
      </c>
      <c r="P203" s="329"/>
      <c r="Q203" s="330"/>
      <c r="R203" s="311"/>
      <c r="S203" s="311"/>
      <c r="T203" s="311"/>
      <c r="U203" s="311"/>
      <c r="V203" s="311"/>
      <c r="W203" s="311"/>
    </row>
    <row r="204" spans="2:23" x14ac:dyDescent="0.25">
      <c r="B204" s="312">
        <v>2017</v>
      </c>
      <c r="C204" s="313" t="s">
        <v>293</v>
      </c>
      <c r="D204" s="314" t="s">
        <v>17</v>
      </c>
      <c r="E204" s="315">
        <v>7</v>
      </c>
      <c r="F204" s="316">
        <v>1</v>
      </c>
      <c r="G204" s="317">
        <v>8</v>
      </c>
      <c r="H204" s="318">
        <v>8.75</v>
      </c>
      <c r="I204" s="316">
        <v>2.56</v>
      </c>
      <c r="J204" s="319">
        <v>6.72</v>
      </c>
      <c r="P204" s="329"/>
      <c r="Q204" s="330"/>
      <c r="R204" s="328"/>
      <c r="S204" s="328"/>
      <c r="T204" s="311"/>
      <c r="U204" s="311"/>
      <c r="V204" s="311"/>
      <c r="W204" s="311"/>
    </row>
    <row r="205" spans="2:23" x14ac:dyDescent="0.25">
      <c r="B205" s="312">
        <v>2017</v>
      </c>
      <c r="C205" s="313" t="s">
        <v>293</v>
      </c>
      <c r="D205" s="314" t="s">
        <v>18</v>
      </c>
      <c r="E205" s="315">
        <v>4</v>
      </c>
      <c r="F205" s="316">
        <v>0</v>
      </c>
      <c r="G205" s="317">
        <v>4</v>
      </c>
      <c r="H205" s="318">
        <v>5</v>
      </c>
      <c r="I205" s="316">
        <v>0</v>
      </c>
      <c r="J205" s="319">
        <v>3.36</v>
      </c>
      <c r="P205" s="329"/>
      <c r="Q205" s="330"/>
      <c r="R205" s="311"/>
      <c r="S205" s="311"/>
      <c r="T205" s="311"/>
      <c r="U205" s="311"/>
      <c r="V205" s="311"/>
      <c r="W205" s="311"/>
    </row>
    <row r="206" spans="2:23" x14ac:dyDescent="0.25">
      <c r="B206" s="320">
        <v>2017</v>
      </c>
      <c r="C206" s="321" t="s">
        <v>293</v>
      </c>
      <c r="D206" s="322" t="s">
        <v>7</v>
      </c>
      <c r="E206" s="323">
        <v>80</v>
      </c>
      <c r="F206" s="324">
        <v>39</v>
      </c>
      <c r="G206" s="325">
        <v>119</v>
      </c>
      <c r="H206" s="326">
        <v>100</v>
      </c>
      <c r="I206" s="324">
        <v>100.00000000000001</v>
      </c>
      <c r="J206" s="327">
        <v>100</v>
      </c>
      <c r="P206" s="329"/>
      <c r="Q206" s="330"/>
      <c r="R206" s="311"/>
      <c r="S206" s="311"/>
      <c r="T206" s="328"/>
      <c r="U206" s="328"/>
      <c r="V206" s="328"/>
      <c r="W206" s="328"/>
    </row>
    <row r="207" spans="2:23" x14ac:dyDescent="0.25">
      <c r="B207" s="312">
        <v>2017</v>
      </c>
      <c r="C207" s="313" t="s">
        <v>294</v>
      </c>
      <c r="D207" s="314" t="s">
        <v>13</v>
      </c>
      <c r="E207" s="315">
        <v>20</v>
      </c>
      <c r="F207" s="316">
        <v>44</v>
      </c>
      <c r="G207" s="317">
        <v>64</v>
      </c>
      <c r="H207" s="318">
        <v>15.87</v>
      </c>
      <c r="I207" s="316">
        <v>25.43</v>
      </c>
      <c r="J207" s="319">
        <v>21.4</v>
      </c>
      <c r="P207" s="329"/>
      <c r="Q207" s="330"/>
      <c r="R207" s="311"/>
      <c r="S207" s="311"/>
      <c r="T207" s="311"/>
      <c r="U207" s="311"/>
      <c r="V207" s="311"/>
      <c r="W207" s="311"/>
    </row>
    <row r="208" spans="2:23" x14ac:dyDescent="0.25">
      <c r="B208" s="312">
        <v>2017</v>
      </c>
      <c r="C208" s="313" t="s">
        <v>294</v>
      </c>
      <c r="D208" s="314" t="s">
        <v>14</v>
      </c>
      <c r="E208" s="315">
        <v>53</v>
      </c>
      <c r="F208" s="316">
        <v>70</v>
      </c>
      <c r="G208" s="317">
        <v>123</v>
      </c>
      <c r="H208" s="318">
        <v>42.06</v>
      </c>
      <c r="I208" s="316">
        <v>40.46</v>
      </c>
      <c r="J208" s="319">
        <v>41.14</v>
      </c>
      <c r="P208" s="329"/>
      <c r="Q208" s="330"/>
      <c r="R208" s="311"/>
      <c r="S208" s="311"/>
      <c r="T208" s="311"/>
      <c r="U208" s="311"/>
      <c r="V208" s="311"/>
      <c r="W208" s="311"/>
    </row>
    <row r="209" spans="2:23" x14ac:dyDescent="0.25">
      <c r="B209" s="312">
        <v>2017</v>
      </c>
      <c r="C209" s="313" t="s">
        <v>294</v>
      </c>
      <c r="D209" s="314" t="s">
        <v>15</v>
      </c>
      <c r="E209" s="315">
        <v>32</v>
      </c>
      <c r="F209" s="316">
        <v>44</v>
      </c>
      <c r="G209" s="317">
        <v>76</v>
      </c>
      <c r="H209" s="318">
        <v>25.4</v>
      </c>
      <c r="I209" s="316">
        <v>25.43</v>
      </c>
      <c r="J209" s="319">
        <v>25.42</v>
      </c>
      <c r="P209" s="329"/>
      <c r="Q209" s="330"/>
      <c r="R209" s="311"/>
      <c r="S209" s="311"/>
      <c r="T209" s="311"/>
      <c r="U209" s="311"/>
      <c r="V209" s="311"/>
      <c r="W209" s="311"/>
    </row>
    <row r="210" spans="2:23" x14ac:dyDescent="0.25">
      <c r="B210" s="312">
        <v>2017</v>
      </c>
      <c r="C210" s="313" t="s">
        <v>294</v>
      </c>
      <c r="D210" s="314" t="s">
        <v>16</v>
      </c>
      <c r="E210" s="315">
        <v>11</v>
      </c>
      <c r="F210" s="316">
        <v>8</v>
      </c>
      <c r="G210" s="317">
        <v>19</v>
      </c>
      <c r="H210" s="318">
        <v>8.73</v>
      </c>
      <c r="I210" s="316">
        <v>4.62</v>
      </c>
      <c r="J210" s="319">
        <v>6.35</v>
      </c>
      <c r="P210" s="329"/>
      <c r="Q210" s="330"/>
      <c r="R210" s="311"/>
      <c r="S210" s="311"/>
      <c r="T210" s="311"/>
      <c r="U210" s="311"/>
      <c r="V210" s="311"/>
      <c r="W210" s="311"/>
    </row>
    <row r="211" spans="2:23" x14ac:dyDescent="0.25">
      <c r="B211" s="312">
        <v>2017</v>
      </c>
      <c r="C211" s="313" t="s">
        <v>294</v>
      </c>
      <c r="D211" s="314" t="s">
        <v>17</v>
      </c>
      <c r="E211" s="315">
        <v>4</v>
      </c>
      <c r="F211" s="316">
        <v>6</v>
      </c>
      <c r="G211" s="317">
        <v>10</v>
      </c>
      <c r="H211" s="318">
        <v>3.17</v>
      </c>
      <c r="I211" s="316">
        <v>3.47</v>
      </c>
      <c r="J211" s="319">
        <v>3.34</v>
      </c>
      <c r="P211" s="329"/>
      <c r="Q211" s="330"/>
      <c r="R211" s="328"/>
      <c r="S211" s="328"/>
      <c r="T211" s="311"/>
      <c r="U211" s="311"/>
      <c r="V211" s="311"/>
      <c r="W211" s="311"/>
    </row>
    <row r="212" spans="2:23" x14ac:dyDescent="0.25">
      <c r="B212" s="312">
        <v>2017</v>
      </c>
      <c r="C212" s="313" t="s">
        <v>294</v>
      </c>
      <c r="D212" s="314" t="s">
        <v>18</v>
      </c>
      <c r="E212" s="315">
        <v>6</v>
      </c>
      <c r="F212" s="316">
        <v>1</v>
      </c>
      <c r="G212" s="317">
        <v>7</v>
      </c>
      <c r="H212" s="318">
        <v>4.76</v>
      </c>
      <c r="I212" s="316">
        <v>0.57999999999999996</v>
      </c>
      <c r="J212" s="319">
        <v>2.34</v>
      </c>
      <c r="P212" s="329"/>
      <c r="Q212" s="330"/>
      <c r="R212" s="311"/>
      <c r="S212" s="311"/>
      <c r="T212" s="311"/>
      <c r="U212" s="311"/>
      <c r="V212" s="311"/>
      <c r="W212" s="311"/>
    </row>
    <row r="213" spans="2:23" x14ac:dyDescent="0.25">
      <c r="B213" s="320">
        <v>2017</v>
      </c>
      <c r="C213" s="321" t="s">
        <v>294</v>
      </c>
      <c r="D213" s="322" t="s">
        <v>7</v>
      </c>
      <c r="E213" s="323">
        <v>126</v>
      </c>
      <c r="F213" s="324">
        <v>173</v>
      </c>
      <c r="G213" s="325">
        <v>299</v>
      </c>
      <c r="H213" s="326">
        <v>100</v>
      </c>
      <c r="I213" s="324">
        <v>100.00000000000001</v>
      </c>
      <c r="J213" s="327">
        <v>100</v>
      </c>
      <c r="P213" s="329"/>
      <c r="Q213" s="330"/>
      <c r="R213" s="311"/>
      <c r="S213" s="311"/>
      <c r="T213" s="328"/>
      <c r="U213" s="328"/>
      <c r="V213" s="328"/>
      <c r="W213" s="328"/>
    </row>
    <row r="214" spans="2:23" x14ac:dyDescent="0.25">
      <c r="B214" s="312">
        <v>2017</v>
      </c>
      <c r="C214" s="313" t="s">
        <v>295</v>
      </c>
      <c r="D214" s="314" t="s">
        <v>13</v>
      </c>
      <c r="E214" s="315">
        <v>0</v>
      </c>
      <c r="F214" s="316">
        <v>4</v>
      </c>
      <c r="G214" s="317">
        <v>4</v>
      </c>
      <c r="H214" s="318">
        <v>0</v>
      </c>
      <c r="I214" s="316">
        <v>40</v>
      </c>
      <c r="J214" s="319">
        <v>16</v>
      </c>
      <c r="P214" s="329"/>
      <c r="Q214" s="330"/>
      <c r="R214" s="311"/>
      <c r="S214" s="311"/>
      <c r="T214" s="311"/>
      <c r="U214" s="311"/>
      <c r="V214" s="311"/>
      <c r="W214" s="311"/>
    </row>
    <row r="215" spans="2:23" x14ac:dyDescent="0.25">
      <c r="B215" s="312">
        <v>2017</v>
      </c>
      <c r="C215" s="313" t="s">
        <v>295</v>
      </c>
      <c r="D215" s="314" t="s">
        <v>14</v>
      </c>
      <c r="E215" s="315">
        <v>7</v>
      </c>
      <c r="F215" s="316">
        <v>2</v>
      </c>
      <c r="G215" s="317">
        <v>9</v>
      </c>
      <c r="H215" s="318">
        <v>46.67</v>
      </c>
      <c r="I215" s="316">
        <v>20</v>
      </c>
      <c r="J215" s="319">
        <v>36</v>
      </c>
      <c r="P215" s="329"/>
      <c r="Q215" s="330"/>
      <c r="R215" s="311"/>
      <c r="S215" s="311"/>
      <c r="T215" s="311"/>
      <c r="U215" s="311"/>
      <c r="V215" s="311"/>
      <c r="W215" s="311"/>
    </row>
    <row r="216" spans="2:23" x14ac:dyDescent="0.25">
      <c r="B216" s="312">
        <v>2017</v>
      </c>
      <c r="C216" s="313" t="s">
        <v>295</v>
      </c>
      <c r="D216" s="314" t="s">
        <v>15</v>
      </c>
      <c r="E216" s="315">
        <v>3</v>
      </c>
      <c r="F216" s="316">
        <v>4</v>
      </c>
      <c r="G216" s="317">
        <v>7</v>
      </c>
      <c r="H216" s="318">
        <v>20</v>
      </c>
      <c r="I216" s="316">
        <v>40</v>
      </c>
      <c r="J216" s="319">
        <v>28</v>
      </c>
      <c r="P216" s="329"/>
      <c r="Q216" s="330"/>
      <c r="R216" s="311"/>
      <c r="S216" s="311"/>
      <c r="T216" s="311"/>
      <c r="U216" s="311"/>
      <c r="V216" s="311"/>
      <c r="W216" s="311"/>
    </row>
    <row r="217" spans="2:23" x14ac:dyDescent="0.25">
      <c r="B217" s="312">
        <v>2017</v>
      </c>
      <c r="C217" s="313" t="s">
        <v>295</v>
      </c>
      <c r="D217" s="314" t="s">
        <v>16</v>
      </c>
      <c r="E217" s="315">
        <v>0</v>
      </c>
      <c r="F217" s="316">
        <v>0</v>
      </c>
      <c r="G217" s="317">
        <v>0</v>
      </c>
      <c r="H217" s="318">
        <v>0</v>
      </c>
      <c r="I217" s="316">
        <v>0</v>
      </c>
      <c r="J217" s="319">
        <v>0</v>
      </c>
      <c r="P217" s="329"/>
      <c r="Q217" s="330"/>
      <c r="R217" s="311"/>
      <c r="S217" s="311"/>
      <c r="T217" s="311"/>
      <c r="U217" s="311"/>
      <c r="V217" s="311"/>
      <c r="W217" s="311"/>
    </row>
    <row r="218" spans="2:23" x14ac:dyDescent="0.25">
      <c r="B218" s="312">
        <v>2017</v>
      </c>
      <c r="C218" s="313" t="s">
        <v>295</v>
      </c>
      <c r="D218" s="314" t="s">
        <v>17</v>
      </c>
      <c r="E218" s="315">
        <v>4</v>
      </c>
      <c r="F218" s="316">
        <v>0</v>
      </c>
      <c r="G218" s="317">
        <v>4</v>
      </c>
      <c r="H218" s="318">
        <v>26.67</v>
      </c>
      <c r="I218" s="316">
        <v>0</v>
      </c>
      <c r="J218" s="319">
        <v>16</v>
      </c>
      <c r="P218" s="329"/>
      <c r="Q218" s="330"/>
      <c r="R218" s="328"/>
      <c r="S218" s="328"/>
      <c r="T218" s="311"/>
      <c r="U218" s="311"/>
      <c r="V218" s="311"/>
      <c r="W218" s="311"/>
    </row>
    <row r="219" spans="2:23" x14ac:dyDescent="0.25">
      <c r="B219" s="312">
        <v>2017</v>
      </c>
      <c r="C219" s="313" t="s">
        <v>295</v>
      </c>
      <c r="D219" s="314" t="s">
        <v>18</v>
      </c>
      <c r="E219" s="315">
        <v>1</v>
      </c>
      <c r="F219" s="316">
        <v>0</v>
      </c>
      <c r="G219" s="317">
        <v>1</v>
      </c>
      <c r="H219" s="318">
        <v>6.67</v>
      </c>
      <c r="I219" s="316">
        <v>0</v>
      </c>
      <c r="J219" s="319">
        <v>4</v>
      </c>
      <c r="P219" s="329"/>
      <c r="Q219" s="330"/>
      <c r="R219" s="311"/>
      <c r="S219" s="311"/>
      <c r="T219" s="311"/>
      <c r="U219" s="311"/>
      <c r="V219" s="311"/>
      <c r="W219" s="311"/>
    </row>
    <row r="220" spans="2:23" x14ac:dyDescent="0.25">
      <c r="B220" s="320">
        <v>2017</v>
      </c>
      <c r="C220" s="321" t="s">
        <v>295</v>
      </c>
      <c r="D220" s="322" t="s">
        <v>7</v>
      </c>
      <c r="E220" s="323">
        <v>15</v>
      </c>
      <c r="F220" s="324">
        <v>10</v>
      </c>
      <c r="G220" s="325">
        <v>25</v>
      </c>
      <c r="H220" s="326">
        <v>100</v>
      </c>
      <c r="I220" s="324">
        <v>100</v>
      </c>
      <c r="J220" s="327">
        <v>100</v>
      </c>
      <c r="P220" s="329"/>
      <c r="Q220" s="330"/>
      <c r="R220" s="311"/>
      <c r="S220" s="311"/>
      <c r="T220" s="328"/>
      <c r="U220" s="328"/>
      <c r="V220" s="328"/>
      <c r="W220" s="328"/>
    </row>
    <row r="221" spans="2:23" x14ac:dyDescent="0.25">
      <c r="B221" s="312">
        <v>2017</v>
      </c>
      <c r="C221" s="313" t="s">
        <v>296</v>
      </c>
      <c r="D221" s="314" t="s">
        <v>13</v>
      </c>
      <c r="E221" s="315">
        <v>2</v>
      </c>
      <c r="F221" s="316">
        <v>2</v>
      </c>
      <c r="G221" s="317">
        <v>4</v>
      </c>
      <c r="H221" s="318">
        <v>22.22</v>
      </c>
      <c r="I221" s="316">
        <v>25</v>
      </c>
      <c r="J221" s="319">
        <v>23.53</v>
      </c>
      <c r="P221" s="329"/>
      <c r="Q221" s="330"/>
      <c r="R221" s="311"/>
      <c r="S221" s="311"/>
      <c r="T221" s="311"/>
      <c r="U221" s="311"/>
      <c r="V221" s="311"/>
      <c r="W221" s="311"/>
    </row>
    <row r="222" spans="2:23" x14ac:dyDescent="0.25">
      <c r="B222" s="312">
        <v>2017</v>
      </c>
      <c r="C222" s="313" t="s">
        <v>296</v>
      </c>
      <c r="D222" s="314" t="s">
        <v>14</v>
      </c>
      <c r="E222" s="315">
        <v>1</v>
      </c>
      <c r="F222" s="316">
        <v>3</v>
      </c>
      <c r="G222" s="317">
        <v>4</v>
      </c>
      <c r="H222" s="318">
        <v>11.11</v>
      </c>
      <c r="I222" s="316">
        <v>37.5</v>
      </c>
      <c r="J222" s="319">
        <v>23.53</v>
      </c>
      <c r="P222" s="329"/>
      <c r="Q222" s="330"/>
      <c r="R222" s="311"/>
      <c r="S222" s="311"/>
      <c r="T222" s="311"/>
      <c r="U222" s="311"/>
      <c r="V222" s="311"/>
      <c r="W222" s="311"/>
    </row>
    <row r="223" spans="2:23" x14ac:dyDescent="0.25">
      <c r="B223" s="312">
        <v>2017</v>
      </c>
      <c r="C223" s="313" t="s">
        <v>296</v>
      </c>
      <c r="D223" s="314" t="s">
        <v>15</v>
      </c>
      <c r="E223" s="315">
        <v>4</v>
      </c>
      <c r="F223" s="316">
        <v>2</v>
      </c>
      <c r="G223" s="317">
        <v>6</v>
      </c>
      <c r="H223" s="318">
        <v>44.44</v>
      </c>
      <c r="I223" s="316">
        <v>25</v>
      </c>
      <c r="J223" s="319">
        <v>35.29</v>
      </c>
      <c r="P223" s="329"/>
      <c r="Q223" s="330"/>
      <c r="R223" s="311"/>
      <c r="S223" s="311"/>
      <c r="T223" s="311"/>
      <c r="U223" s="311"/>
      <c r="V223" s="311"/>
      <c r="W223" s="311"/>
    </row>
    <row r="224" spans="2:23" x14ac:dyDescent="0.25">
      <c r="B224" s="312">
        <v>2017</v>
      </c>
      <c r="C224" s="313" t="s">
        <v>296</v>
      </c>
      <c r="D224" s="314" t="s">
        <v>16</v>
      </c>
      <c r="E224" s="315">
        <v>1</v>
      </c>
      <c r="F224" s="316">
        <v>1</v>
      </c>
      <c r="G224" s="317">
        <v>2</v>
      </c>
      <c r="H224" s="318">
        <v>11.11</v>
      </c>
      <c r="I224" s="316">
        <v>12.5</v>
      </c>
      <c r="J224" s="319">
        <v>11.76</v>
      </c>
      <c r="P224" s="329"/>
      <c r="Q224" s="330"/>
      <c r="R224" s="311"/>
      <c r="S224" s="311"/>
      <c r="T224" s="311"/>
      <c r="U224" s="311"/>
      <c r="V224" s="311"/>
      <c r="W224" s="311"/>
    </row>
    <row r="225" spans="2:23" x14ac:dyDescent="0.25">
      <c r="B225" s="312">
        <v>2017</v>
      </c>
      <c r="C225" s="313" t="s">
        <v>296</v>
      </c>
      <c r="D225" s="314" t="s">
        <v>17</v>
      </c>
      <c r="E225" s="315">
        <v>1</v>
      </c>
      <c r="F225" s="316">
        <v>0</v>
      </c>
      <c r="G225" s="317">
        <v>1</v>
      </c>
      <c r="H225" s="318">
        <v>11.11</v>
      </c>
      <c r="I225" s="316">
        <v>0</v>
      </c>
      <c r="J225" s="319">
        <v>5.88</v>
      </c>
      <c r="R225" s="328"/>
      <c r="S225" s="328"/>
      <c r="T225" s="311"/>
      <c r="U225" s="311"/>
      <c r="V225" s="311"/>
      <c r="W225" s="311"/>
    </row>
    <row r="226" spans="2:23" x14ac:dyDescent="0.25">
      <c r="B226" s="312">
        <v>2017</v>
      </c>
      <c r="C226" s="313" t="s">
        <v>296</v>
      </c>
      <c r="D226" s="314" t="s">
        <v>18</v>
      </c>
      <c r="E226" s="315">
        <v>0</v>
      </c>
      <c r="F226" s="316">
        <v>0</v>
      </c>
      <c r="G226" s="317">
        <v>0</v>
      </c>
      <c r="H226" s="318">
        <v>0</v>
      </c>
      <c r="I226" s="316">
        <v>0</v>
      </c>
      <c r="J226" s="319">
        <v>0</v>
      </c>
      <c r="R226" s="311"/>
      <c r="S226" s="311"/>
      <c r="T226" s="311"/>
      <c r="U226" s="311"/>
      <c r="V226" s="311"/>
      <c r="W226" s="311"/>
    </row>
    <row r="227" spans="2:23" x14ac:dyDescent="0.25">
      <c r="B227" s="320">
        <v>2017</v>
      </c>
      <c r="C227" s="321" t="s">
        <v>296</v>
      </c>
      <c r="D227" s="322" t="s">
        <v>7</v>
      </c>
      <c r="E227" s="323">
        <v>9</v>
      </c>
      <c r="F227" s="324">
        <v>8</v>
      </c>
      <c r="G227" s="325">
        <v>17</v>
      </c>
      <c r="H227" s="326">
        <v>100</v>
      </c>
      <c r="I227" s="324">
        <v>100</v>
      </c>
      <c r="J227" s="327">
        <v>100</v>
      </c>
      <c r="R227" s="311"/>
      <c r="S227" s="311"/>
      <c r="T227" s="328"/>
      <c r="U227" s="328"/>
      <c r="V227" s="328"/>
      <c r="W227" s="328"/>
    </row>
    <row r="228" spans="2:23" x14ac:dyDescent="0.25">
      <c r="B228" s="312">
        <v>2017</v>
      </c>
      <c r="C228" s="313" t="s">
        <v>297</v>
      </c>
      <c r="D228" s="314" t="s">
        <v>13</v>
      </c>
      <c r="E228" s="315">
        <v>12</v>
      </c>
      <c r="F228" s="316">
        <v>13</v>
      </c>
      <c r="G228" s="317">
        <v>25</v>
      </c>
      <c r="H228" s="318">
        <v>16.899999999999999</v>
      </c>
      <c r="I228" s="316">
        <v>18.57</v>
      </c>
      <c r="J228" s="319">
        <v>17.73</v>
      </c>
      <c r="R228" s="311"/>
      <c r="S228" s="311"/>
      <c r="T228" s="311"/>
      <c r="U228" s="311"/>
      <c r="V228" s="311"/>
      <c r="W228" s="311"/>
    </row>
    <row r="229" spans="2:23" x14ac:dyDescent="0.25">
      <c r="B229" s="312">
        <v>2017</v>
      </c>
      <c r="C229" s="313" t="s">
        <v>297</v>
      </c>
      <c r="D229" s="314" t="s">
        <v>14</v>
      </c>
      <c r="E229" s="315">
        <v>29</v>
      </c>
      <c r="F229" s="316">
        <v>28</v>
      </c>
      <c r="G229" s="317">
        <v>57</v>
      </c>
      <c r="H229" s="318">
        <v>40.85</v>
      </c>
      <c r="I229" s="316">
        <v>40</v>
      </c>
      <c r="J229" s="319">
        <v>40.43</v>
      </c>
      <c r="R229" s="311"/>
      <c r="S229" s="311"/>
      <c r="T229" s="311"/>
      <c r="U229" s="311"/>
      <c r="V229" s="311"/>
      <c r="W229" s="311"/>
    </row>
    <row r="230" spans="2:23" x14ac:dyDescent="0.25">
      <c r="B230" s="312">
        <v>2017</v>
      </c>
      <c r="C230" s="313" t="s">
        <v>297</v>
      </c>
      <c r="D230" s="314" t="s">
        <v>15</v>
      </c>
      <c r="E230" s="315">
        <v>18</v>
      </c>
      <c r="F230" s="316">
        <v>21</v>
      </c>
      <c r="G230" s="317">
        <v>39</v>
      </c>
      <c r="H230" s="318">
        <v>25.35</v>
      </c>
      <c r="I230" s="316">
        <v>30</v>
      </c>
      <c r="J230" s="319">
        <v>27.66</v>
      </c>
      <c r="R230" s="311"/>
      <c r="S230" s="311"/>
      <c r="T230" s="311"/>
      <c r="U230" s="311"/>
      <c r="V230" s="311"/>
      <c r="W230" s="311"/>
    </row>
    <row r="231" spans="2:23" x14ac:dyDescent="0.25">
      <c r="B231" s="312">
        <v>2017</v>
      </c>
      <c r="C231" s="313" t="s">
        <v>297</v>
      </c>
      <c r="D231" s="314" t="s">
        <v>16</v>
      </c>
      <c r="E231" s="315">
        <v>6</v>
      </c>
      <c r="F231" s="316">
        <v>7</v>
      </c>
      <c r="G231" s="317">
        <v>13</v>
      </c>
      <c r="H231" s="318">
        <v>8.4499999999999993</v>
      </c>
      <c r="I231" s="316">
        <v>10</v>
      </c>
      <c r="J231" s="319">
        <v>9.2200000000000006</v>
      </c>
      <c r="R231" s="311"/>
      <c r="S231" s="311"/>
      <c r="T231" s="311"/>
      <c r="U231" s="311"/>
      <c r="V231" s="311"/>
      <c r="W231" s="311"/>
    </row>
    <row r="232" spans="2:23" x14ac:dyDescent="0.25">
      <c r="B232" s="312">
        <v>2017</v>
      </c>
      <c r="C232" s="313" t="s">
        <v>297</v>
      </c>
      <c r="D232" s="314" t="s">
        <v>17</v>
      </c>
      <c r="E232" s="315">
        <v>3</v>
      </c>
      <c r="F232" s="316">
        <v>1</v>
      </c>
      <c r="G232" s="317">
        <v>4</v>
      </c>
      <c r="H232" s="318">
        <v>4.2300000000000004</v>
      </c>
      <c r="I232" s="316">
        <v>1.43</v>
      </c>
      <c r="J232" s="319">
        <v>2.84</v>
      </c>
      <c r="R232" s="328"/>
      <c r="S232" s="328"/>
      <c r="T232" s="311"/>
      <c r="U232" s="311"/>
      <c r="V232" s="311"/>
      <c r="W232" s="311"/>
    </row>
    <row r="233" spans="2:23" x14ac:dyDescent="0.25">
      <c r="B233" s="312">
        <v>2017</v>
      </c>
      <c r="C233" s="313" t="s">
        <v>297</v>
      </c>
      <c r="D233" s="314" t="s">
        <v>18</v>
      </c>
      <c r="E233" s="315">
        <v>3</v>
      </c>
      <c r="F233" s="316">
        <v>0</v>
      </c>
      <c r="G233" s="317">
        <v>3</v>
      </c>
      <c r="H233" s="318">
        <v>4.2300000000000004</v>
      </c>
      <c r="I233" s="316">
        <v>0</v>
      </c>
      <c r="J233" s="319">
        <v>2.13</v>
      </c>
      <c r="R233" s="311"/>
      <c r="S233" s="311"/>
      <c r="T233" s="311"/>
      <c r="U233" s="311"/>
      <c r="V233" s="311"/>
      <c r="W233" s="311"/>
    </row>
    <row r="234" spans="2:23" x14ac:dyDescent="0.25">
      <c r="B234" s="320">
        <v>2017</v>
      </c>
      <c r="C234" s="321" t="s">
        <v>297</v>
      </c>
      <c r="D234" s="322" t="s">
        <v>7</v>
      </c>
      <c r="E234" s="323">
        <v>71</v>
      </c>
      <c r="F234" s="324">
        <v>70</v>
      </c>
      <c r="G234" s="325">
        <v>141</v>
      </c>
      <c r="H234" s="326">
        <v>100</v>
      </c>
      <c r="I234" s="324">
        <v>100</v>
      </c>
      <c r="J234" s="327">
        <v>100</v>
      </c>
      <c r="R234" s="311"/>
      <c r="S234" s="311"/>
      <c r="T234" s="328"/>
      <c r="U234" s="328"/>
      <c r="V234" s="328"/>
      <c r="W234" s="328"/>
    </row>
    <row r="235" spans="2:23" x14ac:dyDescent="0.25">
      <c r="B235" s="312">
        <v>2017</v>
      </c>
      <c r="C235" s="313" t="s">
        <v>298</v>
      </c>
      <c r="D235" s="314" t="s">
        <v>13</v>
      </c>
      <c r="E235" s="315">
        <v>1</v>
      </c>
      <c r="F235" s="316">
        <v>1</v>
      </c>
      <c r="G235" s="317">
        <v>2</v>
      </c>
      <c r="H235" s="318">
        <v>3.33</v>
      </c>
      <c r="I235" s="316">
        <v>8.33</v>
      </c>
      <c r="J235" s="319">
        <v>4.76</v>
      </c>
      <c r="R235" s="311"/>
      <c r="S235" s="311"/>
      <c r="T235" s="311"/>
      <c r="U235" s="311"/>
      <c r="V235" s="311"/>
      <c r="W235" s="311"/>
    </row>
    <row r="236" spans="2:23" x14ac:dyDescent="0.25">
      <c r="B236" s="312">
        <v>2017</v>
      </c>
      <c r="C236" s="313" t="s">
        <v>298</v>
      </c>
      <c r="D236" s="314" t="s">
        <v>14</v>
      </c>
      <c r="E236" s="315">
        <v>8</v>
      </c>
      <c r="F236" s="316">
        <v>3</v>
      </c>
      <c r="G236" s="317">
        <v>11</v>
      </c>
      <c r="H236" s="318">
        <v>26.67</v>
      </c>
      <c r="I236" s="316">
        <v>25</v>
      </c>
      <c r="J236" s="319">
        <v>26.19</v>
      </c>
      <c r="R236" s="311"/>
      <c r="S236" s="311"/>
      <c r="T236" s="311"/>
      <c r="U236" s="311"/>
      <c r="V236" s="311"/>
      <c r="W236" s="311"/>
    </row>
    <row r="237" spans="2:23" x14ac:dyDescent="0.25">
      <c r="B237" s="312">
        <v>2017</v>
      </c>
      <c r="C237" s="313" t="s">
        <v>298</v>
      </c>
      <c r="D237" s="314" t="s">
        <v>15</v>
      </c>
      <c r="E237" s="315">
        <v>9</v>
      </c>
      <c r="F237" s="316">
        <v>5</v>
      </c>
      <c r="G237" s="317">
        <v>14</v>
      </c>
      <c r="H237" s="318">
        <v>30</v>
      </c>
      <c r="I237" s="316">
        <v>41.67</v>
      </c>
      <c r="J237" s="319">
        <v>33.33</v>
      </c>
      <c r="R237" s="311"/>
      <c r="S237" s="311"/>
      <c r="T237" s="311"/>
      <c r="U237" s="311"/>
      <c r="V237" s="311"/>
      <c r="W237" s="311"/>
    </row>
    <row r="238" spans="2:23" x14ac:dyDescent="0.25">
      <c r="B238" s="312">
        <v>2017</v>
      </c>
      <c r="C238" s="313" t="s">
        <v>298</v>
      </c>
      <c r="D238" s="314" t="s">
        <v>16</v>
      </c>
      <c r="E238" s="315">
        <v>7</v>
      </c>
      <c r="F238" s="316">
        <v>2</v>
      </c>
      <c r="G238" s="317">
        <v>9</v>
      </c>
      <c r="H238" s="318">
        <v>23.33</v>
      </c>
      <c r="I238" s="316">
        <v>16.670000000000002</v>
      </c>
      <c r="J238" s="319">
        <v>21.43</v>
      </c>
      <c r="R238" s="311"/>
      <c r="S238" s="311"/>
      <c r="T238" s="311"/>
      <c r="U238" s="311"/>
      <c r="V238" s="311"/>
      <c r="W238" s="311"/>
    </row>
    <row r="239" spans="2:23" x14ac:dyDescent="0.25">
      <c r="B239" s="312">
        <v>2017</v>
      </c>
      <c r="C239" s="313" t="s">
        <v>298</v>
      </c>
      <c r="D239" s="314" t="s">
        <v>17</v>
      </c>
      <c r="E239" s="315">
        <v>4</v>
      </c>
      <c r="F239" s="316">
        <v>0</v>
      </c>
      <c r="G239" s="317">
        <v>4</v>
      </c>
      <c r="H239" s="318">
        <v>13.33</v>
      </c>
      <c r="I239" s="316">
        <v>0</v>
      </c>
      <c r="J239" s="319">
        <v>9.52</v>
      </c>
      <c r="R239" s="328"/>
      <c r="S239" s="328"/>
      <c r="T239" s="311"/>
      <c r="U239" s="311"/>
      <c r="V239" s="311"/>
      <c r="W239" s="311"/>
    </row>
    <row r="240" spans="2:23" x14ac:dyDescent="0.25">
      <c r="B240" s="312">
        <v>2017</v>
      </c>
      <c r="C240" s="313" t="s">
        <v>298</v>
      </c>
      <c r="D240" s="314" t="s">
        <v>18</v>
      </c>
      <c r="E240" s="315">
        <v>1</v>
      </c>
      <c r="F240" s="316">
        <v>1</v>
      </c>
      <c r="G240" s="317">
        <v>2</v>
      </c>
      <c r="H240" s="318">
        <v>3.33</v>
      </c>
      <c r="I240" s="316">
        <v>8.33</v>
      </c>
      <c r="J240" s="319">
        <v>4.76</v>
      </c>
      <c r="T240" s="311"/>
      <c r="U240" s="311"/>
      <c r="V240" s="311"/>
      <c r="W240" s="311"/>
    </row>
    <row r="241" spans="2:23" x14ac:dyDescent="0.25">
      <c r="B241" s="320">
        <v>2017</v>
      </c>
      <c r="C241" s="321" t="s">
        <v>298</v>
      </c>
      <c r="D241" s="322" t="s">
        <v>7</v>
      </c>
      <c r="E241" s="323">
        <v>30</v>
      </c>
      <c r="F241" s="324">
        <v>12</v>
      </c>
      <c r="G241" s="325">
        <v>42</v>
      </c>
      <c r="H241" s="326">
        <v>100</v>
      </c>
      <c r="I241" s="324">
        <v>100</v>
      </c>
      <c r="J241" s="327">
        <v>100</v>
      </c>
      <c r="T241" s="328"/>
      <c r="U241" s="328"/>
      <c r="V241" s="328"/>
      <c r="W241" s="328"/>
    </row>
    <row r="242" spans="2:23" x14ac:dyDescent="0.25">
      <c r="B242" s="312">
        <v>2015</v>
      </c>
      <c r="C242" s="313" t="s">
        <v>8</v>
      </c>
      <c r="D242" s="314" t="s">
        <v>13</v>
      </c>
      <c r="E242" s="315">
        <v>144</v>
      </c>
      <c r="F242" s="316">
        <v>230</v>
      </c>
      <c r="G242" s="317">
        <v>374</v>
      </c>
      <c r="H242" s="318">
        <v>14.314115308151095</v>
      </c>
      <c r="I242" s="316">
        <v>26.775320139697321</v>
      </c>
      <c r="J242" s="319">
        <v>20.053619302949063</v>
      </c>
    </row>
    <row r="243" spans="2:23" x14ac:dyDescent="0.25">
      <c r="B243" s="312">
        <v>2015</v>
      </c>
      <c r="C243" s="313" t="s">
        <v>8</v>
      </c>
      <c r="D243" s="314" t="s">
        <v>14</v>
      </c>
      <c r="E243" s="315">
        <v>358</v>
      </c>
      <c r="F243" s="316">
        <v>328</v>
      </c>
      <c r="G243" s="317">
        <v>686</v>
      </c>
      <c r="H243" s="318">
        <v>35.586481113320083</v>
      </c>
      <c r="I243" s="316">
        <v>38.183934807916181</v>
      </c>
      <c r="J243" s="319">
        <v>36.782841823056302</v>
      </c>
    </row>
    <row r="244" spans="2:23" x14ac:dyDescent="0.25">
      <c r="B244" s="312">
        <v>2015</v>
      </c>
      <c r="C244" s="313" t="s">
        <v>8</v>
      </c>
      <c r="D244" s="314" t="s">
        <v>15</v>
      </c>
      <c r="E244" s="315">
        <v>274</v>
      </c>
      <c r="F244" s="316">
        <v>210</v>
      </c>
      <c r="G244" s="317">
        <v>484</v>
      </c>
      <c r="H244" s="318">
        <v>27.236580516898609</v>
      </c>
      <c r="I244" s="316">
        <v>24.447031431897557</v>
      </c>
      <c r="J244" s="319">
        <v>25.951742627345844</v>
      </c>
    </row>
    <row r="245" spans="2:23" x14ac:dyDescent="0.25">
      <c r="B245" s="312">
        <v>2015</v>
      </c>
      <c r="C245" s="313" t="s">
        <v>8</v>
      </c>
      <c r="D245" s="314" t="s">
        <v>16</v>
      </c>
      <c r="E245" s="315">
        <v>130</v>
      </c>
      <c r="F245" s="316">
        <v>54</v>
      </c>
      <c r="G245" s="317">
        <v>184</v>
      </c>
      <c r="H245" s="318">
        <v>12.922465208747516</v>
      </c>
      <c r="I245" s="316">
        <v>6.286379511059371</v>
      </c>
      <c r="J245" s="319">
        <v>9.8659517426273453</v>
      </c>
    </row>
    <row r="246" spans="2:23" x14ac:dyDescent="0.25">
      <c r="B246" s="312">
        <v>2015</v>
      </c>
      <c r="C246" s="313" t="s">
        <v>8</v>
      </c>
      <c r="D246" s="314" t="s">
        <v>17</v>
      </c>
      <c r="E246" s="315">
        <v>68</v>
      </c>
      <c r="F246" s="316">
        <v>30</v>
      </c>
      <c r="G246" s="317">
        <v>98</v>
      </c>
      <c r="H246" s="318">
        <v>6.7594433399602387</v>
      </c>
      <c r="I246" s="316">
        <v>3.4924330616996508</v>
      </c>
      <c r="J246" s="319">
        <v>5.2546916890080428</v>
      </c>
    </row>
    <row r="247" spans="2:23" x14ac:dyDescent="0.25">
      <c r="B247" s="312">
        <v>2015</v>
      </c>
      <c r="C247" s="313" t="s">
        <v>8</v>
      </c>
      <c r="D247" s="314" t="s">
        <v>18</v>
      </c>
      <c r="E247" s="315">
        <v>32</v>
      </c>
      <c r="F247" s="316">
        <v>7</v>
      </c>
      <c r="G247" s="317">
        <v>39</v>
      </c>
      <c r="H247" s="318">
        <v>3.1809145129224654</v>
      </c>
      <c r="I247" s="316">
        <v>0.81490104772991856</v>
      </c>
      <c r="J247" s="319">
        <v>2.0911528150134049</v>
      </c>
    </row>
    <row r="248" spans="2:23" x14ac:dyDescent="0.25">
      <c r="B248" s="320">
        <v>2015</v>
      </c>
      <c r="C248" s="321" t="s">
        <v>8</v>
      </c>
      <c r="D248" s="322" t="s">
        <v>7</v>
      </c>
      <c r="E248" s="323">
        <v>1006</v>
      </c>
      <c r="F248" s="324">
        <v>859</v>
      </c>
      <c r="G248" s="325">
        <v>1865</v>
      </c>
      <c r="H248" s="326">
        <v>100</v>
      </c>
      <c r="I248" s="324">
        <v>100</v>
      </c>
      <c r="J248" s="327">
        <v>100</v>
      </c>
    </row>
    <row r="249" spans="2:23" x14ac:dyDescent="0.25">
      <c r="B249" s="312">
        <v>2015</v>
      </c>
      <c r="C249" s="313" t="s">
        <v>285</v>
      </c>
      <c r="D249" s="314" t="s">
        <v>13</v>
      </c>
      <c r="E249" s="315">
        <v>12</v>
      </c>
      <c r="F249" s="316">
        <v>8</v>
      </c>
      <c r="G249" s="317">
        <v>20</v>
      </c>
      <c r="H249" s="318">
        <v>11.76470588235294</v>
      </c>
      <c r="I249" s="316">
        <v>22.222222222222221</v>
      </c>
      <c r="J249" s="319">
        <v>14.492753623188406</v>
      </c>
    </row>
    <row r="250" spans="2:23" x14ac:dyDescent="0.25">
      <c r="B250" s="312">
        <v>2015</v>
      </c>
      <c r="C250" s="313" t="s">
        <v>285</v>
      </c>
      <c r="D250" s="314" t="s">
        <v>14</v>
      </c>
      <c r="E250" s="315">
        <v>45</v>
      </c>
      <c r="F250" s="316">
        <v>18</v>
      </c>
      <c r="G250" s="317">
        <v>63</v>
      </c>
      <c r="H250" s="318">
        <v>44.117647058823529</v>
      </c>
      <c r="I250" s="316">
        <v>50</v>
      </c>
      <c r="J250" s="319">
        <v>45.652173913043477</v>
      </c>
    </row>
    <row r="251" spans="2:23" x14ac:dyDescent="0.25">
      <c r="B251" s="312">
        <v>2015</v>
      </c>
      <c r="C251" s="313" t="s">
        <v>285</v>
      </c>
      <c r="D251" s="314" t="s">
        <v>15</v>
      </c>
      <c r="E251" s="315">
        <v>28</v>
      </c>
      <c r="F251" s="316">
        <v>5</v>
      </c>
      <c r="G251" s="317">
        <v>33</v>
      </c>
      <c r="H251" s="318">
        <v>27.450980392156861</v>
      </c>
      <c r="I251" s="316">
        <v>13.888888888888889</v>
      </c>
      <c r="J251" s="319">
        <v>23.913043478260871</v>
      </c>
    </row>
    <row r="252" spans="2:23" x14ac:dyDescent="0.25">
      <c r="B252" s="312">
        <v>2015</v>
      </c>
      <c r="C252" s="313" t="s">
        <v>285</v>
      </c>
      <c r="D252" s="314" t="s">
        <v>16</v>
      </c>
      <c r="E252" s="315">
        <v>11</v>
      </c>
      <c r="F252" s="316">
        <v>3</v>
      </c>
      <c r="G252" s="317">
        <v>14</v>
      </c>
      <c r="H252" s="318">
        <v>10.784313725490195</v>
      </c>
      <c r="I252" s="316">
        <v>8.3333333333333321</v>
      </c>
      <c r="J252" s="319">
        <v>10.144927536231885</v>
      </c>
    </row>
    <row r="253" spans="2:23" x14ac:dyDescent="0.25">
      <c r="B253" s="312">
        <v>2015</v>
      </c>
      <c r="C253" s="313" t="s">
        <v>285</v>
      </c>
      <c r="D253" s="314" t="s">
        <v>17</v>
      </c>
      <c r="E253" s="315">
        <v>3</v>
      </c>
      <c r="F253" s="316">
        <v>2</v>
      </c>
      <c r="G253" s="317">
        <v>5</v>
      </c>
      <c r="H253" s="318">
        <v>2.9411764705882351</v>
      </c>
      <c r="I253" s="316">
        <v>5.5555555555555554</v>
      </c>
      <c r="J253" s="319">
        <v>3.6231884057971016</v>
      </c>
    </row>
    <row r="254" spans="2:23" x14ac:dyDescent="0.25">
      <c r="B254" s="312">
        <v>2015</v>
      </c>
      <c r="C254" s="313" t="s">
        <v>285</v>
      </c>
      <c r="D254" s="314" t="s">
        <v>18</v>
      </c>
      <c r="E254" s="315">
        <v>3</v>
      </c>
      <c r="F254" s="316">
        <v>0</v>
      </c>
      <c r="G254" s="317">
        <v>3</v>
      </c>
      <c r="H254" s="318">
        <v>2.9411764705882351</v>
      </c>
      <c r="I254" s="316">
        <v>0</v>
      </c>
      <c r="J254" s="319">
        <v>2.1739130434782608</v>
      </c>
    </row>
    <row r="255" spans="2:23" x14ac:dyDescent="0.25">
      <c r="B255" s="320">
        <v>2015</v>
      </c>
      <c r="C255" s="321" t="s">
        <v>285</v>
      </c>
      <c r="D255" s="322" t="s">
        <v>7</v>
      </c>
      <c r="E255" s="323">
        <v>102</v>
      </c>
      <c r="F255" s="324">
        <v>36</v>
      </c>
      <c r="G255" s="325">
        <v>138</v>
      </c>
      <c r="H255" s="326">
        <v>100</v>
      </c>
      <c r="I255" s="324">
        <v>100</v>
      </c>
      <c r="J255" s="327">
        <v>100</v>
      </c>
    </row>
    <row r="256" spans="2:23" x14ac:dyDescent="0.25">
      <c r="B256" s="312">
        <v>2015</v>
      </c>
      <c r="C256" s="313" t="s">
        <v>286</v>
      </c>
      <c r="D256" s="314" t="s">
        <v>13</v>
      </c>
      <c r="E256" s="315">
        <v>2</v>
      </c>
      <c r="F256" s="316">
        <v>10</v>
      </c>
      <c r="G256" s="317">
        <v>12</v>
      </c>
      <c r="H256" s="318">
        <v>9.5238095238095237</v>
      </c>
      <c r="I256" s="316">
        <v>43.478260869565219</v>
      </c>
      <c r="J256" s="319">
        <v>27.272727272727273</v>
      </c>
    </row>
    <row r="257" spans="2:10" x14ac:dyDescent="0.25">
      <c r="B257" s="312">
        <v>2015</v>
      </c>
      <c r="C257" s="313" t="s">
        <v>286</v>
      </c>
      <c r="D257" s="314" t="s">
        <v>14</v>
      </c>
      <c r="E257" s="315">
        <v>12</v>
      </c>
      <c r="F257" s="316">
        <v>10</v>
      </c>
      <c r="G257" s="317">
        <v>22</v>
      </c>
      <c r="H257" s="318">
        <v>57.142857142857139</v>
      </c>
      <c r="I257" s="316">
        <v>43.478260869565219</v>
      </c>
      <c r="J257" s="319">
        <v>50.000000000000007</v>
      </c>
    </row>
    <row r="258" spans="2:10" x14ac:dyDescent="0.25">
      <c r="B258" s="312">
        <v>2015</v>
      </c>
      <c r="C258" s="313" t="s">
        <v>286</v>
      </c>
      <c r="D258" s="314" t="s">
        <v>15</v>
      </c>
      <c r="E258" s="315">
        <v>5</v>
      </c>
      <c r="F258" s="316">
        <v>3</v>
      </c>
      <c r="G258" s="317">
        <v>8</v>
      </c>
      <c r="H258" s="318">
        <v>23.80952380952381</v>
      </c>
      <c r="I258" s="316">
        <v>13.043478260869565</v>
      </c>
      <c r="J258" s="319">
        <v>18.181818181818183</v>
      </c>
    </row>
    <row r="259" spans="2:10" x14ac:dyDescent="0.25">
      <c r="B259" s="312">
        <v>2015</v>
      </c>
      <c r="C259" s="313" t="s">
        <v>286</v>
      </c>
      <c r="D259" s="314" t="s">
        <v>16</v>
      </c>
      <c r="E259" s="315">
        <v>1</v>
      </c>
      <c r="F259" s="316">
        <v>0</v>
      </c>
      <c r="G259" s="317">
        <v>1</v>
      </c>
      <c r="H259" s="318">
        <v>4.7619047619047619</v>
      </c>
      <c r="I259" s="316">
        <v>0</v>
      </c>
      <c r="J259" s="319">
        <v>2.2727272727272729</v>
      </c>
    </row>
    <row r="260" spans="2:10" x14ac:dyDescent="0.25">
      <c r="B260" s="312">
        <v>2015</v>
      </c>
      <c r="C260" s="313" t="s">
        <v>286</v>
      </c>
      <c r="D260" s="314" t="s">
        <v>17</v>
      </c>
      <c r="E260" s="315">
        <v>1</v>
      </c>
      <c r="F260" s="316">
        <v>0</v>
      </c>
      <c r="G260" s="317">
        <v>1</v>
      </c>
      <c r="H260" s="318">
        <v>4.7619047619047619</v>
      </c>
      <c r="I260" s="316">
        <v>0</v>
      </c>
      <c r="J260" s="319">
        <v>2.2727272727272729</v>
      </c>
    </row>
    <row r="261" spans="2:10" x14ac:dyDescent="0.25">
      <c r="B261" s="312">
        <v>2015</v>
      </c>
      <c r="C261" s="313" t="s">
        <v>286</v>
      </c>
      <c r="D261" s="314" t="s">
        <v>18</v>
      </c>
      <c r="E261" s="315">
        <v>0</v>
      </c>
      <c r="F261" s="316">
        <v>0</v>
      </c>
      <c r="G261" s="317">
        <v>0</v>
      </c>
      <c r="H261" s="318">
        <v>0</v>
      </c>
      <c r="I261" s="316">
        <v>0</v>
      </c>
      <c r="J261" s="319">
        <v>0</v>
      </c>
    </row>
    <row r="262" spans="2:10" x14ac:dyDescent="0.25">
      <c r="B262" s="320">
        <v>2015</v>
      </c>
      <c r="C262" s="321" t="s">
        <v>286</v>
      </c>
      <c r="D262" s="322" t="s">
        <v>7</v>
      </c>
      <c r="E262" s="323">
        <v>21</v>
      </c>
      <c r="F262" s="324">
        <v>23</v>
      </c>
      <c r="G262" s="325">
        <v>44</v>
      </c>
      <c r="H262" s="326">
        <v>100</v>
      </c>
      <c r="I262" s="324">
        <v>100</v>
      </c>
      <c r="J262" s="327">
        <v>100.00000000000001</v>
      </c>
    </row>
    <row r="263" spans="2:10" x14ac:dyDescent="0.25">
      <c r="B263" s="312">
        <v>2015</v>
      </c>
      <c r="C263" s="313" t="s">
        <v>287</v>
      </c>
      <c r="D263" s="314" t="s">
        <v>13</v>
      </c>
      <c r="E263" s="315">
        <v>2</v>
      </c>
      <c r="F263" s="316">
        <v>2</v>
      </c>
      <c r="G263" s="317">
        <v>4</v>
      </c>
      <c r="H263" s="318">
        <v>3.9215686274509802</v>
      </c>
      <c r="I263" s="316">
        <v>9.0909090909090917</v>
      </c>
      <c r="J263" s="319">
        <v>5.4794520547945202</v>
      </c>
    </row>
    <row r="264" spans="2:10" x14ac:dyDescent="0.25">
      <c r="B264" s="312">
        <v>2015</v>
      </c>
      <c r="C264" s="313" t="s">
        <v>287</v>
      </c>
      <c r="D264" s="314" t="s">
        <v>14</v>
      </c>
      <c r="E264" s="315">
        <v>23</v>
      </c>
      <c r="F264" s="316">
        <v>10</v>
      </c>
      <c r="G264" s="317">
        <v>33</v>
      </c>
      <c r="H264" s="318">
        <v>45.098039215686271</v>
      </c>
      <c r="I264" s="316">
        <v>45.45454545454546</v>
      </c>
      <c r="J264" s="319">
        <v>45.205479452054789</v>
      </c>
    </row>
    <row r="265" spans="2:10" x14ac:dyDescent="0.25">
      <c r="B265" s="312">
        <v>2015</v>
      </c>
      <c r="C265" s="313" t="s">
        <v>287</v>
      </c>
      <c r="D265" s="314" t="s">
        <v>15</v>
      </c>
      <c r="E265" s="315">
        <v>13</v>
      </c>
      <c r="F265" s="316">
        <v>6</v>
      </c>
      <c r="G265" s="317">
        <v>19</v>
      </c>
      <c r="H265" s="318">
        <v>25.490196078431371</v>
      </c>
      <c r="I265" s="316">
        <v>27.272727272727273</v>
      </c>
      <c r="J265" s="319">
        <v>26.027397260273972</v>
      </c>
    </row>
    <row r="266" spans="2:10" x14ac:dyDescent="0.25">
      <c r="B266" s="312">
        <v>2015</v>
      </c>
      <c r="C266" s="313" t="s">
        <v>287</v>
      </c>
      <c r="D266" s="314" t="s">
        <v>16</v>
      </c>
      <c r="E266" s="315">
        <v>7</v>
      </c>
      <c r="F266" s="316">
        <v>4</v>
      </c>
      <c r="G266" s="317">
        <v>11</v>
      </c>
      <c r="H266" s="318">
        <v>13.725490196078431</v>
      </c>
      <c r="I266" s="316">
        <v>18.181818181818183</v>
      </c>
      <c r="J266" s="319">
        <v>15.068493150684931</v>
      </c>
    </row>
    <row r="267" spans="2:10" x14ac:dyDescent="0.25">
      <c r="B267" s="312">
        <v>2015</v>
      </c>
      <c r="C267" s="313" t="s">
        <v>287</v>
      </c>
      <c r="D267" s="314" t="s">
        <v>17</v>
      </c>
      <c r="E267" s="315">
        <v>3</v>
      </c>
      <c r="F267" s="316">
        <v>0</v>
      </c>
      <c r="G267" s="317">
        <v>3</v>
      </c>
      <c r="H267" s="318">
        <v>5.8823529411764701</v>
      </c>
      <c r="I267" s="316">
        <v>0</v>
      </c>
      <c r="J267" s="319">
        <v>4.10958904109589</v>
      </c>
    </row>
    <row r="268" spans="2:10" x14ac:dyDescent="0.25">
      <c r="B268" s="312">
        <v>2015</v>
      </c>
      <c r="C268" s="313" t="s">
        <v>287</v>
      </c>
      <c r="D268" s="314" t="s">
        <v>18</v>
      </c>
      <c r="E268" s="315">
        <v>3</v>
      </c>
      <c r="F268" s="316">
        <v>0</v>
      </c>
      <c r="G268" s="317">
        <v>3</v>
      </c>
      <c r="H268" s="318">
        <v>5.8823529411764701</v>
      </c>
      <c r="I268" s="316">
        <v>0</v>
      </c>
      <c r="J268" s="319">
        <v>4.10958904109589</v>
      </c>
    </row>
    <row r="269" spans="2:10" x14ac:dyDescent="0.25">
      <c r="B269" s="320">
        <v>2015</v>
      </c>
      <c r="C269" s="321" t="s">
        <v>287</v>
      </c>
      <c r="D269" s="322" t="s">
        <v>7</v>
      </c>
      <c r="E269" s="323">
        <v>51</v>
      </c>
      <c r="F269" s="324">
        <v>22</v>
      </c>
      <c r="G269" s="325">
        <v>73</v>
      </c>
      <c r="H269" s="326">
        <v>100</v>
      </c>
      <c r="I269" s="324">
        <v>100.00000000000001</v>
      </c>
      <c r="J269" s="327">
        <v>100</v>
      </c>
    </row>
    <row r="270" spans="2:10" x14ac:dyDescent="0.25">
      <c r="B270" s="312">
        <v>2015</v>
      </c>
      <c r="C270" s="313" t="s">
        <v>288</v>
      </c>
      <c r="D270" s="314" t="s">
        <v>13</v>
      </c>
      <c r="E270" s="315">
        <v>4</v>
      </c>
      <c r="F270" s="316">
        <v>8</v>
      </c>
      <c r="G270" s="317">
        <v>12</v>
      </c>
      <c r="H270" s="318">
        <v>5.9701492537313436</v>
      </c>
      <c r="I270" s="316">
        <v>16.326530612244898</v>
      </c>
      <c r="J270" s="319">
        <v>10.344827586206897</v>
      </c>
    </row>
    <row r="271" spans="2:10" x14ac:dyDescent="0.25">
      <c r="B271" s="312">
        <v>2015</v>
      </c>
      <c r="C271" s="313" t="s">
        <v>288</v>
      </c>
      <c r="D271" s="314" t="s">
        <v>14</v>
      </c>
      <c r="E271" s="315">
        <v>29</v>
      </c>
      <c r="F271" s="316">
        <v>18</v>
      </c>
      <c r="G271" s="317">
        <v>47</v>
      </c>
      <c r="H271" s="318">
        <v>43.28358208955224</v>
      </c>
      <c r="I271" s="316">
        <v>36.734693877551024</v>
      </c>
      <c r="J271" s="319">
        <v>40.517241379310342</v>
      </c>
    </row>
    <row r="272" spans="2:10" x14ac:dyDescent="0.25">
      <c r="B272" s="312">
        <v>2015</v>
      </c>
      <c r="C272" s="313" t="s">
        <v>288</v>
      </c>
      <c r="D272" s="314" t="s">
        <v>15</v>
      </c>
      <c r="E272" s="315">
        <v>17</v>
      </c>
      <c r="F272" s="316">
        <v>20</v>
      </c>
      <c r="G272" s="317">
        <v>37</v>
      </c>
      <c r="H272" s="318">
        <v>25.373134328358212</v>
      </c>
      <c r="I272" s="316">
        <v>40.816326530612244</v>
      </c>
      <c r="J272" s="319">
        <v>31.896551724137929</v>
      </c>
    </row>
    <row r="273" spans="2:10" x14ac:dyDescent="0.25">
      <c r="B273" s="312">
        <v>2015</v>
      </c>
      <c r="C273" s="313" t="s">
        <v>288</v>
      </c>
      <c r="D273" s="314" t="s">
        <v>16</v>
      </c>
      <c r="E273" s="315">
        <v>9</v>
      </c>
      <c r="F273" s="316">
        <v>2</v>
      </c>
      <c r="G273" s="317">
        <v>11</v>
      </c>
      <c r="H273" s="318">
        <v>13.432835820895523</v>
      </c>
      <c r="I273" s="316">
        <v>4.0816326530612246</v>
      </c>
      <c r="J273" s="319">
        <v>9.4827586206896548</v>
      </c>
    </row>
    <row r="274" spans="2:10" x14ac:dyDescent="0.25">
      <c r="B274" s="312">
        <v>2015</v>
      </c>
      <c r="C274" s="313" t="s">
        <v>288</v>
      </c>
      <c r="D274" s="314" t="s">
        <v>17</v>
      </c>
      <c r="E274" s="315">
        <v>5</v>
      </c>
      <c r="F274" s="316">
        <v>1</v>
      </c>
      <c r="G274" s="317">
        <v>6</v>
      </c>
      <c r="H274" s="318">
        <v>7.4626865671641793</v>
      </c>
      <c r="I274" s="316">
        <v>2.0408163265306123</v>
      </c>
      <c r="J274" s="319">
        <v>5.1724137931034484</v>
      </c>
    </row>
    <row r="275" spans="2:10" x14ac:dyDescent="0.25">
      <c r="B275" s="312">
        <v>2015</v>
      </c>
      <c r="C275" s="313" t="s">
        <v>288</v>
      </c>
      <c r="D275" s="314" t="s">
        <v>18</v>
      </c>
      <c r="E275" s="315">
        <v>3</v>
      </c>
      <c r="F275" s="316">
        <v>0</v>
      </c>
      <c r="G275" s="317">
        <v>3</v>
      </c>
      <c r="H275" s="318">
        <v>4.477611940298508</v>
      </c>
      <c r="I275" s="316">
        <v>0</v>
      </c>
      <c r="J275" s="319">
        <v>2.5862068965517242</v>
      </c>
    </row>
    <row r="276" spans="2:10" x14ac:dyDescent="0.25">
      <c r="B276" s="320">
        <v>2015</v>
      </c>
      <c r="C276" s="321" t="s">
        <v>288</v>
      </c>
      <c r="D276" s="322" t="s">
        <v>7</v>
      </c>
      <c r="E276" s="323">
        <v>67</v>
      </c>
      <c r="F276" s="324">
        <v>49</v>
      </c>
      <c r="G276" s="325">
        <v>116</v>
      </c>
      <c r="H276" s="326">
        <v>100</v>
      </c>
      <c r="I276" s="324">
        <v>100</v>
      </c>
      <c r="J276" s="327">
        <v>100</v>
      </c>
    </row>
    <row r="277" spans="2:10" x14ac:dyDescent="0.25">
      <c r="B277" s="312">
        <v>2015</v>
      </c>
      <c r="C277" s="313" t="s">
        <v>289</v>
      </c>
      <c r="D277" s="314" t="s">
        <v>13</v>
      </c>
      <c r="E277" s="315">
        <v>7</v>
      </c>
      <c r="F277" s="316">
        <v>8</v>
      </c>
      <c r="G277" s="317">
        <v>15</v>
      </c>
      <c r="H277" s="318">
        <v>12.280701754385964</v>
      </c>
      <c r="I277" s="316">
        <v>22.222222222222221</v>
      </c>
      <c r="J277" s="319">
        <v>16.129032258064516</v>
      </c>
    </row>
    <row r="278" spans="2:10" x14ac:dyDescent="0.25">
      <c r="B278" s="312">
        <v>2015</v>
      </c>
      <c r="C278" s="313" t="s">
        <v>289</v>
      </c>
      <c r="D278" s="314" t="s">
        <v>14</v>
      </c>
      <c r="E278" s="315">
        <v>21</v>
      </c>
      <c r="F278" s="316">
        <v>14</v>
      </c>
      <c r="G278" s="317">
        <v>35</v>
      </c>
      <c r="H278" s="318">
        <v>36.84210526315789</v>
      </c>
      <c r="I278" s="316">
        <v>38.888888888888886</v>
      </c>
      <c r="J278" s="319">
        <v>37.634408602150536</v>
      </c>
    </row>
    <row r="279" spans="2:10" x14ac:dyDescent="0.25">
      <c r="B279" s="312">
        <v>2015</v>
      </c>
      <c r="C279" s="313" t="s">
        <v>289</v>
      </c>
      <c r="D279" s="314" t="s">
        <v>15</v>
      </c>
      <c r="E279" s="315">
        <v>16</v>
      </c>
      <c r="F279" s="316">
        <v>9</v>
      </c>
      <c r="G279" s="317">
        <v>25</v>
      </c>
      <c r="H279" s="318">
        <v>28.07017543859649</v>
      </c>
      <c r="I279" s="316">
        <v>25</v>
      </c>
      <c r="J279" s="319">
        <v>26.881720430107524</v>
      </c>
    </row>
    <row r="280" spans="2:10" x14ac:dyDescent="0.25">
      <c r="B280" s="312">
        <v>2015</v>
      </c>
      <c r="C280" s="313" t="s">
        <v>289</v>
      </c>
      <c r="D280" s="314" t="s">
        <v>16</v>
      </c>
      <c r="E280" s="315">
        <v>6</v>
      </c>
      <c r="F280" s="316">
        <v>0</v>
      </c>
      <c r="G280" s="317">
        <v>6</v>
      </c>
      <c r="H280" s="318">
        <v>10.526315789473683</v>
      </c>
      <c r="I280" s="316">
        <v>0</v>
      </c>
      <c r="J280" s="319">
        <v>6.4516129032258061</v>
      </c>
    </row>
    <row r="281" spans="2:10" x14ac:dyDescent="0.25">
      <c r="B281" s="312">
        <v>2015</v>
      </c>
      <c r="C281" s="313" t="s">
        <v>289</v>
      </c>
      <c r="D281" s="314" t="s">
        <v>17</v>
      </c>
      <c r="E281" s="315">
        <v>6</v>
      </c>
      <c r="F281" s="316">
        <v>5</v>
      </c>
      <c r="G281" s="317">
        <v>11</v>
      </c>
      <c r="H281" s="318">
        <v>10.526315789473683</v>
      </c>
      <c r="I281" s="316">
        <v>13.888888888888889</v>
      </c>
      <c r="J281" s="319">
        <v>11.827956989247312</v>
      </c>
    </row>
    <row r="282" spans="2:10" x14ac:dyDescent="0.25">
      <c r="B282" s="312">
        <v>2015</v>
      </c>
      <c r="C282" s="313" t="s">
        <v>289</v>
      </c>
      <c r="D282" s="314" t="s">
        <v>18</v>
      </c>
      <c r="E282" s="315">
        <v>1</v>
      </c>
      <c r="F282" s="316">
        <v>0</v>
      </c>
      <c r="G282" s="317">
        <v>1</v>
      </c>
      <c r="H282" s="318">
        <v>1.7543859649122806</v>
      </c>
      <c r="I282" s="316">
        <v>0</v>
      </c>
      <c r="J282" s="319">
        <v>1.075268817204301</v>
      </c>
    </row>
    <row r="283" spans="2:10" x14ac:dyDescent="0.25">
      <c r="B283" s="320">
        <v>2015</v>
      </c>
      <c r="C283" s="321" t="s">
        <v>289</v>
      </c>
      <c r="D283" s="322" t="s">
        <v>7</v>
      </c>
      <c r="E283" s="323">
        <v>57</v>
      </c>
      <c r="F283" s="324">
        <v>36</v>
      </c>
      <c r="G283" s="325">
        <v>93</v>
      </c>
      <c r="H283" s="326">
        <v>100</v>
      </c>
      <c r="I283" s="324">
        <v>100</v>
      </c>
      <c r="J283" s="327">
        <v>100</v>
      </c>
    </row>
    <row r="284" spans="2:10" x14ac:dyDescent="0.25">
      <c r="B284" s="312">
        <v>2015</v>
      </c>
      <c r="C284" s="313" t="s">
        <v>290</v>
      </c>
      <c r="D284" s="314" t="s">
        <v>13</v>
      </c>
      <c r="E284" s="315">
        <v>24</v>
      </c>
      <c r="F284" s="316">
        <v>30</v>
      </c>
      <c r="G284" s="317">
        <v>54</v>
      </c>
      <c r="H284" s="318">
        <v>22.429906542056074</v>
      </c>
      <c r="I284" s="316">
        <v>32.967032967032971</v>
      </c>
      <c r="J284" s="319">
        <v>27.272727272727273</v>
      </c>
    </row>
    <row r="285" spans="2:10" x14ac:dyDescent="0.25">
      <c r="B285" s="312">
        <v>2015</v>
      </c>
      <c r="C285" s="313" t="s">
        <v>290</v>
      </c>
      <c r="D285" s="314" t="s">
        <v>14</v>
      </c>
      <c r="E285" s="315">
        <v>38</v>
      </c>
      <c r="F285" s="316">
        <v>34</v>
      </c>
      <c r="G285" s="317">
        <v>72</v>
      </c>
      <c r="H285" s="318">
        <v>35.514018691588788</v>
      </c>
      <c r="I285" s="316">
        <v>37.362637362637365</v>
      </c>
      <c r="J285" s="319">
        <v>36.363636363636367</v>
      </c>
    </row>
    <row r="286" spans="2:10" x14ac:dyDescent="0.25">
      <c r="B286" s="312">
        <v>2015</v>
      </c>
      <c r="C286" s="313" t="s">
        <v>290</v>
      </c>
      <c r="D286" s="314" t="s">
        <v>15</v>
      </c>
      <c r="E286" s="315">
        <v>25</v>
      </c>
      <c r="F286" s="316">
        <v>20</v>
      </c>
      <c r="G286" s="317">
        <v>45</v>
      </c>
      <c r="H286" s="318">
        <v>23.364485981308412</v>
      </c>
      <c r="I286" s="316">
        <v>21.978021978021978</v>
      </c>
      <c r="J286" s="319">
        <v>22.72727272727273</v>
      </c>
    </row>
    <row r="287" spans="2:10" x14ac:dyDescent="0.25">
      <c r="B287" s="312">
        <v>2015</v>
      </c>
      <c r="C287" s="313" t="s">
        <v>290</v>
      </c>
      <c r="D287" s="314" t="s">
        <v>16</v>
      </c>
      <c r="E287" s="315">
        <v>15</v>
      </c>
      <c r="F287" s="316">
        <v>6</v>
      </c>
      <c r="G287" s="317">
        <v>21</v>
      </c>
      <c r="H287" s="318">
        <v>14.018691588785046</v>
      </c>
      <c r="I287" s="316">
        <v>6.593406593406594</v>
      </c>
      <c r="J287" s="319">
        <v>10.606060606060607</v>
      </c>
    </row>
    <row r="288" spans="2:10" x14ac:dyDescent="0.25">
      <c r="B288" s="312">
        <v>2015</v>
      </c>
      <c r="C288" s="313" t="s">
        <v>290</v>
      </c>
      <c r="D288" s="314" t="s">
        <v>17</v>
      </c>
      <c r="E288" s="315">
        <v>5</v>
      </c>
      <c r="F288" s="316">
        <v>1</v>
      </c>
      <c r="G288" s="317">
        <v>6</v>
      </c>
      <c r="H288" s="318">
        <v>4.6728971962616823</v>
      </c>
      <c r="I288" s="316">
        <v>1.098901098901099</v>
      </c>
      <c r="J288" s="319">
        <v>3.0303030303030303</v>
      </c>
    </row>
    <row r="289" spans="2:10" x14ac:dyDescent="0.25">
      <c r="B289" s="312">
        <v>2015</v>
      </c>
      <c r="C289" s="313" t="s">
        <v>290</v>
      </c>
      <c r="D289" s="314" t="s">
        <v>18</v>
      </c>
      <c r="E289" s="315">
        <v>0</v>
      </c>
      <c r="F289" s="316">
        <v>0</v>
      </c>
      <c r="G289" s="317">
        <v>0</v>
      </c>
      <c r="H289" s="318">
        <v>0</v>
      </c>
      <c r="I289" s="316">
        <v>0</v>
      </c>
      <c r="J289" s="319">
        <v>0</v>
      </c>
    </row>
    <row r="290" spans="2:10" x14ac:dyDescent="0.25">
      <c r="B290" s="320">
        <v>2015</v>
      </c>
      <c r="C290" s="321" t="s">
        <v>290</v>
      </c>
      <c r="D290" s="322" t="s">
        <v>7</v>
      </c>
      <c r="E290" s="323">
        <v>107</v>
      </c>
      <c r="F290" s="324">
        <v>91</v>
      </c>
      <c r="G290" s="325">
        <v>198</v>
      </c>
      <c r="H290" s="326">
        <v>100</v>
      </c>
      <c r="I290" s="324">
        <v>100.00000000000001</v>
      </c>
      <c r="J290" s="327">
        <v>100</v>
      </c>
    </row>
    <row r="291" spans="2:10" x14ac:dyDescent="0.25">
      <c r="B291" s="312">
        <v>2015</v>
      </c>
      <c r="C291" s="313" t="s">
        <v>291</v>
      </c>
      <c r="D291" s="314" t="s">
        <v>13</v>
      </c>
      <c r="E291" s="315">
        <v>52</v>
      </c>
      <c r="F291" s="316">
        <v>76</v>
      </c>
      <c r="G291" s="317">
        <v>128</v>
      </c>
      <c r="H291" s="318">
        <v>22.413793103448274</v>
      </c>
      <c r="I291" s="316">
        <v>33.333333333333329</v>
      </c>
      <c r="J291" s="319">
        <v>27.826086956521738</v>
      </c>
    </row>
    <row r="292" spans="2:10" x14ac:dyDescent="0.25">
      <c r="B292" s="312">
        <v>2015</v>
      </c>
      <c r="C292" s="313" t="s">
        <v>291</v>
      </c>
      <c r="D292" s="314" t="s">
        <v>14</v>
      </c>
      <c r="E292" s="315">
        <v>75</v>
      </c>
      <c r="F292" s="316">
        <v>90</v>
      </c>
      <c r="G292" s="317">
        <v>165</v>
      </c>
      <c r="H292" s="318">
        <v>32.327586206896548</v>
      </c>
      <c r="I292" s="316">
        <v>39.473684210526315</v>
      </c>
      <c r="J292" s="319">
        <v>35.869565217391305</v>
      </c>
    </row>
    <row r="293" spans="2:10" x14ac:dyDescent="0.25">
      <c r="B293" s="312">
        <v>2015</v>
      </c>
      <c r="C293" s="313" t="s">
        <v>291</v>
      </c>
      <c r="D293" s="314" t="s">
        <v>15</v>
      </c>
      <c r="E293" s="315">
        <v>58</v>
      </c>
      <c r="F293" s="316">
        <v>47</v>
      </c>
      <c r="G293" s="317">
        <v>105</v>
      </c>
      <c r="H293" s="318">
        <v>25</v>
      </c>
      <c r="I293" s="316">
        <v>20.614035087719298</v>
      </c>
      <c r="J293" s="319">
        <v>22.826086956521738</v>
      </c>
    </row>
    <row r="294" spans="2:10" x14ac:dyDescent="0.25">
      <c r="B294" s="312">
        <v>2015</v>
      </c>
      <c r="C294" s="313" t="s">
        <v>291</v>
      </c>
      <c r="D294" s="314" t="s">
        <v>16</v>
      </c>
      <c r="E294" s="315">
        <v>31</v>
      </c>
      <c r="F294" s="316">
        <v>8</v>
      </c>
      <c r="G294" s="317">
        <v>39</v>
      </c>
      <c r="H294" s="318">
        <v>13.36206896551724</v>
      </c>
      <c r="I294" s="316">
        <v>3.5087719298245612</v>
      </c>
      <c r="J294" s="319">
        <v>8.4782608695652169</v>
      </c>
    </row>
    <row r="295" spans="2:10" x14ac:dyDescent="0.25">
      <c r="B295" s="312">
        <v>2015</v>
      </c>
      <c r="C295" s="313" t="s">
        <v>291</v>
      </c>
      <c r="D295" s="314" t="s">
        <v>17</v>
      </c>
      <c r="E295" s="315">
        <v>5</v>
      </c>
      <c r="F295" s="316">
        <v>5</v>
      </c>
      <c r="G295" s="317">
        <v>10</v>
      </c>
      <c r="H295" s="318">
        <v>2.1551724137931032</v>
      </c>
      <c r="I295" s="316">
        <v>2.1929824561403506</v>
      </c>
      <c r="J295" s="319">
        <v>2.1739130434782608</v>
      </c>
    </row>
    <row r="296" spans="2:10" x14ac:dyDescent="0.25">
      <c r="B296" s="312">
        <v>2015</v>
      </c>
      <c r="C296" s="313" t="s">
        <v>291</v>
      </c>
      <c r="D296" s="314" t="s">
        <v>18</v>
      </c>
      <c r="E296" s="315">
        <v>11</v>
      </c>
      <c r="F296" s="316">
        <v>2</v>
      </c>
      <c r="G296" s="317">
        <v>13</v>
      </c>
      <c r="H296" s="318">
        <v>4.7413793103448274</v>
      </c>
      <c r="I296" s="316">
        <v>0.8771929824561403</v>
      </c>
      <c r="J296" s="319">
        <v>2.8260869565217392</v>
      </c>
    </row>
    <row r="297" spans="2:10" x14ac:dyDescent="0.25">
      <c r="B297" s="320">
        <v>2015</v>
      </c>
      <c r="C297" s="321" t="s">
        <v>291</v>
      </c>
      <c r="D297" s="322" t="s">
        <v>7</v>
      </c>
      <c r="E297" s="323">
        <v>232</v>
      </c>
      <c r="F297" s="324">
        <v>228</v>
      </c>
      <c r="G297" s="325">
        <v>460</v>
      </c>
      <c r="H297" s="326">
        <v>100</v>
      </c>
      <c r="I297" s="324">
        <v>100</v>
      </c>
      <c r="J297" s="327">
        <v>100</v>
      </c>
    </row>
    <row r="298" spans="2:10" x14ac:dyDescent="0.25">
      <c r="B298" s="312">
        <v>2015</v>
      </c>
      <c r="C298" s="313" t="s">
        <v>292</v>
      </c>
      <c r="D298" s="314" t="s">
        <v>13</v>
      </c>
      <c r="E298" s="315">
        <v>18</v>
      </c>
      <c r="F298" s="316">
        <v>20</v>
      </c>
      <c r="G298" s="317">
        <v>38</v>
      </c>
      <c r="H298" s="318">
        <v>10.344827586206897</v>
      </c>
      <c r="I298" s="316">
        <v>15.151515151515152</v>
      </c>
      <c r="J298" s="319">
        <v>12.418300653594772</v>
      </c>
    </row>
    <row r="299" spans="2:10" x14ac:dyDescent="0.25">
      <c r="B299" s="312">
        <v>2015</v>
      </c>
      <c r="C299" s="313" t="s">
        <v>292</v>
      </c>
      <c r="D299" s="314" t="s">
        <v>14</v>
      </c>
      <c r="E299" s="315">
        <v>44</v>
      </c>
      <c r="F299" s="316">
        <v>43</v>
      </c>
      <c r="G299" s="317">
        <v>87</v>
      </c>
      <c r="H299" s="318">
        <v>25.287356321839077</v>
      </c>
      <c r="I299" s="316">
        <v>32.575757575757578</v>
      </c>
      <c r="J299" s="319">
        <v>28.43137254901961</v>
      </c>
    </row>
    <row r="300" spans="2:10" x14ac:dyDescent="0.25">
      <c r="B300" s="312">
        <v>2015</v>
      </c>
      <c r="C300" s="313" t="s">
        <v>292</v>
      </c>
      <c r="D300" s="314" t="s">
        <v>15</v>
      </c>
      <c r="E300" s="315">
        <v>52</v>
      </c>
      <c r="F300" s="316">
        <v>44</v>
      </c>
      <c r="G300" s="317">
        <v>96</v>
      </c>
      <c r="H300" s="318">
        <v>29.885057471264368</v>
      </c>
      <c r="I300" s="316">
        <v>33.333333333333336</v>
      </c>
      <c r="J300" s="319">
        <v>31.372549019607845</v>
      </c>
    </row>
    <row r="301" spans="2:10" x14ac:dyDescent="0.25">
      <c r="B301" s="312">
        <v>2015</v>
      </c>
      <c r="C301" s="313" t="s">
        <v>292</v>
      </c>
      <c r="D301" s="314" t="s">
        <v>16</v>
      </c>
      <c r="E301" s="315">
        <v>30</v>
      </c>
      <c r="F301" s="316">
        <v>14</v>
      </c>
      <c r="G301" s="317">
        <v>44</v>
      </c>
      <c r="H301" s="318">
        <v>17.241379310344826</v>
      </c>
      <c r="I301" s="316">
        <v>10.606060606060606</v>
      </c>
      <c r="J301" s="319">
        <v>14.379084967320262</v>
      </c>
    </row>
    <row r="302" spans="2:10" x14ac:dyDescent="0.25">
      <c r="B302" s="312">
        <v>2015</v>
      </c>
      <c r="C302" s="313" t="s">
        <v>292</v>
      </c>
      <c r="D302" s="314" t="s">
        <v>17</v>
      </c>
      <c r="E302" s="315">
        <v>25</v>
      </c>
      <c r="F302" s="316">
        <v>8</v>
      </c>
      <c r="G302" s="317">
        <v>33</v>
      </c>
      <c r="H302" s="318">
        <v>14.367816091954023</v>
      </c>
      <c r="I302" s="316">
        <v>6.0606060606060606</v>
      </c>
      <c r="J302" s="319">
        <v>10.784313725490197</v>
      </c>
    </row>
    <row r="303" spans="2:10" x14ac:dyDescent="0.25">
      <c r="B303" s="312">
        <v>2015</v>
      </c>
      <c r="C303" s="313" t="s">
        <v>292</v>
      </c>
      <c r="D303" s="314" t="s">
        <v>18</v>
      </c>
      <c r="E303" s="315">
        <v>5</v>
      </c>
      <c r="F303" s="316">
        <v>3</v>
      </c>
      <c r="G303" s="317">
        <v>8</v>
      </c>
      <c r="H303" s="318">
        <v>2.8735632183908044</v>
      </c>
      <c r="I303" s="316">
        <v>2.2727272727272725</v>
      </c>
      <c r="J303" s="319">
        <v>2.6143790849673203</v>
      </c>
    </row>
    <row r="304" spans="2:10" x14ac:dyDescent="0.25">
      <c r="B304" s="320">
        <v>2015</v>
      </c>
      <c r="C304" s="321" t="s">
        <v>292</v>
      </c>
      <c r="D304" s="322" t="s">
        <v>7</v>
      </c>
      <c r="E304" s="323">
        <v>174</v>
      </c>
      <c r="F304" s="324">
        <v>132</v>
      </c>
      <c r="G304" s="325">
        <v>306</v>
      </c>
      <c r="H304" s="326">
        <v>100</v>
      </c>
      <c r="I304" s="324">
        <v>100</v>
      </c>
      <c r="J304" s="327">
        <v>100</v>
      </c>
    </row>
    <row r="305" spans="2:10" x14ac:dyDescent="0.25">
      <c r="B305" s="312">
        <v>2015</v>
      </c>
      <c r="C305" s="313" t="s">
        <v>293</v>
      </c>
      <c r="D305" s="314" t="s">
        <v>13</v>
      </c>
      <c r="E305" s="315">
        <v>8</v>
      </c>
      <c r="F305" s="316">
        <v>14</v>
      </c>
      <c r="G305" s="317">
        <v>22</v>
      </c>
      <c r="H305" s="318">
        <v>9.3023255813953494</v>
      </c>
      <c r="I305" s="316">
        <v>25</v>
      </c>
      <c r="J305" s="319">
        <v>15.492957746478872</v>
      </c>
    </row>
    <row r="306" spans="2:10" x14ac:dyDescent="0.25">
      <c r="B306" s="312">
        <v>2015</v>
      </c>
      <c r="C306" s="313" t="s">
        <v>293</v>
      </c>
      <c r="D306" s="314" t="s">
        <v>14</v>
      </c>
      <c r="E306" s="315">
        <v>31</v>
      </c>
      <c r="F306" s="316">
        <v>21</v>
      </c>
      <c r="G306" s="317">
        <v>52</v>
      </c>
      <c r="H306" s="318">
        <v>36.04651162790698</v>
      </c>
      <c r="I306" s="316">
        <v>37.5</v>
      </c>
      <c r="J306" s="319">
        <v>36.619718309859152</v>
      </c>
    </row>
    <row r="307" spans="2:10" x14ac:dyDescent="0.25">
      <c r="B307" s="312">
        <v>2015</v>
      </c>
      <c r="C307" s="313" t="s">
        <v>293</v>
      </c>
      <c r="D307" s="314" t="s">
        <v>15</v>
      </c>
      <c r="E307" s="315">
        <v>23</v>
      </c>
      <c r="F307" s="316">
        <v>11</v>
      </c>
      <c r="G307" s="317">
        <v>34</v>
      </c>
      <c r="H307" s="318">
        <v>26.744186046511629</v>
      </c>
      <c r="I307" s="316">
        <v>19.642857142857142</v>
      </c>
      <c r="J307" s="319">
        <v>23.943661971830984</v>
      </c>
    </row>
    <row r="308" spans="2:10" x14ac:dyDescent="0.25">
      <c r="B308" s="312">
        <v>2015</v>
      </c>
      <c r="C308" s="313" t="s">
        <v>293</v>
      </c>
      <c r="D308" s="314" t="s">
        <v>16</v>
      </c>
      <c r="E308" s="315">
        <v>12</v>
      </c>
      <c r="F308" s="316">
        <v>6</v>
      </c>
      <c r="G308" s="317">
        <v>18</v>
      </c>
      <c r="H308" s="318">
        <v>13.953488372093023</v>
      </c>
      <c r="I308" s="316">
        <v>10.714285714285715</v>
      </c>
      <c r="J308" s="319">
        <v>12.676056338028168</v>
      </c>
    </row>
    <row r="309" spans="2:10" x14ac:dyDescent="0.25">
      <c r="B309" s="312">
        <v>2015</v>
      </c>
      <c r="C309" s="313" t="s">
        <v>293</v>
      </c>
      <c r="D309" s="314" t="s">
        <v>17</v>
      </c>
      <c r="E309" s="315">
        <v>7</v>
      </c>
      <c r="F309" s="316">
        <v>3</v>
      </c>
      <c r="G309" s="317">
        <v>10</v>
      </c>
      <c r="H309" s="318">
        <v>8.1395348837209305</v>
      </c>
      <c r="I309" s="316">
        <v>5.3571428571428577</v>
      </c>
      <c r="J309" s="319">
        <v>7.0422535211267601</v>
      </c>
    </row>
    <row r="310" spans="2:10" x14ac:dyDescent="0.25">
      <c r="B310" s="312">
        <v>2015</v>
      </c>
      <c r="C310" s="313" t="s">
        <v>293</v>
      </c>
      <c r="D310" s="314" t="s">
        <v>18</v>
      </c>
      <c r="E310" s="315">
        <v>5</v>
      </c>
      <c r="F310" s="316">
        <v>1</v>
      </c>
      <c r="G310" s="317">
        <v>6</v>
      </c>
      <c r="H310" s="318">
        <v>5.8139534883720936</v>
      </c>
      <c r="I310" s="316">
        <v>1.7857142857142858</v>
      </c>
      <c r="J310" s="319">
        <v>4.225352112676056</v>
      </c>
    </row>
    <row r="311" spans="2:10" x14ac:dyDescent="0.25">
      <c r="B311" s="320">
        <v>2015</v>
      </c>
      <c r="C311" s="321" t="s">
        <v>293</v>
      </c>
      <c r="D311" s="322" t="s">
        <v>7</v>
      </c>
      <c r="E311" s="323">
        <v>86</v>
      </c>
      <c r="F311" s="324">
        <v>56</v>
      </c>
      <c r="G311" s="325">
        <v>142</v>
      </c>
      <c r="H311" s="326">
        <v>100</v>
      </c>
      <c r="I311" s="324">
        <v>100</v>
      </c>
      <c r="J311" s="327">
        <v>100</v>
      </c>
    </row>
    <row r="312" spans="2:10" x14ac:dyDescent="0.25">
      <c r="B312" s="312">
        <v>2015</v>
      </c>
      <c r="C312" s="313" t="s">
        <v>294</v>
      </c>
      <c r="D312" s="314" t="s">
        <v>13</v>
      </c>
      <c r="E312" s="315">
        <v>16</v>
      </c>
      <c r="F312" s="316">
        <v>53</v>
      </c>
      <c r="G312" s="317">
        <v>69</v>
      </c>
      <c r="H312" s="318">
        <v>12.403100775193799</v>
      </c>
      <c r="I312" s="316">
        <v>32.919254658385093</v>
      </c>
      <c r="J312" s="319">
        <v>23.793103448275865</v>
      </c>
    </row>
    <row r="313" spans="2:10" x14ac:dyDescent="0.25">
      <c r="B313" s="312">
        <v>2015</v>
      </c>
      <c r="C313" s="313" t="s">
        <v>294</v>
      </c>
      <c r="D313" s="314" t="s">
        <v>14</v>
      </c>
      <c r="E313" s="315">
        <v>55</v>
      </c>
      <c r="F313" s="316">
        <v>64</v>
      </c>
      <c r="G313" s="317">
        <v>119</v>
      </c>
      <c r="H313" s="318">
        <v>42.635658914728687</v>
      </c>
      <c r="I313" s="316">
        <v>39.751552795031053</v>
      </c>
      <c r="J313" s="319">
        <v>41.03448275862069</v>
      </c>
    </row>
    <row r="314" spans="2:10" x14ac:dyDescent="0.25">
      <c r="B314" s="312">
        <v>2015</v>
      </c>
      <c r="C314" s="313" t="s">
        <v>294</v>
      </c>
      <c r="D314" s="314" t="s">
        <v>15</v>
      </c>
      <c r="E314" s="315">
        <v>35</v>
      </c>
      <c r="F314" s="316">
        <v>30</v>
      </c>
      <c r="G314" s="317">
        <v>65</v>
      </c>
      <c r="H314" s="318">
        <v>27.131782945736436</v>
      </c>
      <c r="I314" s="316">
        <v>18.633540372670804</v>
      </c>
      <c r="J314" s="319">
        <v>22.413793103448278</v>
      </c>
    </row>
    <row r="315" spans="2:10" x14ac:dyDescent="0.25">
      <c r="B315" s="312">
        <v>2015</v>
      </c>
      <c r="C315" s="313" t="s">
        <v>294</v>
      </c>
      <c r="D315" s="314" t="s">
        <v>16</v>
      </c>
      <c r="E315" s="315">
        <v>14</v>
      </c>
      <c r="F315" s="316">
        <v>8</v>
      </c>
      <c r="G315" s="317">
        <v>22</v>
      </c>
      <c r="H315" s="318">
        <v>10.852713178294575</v>
      </c>
      <c r="I315" s="316">
        <v>4.9689440993788816</v>
      </c>
      <c r="J315" s="319">
        <v>7.5862068965517242</v>
      </c>
    </row>
    <row r="316" spans="2:10" x14ac:dyDescent="0.25">
      <c r="B316" s="312">
        <v>2015</v>
      </c>
      <c r="C316" s="313" t="s">
        <v>294</v>
      </c>
      <c r="D316" s="314" t="s">
        <v>17</v>
      </c>
      <c r="E316" s="315">
        <v>4</v>
      </c>
      <c r="F316" s="316">
        <v>5</v>
      </c>
      <c r="G316" s="317">
        <v>9</v>
      </c>
      <c r="H316" s="318">
        <v>3.1007751937984498</v>
      </c>
      <c r="I316" s="316">
        <v>3.1055900621118009</v>
      </c>
      <c r="J316" s="319">
        <v>3.1034482758620694</v>
      </c>
    </row>
    <row r="317" spans="2:10" x14ac:dyDescent="0.25">
      <c r="B317" s="312">
        <v>2015</v>
      </c>
      <c r="C317" s="313" t="s">
        <v>294</v>
      </c>
      <c r="D317" s="314" t="s">
        <v>18</v>
      </c>
      <c r="E317" s="315">
        <v>5</v>
      </c>
      <c r="F317" s="316">
        <v>1</v>
      </c>
      <c r="G317" s="317">
        <v>6</v>
      </c>
      <c r="H317" s="318">
        <v>3.8759689922480622</v>
      </c>
      <c r="I317" s="316">
        <v>0.6211180124223602</v>
      </c>
      <c r="J317" s="319">
        <v>2.0689655172413794</v>
      </c>
    </row>
    <row r="318" spans="2:10" x14ac:dyDescent="0.25">
      <c r="B318" s="320">
        <v>2015</v>
      </c>
      <c r="C318" s="321" t="s">
        <v>294</v>
      </c>
      <c r="D318" s="322" t="s">
        <v>7</v>
      </c>
      <c r="E318" s="323">
        <v>129</v>
      </c>
      <c r="F318" s="324">
        <v>161</v>
      </c>
      <c r="G318" s="325">
        <v>290</v>
      </c>
      <c r="H318" s="326">
        <v>100</v>
      </c>
      <c r="I318" s="324">
        <v>99.999999999999986</v>
      </c>
      <c r="J318" s="327">
        <v>100</v>
      </c>
    </row>
    <row r="319" spans="2:10" x14ac:dyDescent="0.25">
      <c r="B319" s="312">
        <v>2015</v>
      </c>
      <c r="C319" s="313" t="s">
        <v>295</v>
      </c>
      <c r="D319" s="314" t="s">
        <v>13</v>
      </c>
      <c r="E319" s="315">
        <v>0</v>
      </c>
      <c r="F319" s="316">
        <v>3</v>
      </c>
      <c r="G319" s="317">
        <v>3</v>
      </c>
      <c r="H319" s="318">
        <v>0</v>
      </c>
      <c r="I319" s="316">
        <v>75</v>
      </c>
      <c r="J319" s="319">
        <v>30</v>
      </c>
    </row>
    <row r="320" spans="2:10" x14ac:dyDescent="0.25">
      <c r="B320" s="312">
        <v>2015</v>
      </c>
      <c r="C320" s="313" t="s">
        <v>295</v>
      </c>
      <c r="D320" s="314" t="s">
        <v>14</v>
      </c>
      <c r="E320" s="315">
        <v>4</v>
      </c>
      <c r="F320" s="316">
        <v>0</v>
      </c>
      <c r="G320" s="317">
        <v>4</v>
      </c>
      <c r="H320" s="318">
        <v>66.666666666666671</v>
      </c>
      <c r="I320" s="316">
        <v>0</v>
      </c>
      <c r="J320" s="319">
        <v>40</v>
      </c>
    </row>
    <row r="321" spans="2:10" x14ac:dyDescent="0.25">
      <c r="B321" s="312">
        <v>2015</v>
      </c>
      <c r="C321" s="313" t="s">
        <v>295</v>
      </c>
      <c r="D321" s="314" t="s">
        <v>15</v>
      </c>
      <c r="E321" s="315">
        <v>0</v>
      </c>
      <c r="F321" s="316">
        <v>1</v>
      </c>
      <c r="G321" s="317">
        <v>1</v>
      </c>
      <c r="H321" s="318">
        <v>0</v>
      </c>
      <c r="I321" s="316">
        <v>25</v>
      </c>
      <c r="J321" s="319">
        <v>10</v>
      </c>
    </row>
    <row r="322" spans="2:10" x14ac:dyDescent="0.25">
      <c r="B322" s="312">
        <v>2015</v>
      </c>
      <c r="C322" s="313" t="s">
        <v>295</v>
      </c>
      <c r="D322" s="314" t="s">
        <v>16</v>
      </c>
      <c r="E322" s="315">
        <v>1</v>
      </c>
      <c r="F322" s="316">
        <v>0</v>
      </c>
      <c r="G322" s="317">
        <v>1</v>
      </c>
      <c r="H322" s="318">
        <v>16.666666666666668</v>
      </c>
      <c r="I322" s="316">
        <v>0</v>
      </c>
      <c r="J322" s="319">
        <v>10</v>
      </c>
    </row>
    <row r="323" spans="2:10" x14ac:dyDescent="0.25">
      <c r="B323" s="312">
        <v>2015</v>
      </c>
      <c r="C323" s="313" t="s">
        <v>295</v>
      </c>
      <c r="D323" s="314" t="s">
        <v>17</v>
      </c>
      <c r="E323" s="315">
        <v>1</v>
      </c>
      <c r="F323" s="316">
        <v>0</v>
      </c>
      <c r="G323" s="317">
        <v>1</v>
      </c>
      <c r="H323" s="318">
        <v>16.666666666666668</v>
      </c>
      <c r="I323" s="316">
        <v>0</v>
      </c>
      <c r="J323" s="319">
        <v>10</v>
      </c>
    </row>
    <row r="324" spans="2:10" x14ac:dyDescent="0.25">
      <c r="B324" s="312">
        <v>2015</v>
      </c>
      <c r="C324" s="313" t="s">
        <v>295</v>
      </c>
      <c r="D324" s="314" t="s">
        <v>18</v>
      </c>
      <c r="E324" s="315">
        <v>0</v>
      </c>
      <c r="F324" s="316">
        <v>0</v>
      </c>
      <c r="G324" s="317">
        <v>0</v>
      </c>
      <c r="H324" s="318">
        <v>0</v>
      </c>
      <c r="I324" s="316">
        <v>0</v>
      </c>
      <c r="J324" s="319">
        <v>0</v>
      </c>
    </row>
    <row r="325" spans="2:10" x14ac:dyDescent="0.25">
      <c r="B325" s="320">
        <v>2015</v>
      </c>
      <c r="C325" s="321" t="s">
        <v>295</v>
      </c>
      <c r="D325" s="322" t="s">
        <v>7</v>
      </c>
      <c r="E325" s="323">
        <v>6</v>
      </c>
      <c r="F325" s="324">
        <v>4</v>
      </c>
      <c r="G325" s="325">
        <v>10</v>
      </c>
      <c r="H325" s="326">
        <v>100</v>
      </c>
      <c r="I325" s="324">
        <v>100</v>
      </c>
      <c r="J325" s="327">
        <v>100</v>
      </c>
    </row>
    <row r="326" spans="2:10" x14ac:dyDescent="0.25">
      <c r="B326" s="312">
        <v>2015</v>
      </c>
      <c r="C326" s="313" t="s">
        <v>296</v>
      </c>
      <c r="D326" s="314" t="s">
        <v>13</v>
      </c>
      <c r="E326" s="315">
        <v>0</v>
      </c>
      <c r="F326" s="316">
        <v>2</v>
      </c>
      <c r="G326" s="317">
        <v>2</v>
      </c>
      <c r="H326" s="318">
        <v>0</v>
      </c>
      <c r="I326" s="316">
        <v>40</v>
      </c>
      <c r="J326" s="319">
        <v>16.666666666666668</v>
      </c>
    </row>
    <row r="327" spans="2:10" x14ac:dyDescent="0.25">
      <c r="B327" s="312">
        <v>2015</v>
      </c>
      <c r="C327" s="313" t="s">
        <v>296</v>
      </c>
      <c r="D327" s="314" t="s">
        <v>14</v>
      </c>
      <c r="E327" s="315">
        <v>2</v>
      </c>
      <c r="F327" s="316">
        <v>1</v>
      </c>
      <c r="G327" s="317">
        <v>3</v>
      </c>
      <c r="H327" s="318">
        <v>28.571428571428573</v>
      </c>
      <c r="I327" s="316">
        <v>20</v>
      </c>
      <c r="J327" s="319">
        <v>25</v>
      </c>
    </row>
    <row r="328" spans="2:10" x14ac:dyDescent="0.25">
      <c r="B328" s="312">
        <v>2015</v>
      </c>
      <c r="C328" s="313" t="s">
        <v>296</v>
      </c>
      <c r="D328" s="314" t="s">
        <v>15</v>
      </c>
      <c r="E328" s="315">
        <v>3</v>
      </c>
      <c r="F328" s="316">
        <v>0</v>
      </c>
      <c r="G328" s="317">
        <v>3</v>
      </c>
      <c r="H328" s="318">
        <v>42.857142857142861</v>
      </c>
      <c r="I328" s="316">
        <v>0</v>
      </c>
      <c r="J328" s="319">
        <v>25</v>
      </c>
    </row>
    <row r="329" spans="2:10" x14ac:dyDescent="0.25">
      <c r="B329" s="312">
        <v>2015</v>
      </c>
      <c r="C329" s="313" t="s">
        <v>296</v>
      </c>
      <c r="D329" s="314" t="s">
        <v>16</v>
      </c>
      <c r="E329" s="315">
        <v>1</v>
      </c>
      <c r="F329" s="316">
        <v>1</v>
      </c>
      <c r="G329" s="317">
        <v>2</v>
      </c>
      <c r="H329" s="318">
        <v>14.285714285714286</v>
      </c>
      <c r="I329" s="316">
        <v>20</v>
      </c>
      <c r="J329" s="319">
        <v>16.666666666666668</v>
      </c>
    </row>
    <row r="330" spans="2:10" x14ac:dyDescent="0.25">
      <c r="B330" s="312">
        <v>2015</v>
      </c>
      <c r="C330" s="313" t="s">
        <v>296</v>
      </c>
      <c r="D330" s="314" t="s">
        <v>17</v>
      </c>
      <c r="E330" s="315">
        <v>1</v>
      </c>
      <c r="F330" s="316">
        <v>1</v>
      </c>
      <c r="G330" s="317">
        <v>2</v>
      </c>
      <c r="H330" s="318">
        <v>14.285714285714286</v>
      </c>
      <c r="I330" s="316">
        <v>20</v>
      </c>
      <c r="J330" s="319">
        <v>16.666666666666668</v>
      </c>
    </row>
    <row r="331" spans="2:10" x14ac:dyDescent="0.25">
      <c r="B331" s="312">
        <v>2015</v>
      </c>
      <c r="C331" s="313" t="s">
        <v>296</v>
      </c>
      <c r="D331" s="314" t="s">
        <v>18</v>
      </c>
      <c r="E331" s="315">
        <v>0</v>
      </c>
      <c r="F331" s="316">
        <v>0</v>
      </c>
      <c r="G331" s="317">
        <v>0</v>
      </c>
      <c r="H331" s="318">
        <v>0</v>
      </c>
      <c r="I331" s="316">
        <v>0</v>
      </c>
      <c r="J331" s="319">
        <v>0</v>
      </c>
    </row>
    <row r="332" spans="2:10" x14ac:dyDescent="0.25">
      <c r="B332" s="320">
        <v>2015</v>
      </c>
      <c r="C332" s="321" t="s">
        <v>296</v>
      </c>
      <c r="D332" s="322" t="s">
        <v>7</v>
      </c>
      <c r="E332" s="323">
        <v>7</v>
      </c>
      <c r="F332" s="324">
        <v>5</v>
      </c>
      <c r="G332" s="325">
        <v>12</v>
      </c>
      <c r="H332" s="326">
        <v>100</v>
      </c>
      <c r="I332" s="324">
        <v>100</v>
      </c>
      <c r="J332" s="327">
        <v>100</v>
      </c>
    </row>
    <row r="333" spans="2:10" x14ac:dyDescent="0.25">
      <c r="B333" s="312">
        <v>2015</v>
      </c>
      <c r="C333" s="313" t="s">
        <v>297</v>
      </c>
      <c r="D333" s="314" t="s">
        <v>13</v>
      </c>
      <c r="E333" s="315">
        <v>12</v>
      </c>
      <c r="F333" s="316">
        <v>8</v>
      </c>
      <c r="G333" s="317">
        <v>20</v>
      </c>
      <c r="H333" s="318">
        <v>15.384615384615387</v>
      </c>
      <c r="I333" s="316">
        <v>14.285714285714286</v>
      </c>
      <c r="J333" s="319">
        <v>14.925373134328359</v>
      </c>
    </row>
    <row r="334" spans="2:10" x14ac:dyDescent="0.25">
      <c r="B334" s="312">
        <v>2015</v>
      </c>
      <c r="C334" s="313" t="s">
        <v>297</v>
      </c>
      <c r="D334" s="314" t="s">
        <v>14</v>
      </c>
      <c r="E334" s="315">
        <v>31</v>
      </c>
      <c r="F334" s="316">
        <v>21</v>
      </c>
      <c r="G334" s="317">
        <v>52</v>
      </c>
      <c r="H334" s="318">
        <v>39.743589743589745</v>
      </c>
      <c r="I334" s="316">
        <v>37.5</v>
      </c>
      <c r="J334" s="319">
        <v>38.805970149253731</v>
      </c>
    </row>
    <row r="335" spans="2:10" x14ac:dyDescent="0.25">
      <c r="B335" s="312">
        <v>2015</v>
      </c>
      <c r="C335" s="313" t="s">
        <v>297</v>
      </c>
      <c r="D335" s="314" t="s">
        <v>15</v>
      </c>
      <c r="E335" s="315">
        <v>22</v>
      </c>
      <c r="F335" s="316">
        <v>19</v>
      </c>
      <c r="G335" s="317">
        <v>41</v>
      </c>
      <c r="H335" s="318">
        <v>28.205128205128208</v>
      </c>
      <c r="I335" s="316">
        <v>33.928571428571431</v>
      </c>
      <c r="J335" s="319">
        <v>30.597014925373138</v>
      </c>
    </row>
    <row r="336" spans="2:10" x14ac:dyDescent="0.25">
      <c r="B336" s="312">
        <v>2015</v>
      </c>
      <c r="C336" s="313" t="s">
        <v>297</v>
      </c>
      <c r="D336" s="314" t="s">
        <v>16</v>
      </c>
      <c r="E336" s="315">
        <v>8</v>
      </c>
      <c r="F336" s="316">
        <v>5</v>
      </c>
      <c r="G336" s="317">
        <v>13</v>
      </c>
      <c r="H336" s="318">
        <v>10.256410256410257</v>
      </c>
      <c r="I336" s="316">
        <v>8.9285714285714288</v>
      </c>
      <c r="J336" s="319">
        <v>9.7014925373134329</v>
      </c>
    </row>
    <row r="337" spans="2:10" x14ac:dyDescent="0.25">
      <c r="B337" s="312">
        <v>2015</v>
      </c>
      <c r="C337" s="313" t="s">
        <v>297</v>
      </c>
      <c r="D337" s="314" t="s">
        <v>17</v>
      </c>
      <c r="E337" s="315">
        <v>3</v>
      </c>
      <c r="F337" s="316">
        <v>3</v>
      </c>
      <c r="G337" s="317">
        <v>6</v>
      </c>
      <c r="H337" s="318">
        <v>3.8461538461538467</v>
      </c>
      <c r="I337" s="316">
        <v>5.3571428571428577</v>
      </c>
      <c r="J337" s="319">
        <v>4.477611940298508</v>
      </c>
    </row>
    <row r="338" spans="2:10" x14ac:dyDescent="0.25">
      <c r="B338" s="312">
        <v>2015</v>
      </c>
      <c r="C338" s="313" t="s">
        <v>297</v>
      </c>
      <c r="D338" s="314" t="s">
        <v>18</v>
      </c>
      <c r="E338" s="315">
        <v>2</v>
      </c>
      <c r="F338" s="316">
        <v>0</v>
      </c>
      <c r="G338" s="317">
        <v>2</v>
      </c>
      <c r="H338" s="318">
        <v>2.5641025641025643</v>
      </c>
      <c r="I338" s="316">
        <v>0</v>
      </c>
      <c r="J338" s="319">
        <v>1.4925373134328359</v>
      </c>
    </row>
    <row r="339" spans="2:10" x14ac:dyDescent="0.25">
      <c r="B339" s="320">
        <v>2015</v>
      </c>
      <c r="C339" s="321" t="s">
        <v>297</v>
      </c>
      <c r="D339" s="322" t="s">
        <v>7</v>
      </c>
      <c r="E339" s="323">
        <v>78</v>
      </c>
      <c r="F339" s="324">
        <v>56</v>
      </c>
      <c r="G339" s="325">
        <v>134</v>
      </c>
      <c r="H339" s="326">
        <v>100.00000000000001</v>
      </c>
      <c r="I339" s="324">
        <v>100</v>
      </c>
      <c r="J339" s="327">
        <v>100</v>
      </c>
    </row>
    <row r="340" spans="2:10" x14ac:dyDescent="0.25">
      <c r="B340" s="312">
        <v>2015</v>
      </c>
      <c r="C340" s="313" t="s">
        <v>298</v>
      </c>
      <c r="D340" s="314" t="s">
        <v>13</v>
      </c>
      <c r="E340" s="315">
        <v>1</v>
      </c>
      <c r="F340" s="316">
        <v>0</v>
      </c>
      <c r="G340" s="317">
        <v>1</v>
      </c>
      <c r="H340" s="318">
        <v>4.5454545454545459</v>
      </c>
      <c r="I340" s="316">
        <v>0</v>
      </c>
      <c r="J340" s="319">
        <v>3.225806451612903</v>
      </c>
    </row>
    <row r="341" spans="2:10" x14ac:dyDescent="0.25">
      <c r="B341" s="312">
        <v>2015</v>
      </c>
      <c r="C341" s="313" t="s">
        <v>298</v>
      </c>
      <c r="D341" s="314" t="s">
        <v>14</v>
      </c>
      <c r="E341" s="315">
        <v>7</v>
      </c>
      <c r="F341" s="316">
        <v>4</v>
      </c>
      <c r="G341" s="317">
        <v>11</v>
      </c>
      <c r="H341" s="318">
        <v>31.81818181818182</v>
      </c>
      <c r="I341" s="316">
        <v>44.444444444444443</v>
      </c>
      <c r="J341" s="319">
        <v>35.483870967741936</v>
      </c>
    </row>
    <row r="342" spans="2:10" x14ac:dyDescent="0.25">
      <c r="B342" s="312">
        <v>2015</v>
      </c>
      <c r="C342" s="313" t="s">
        <v>298</v>
      </c>
      <c r="D342" s="314" t="s">
        <v>15</v>
      </c>
      <c r="E342" s="315">
        <v>8</v>
      </c>
      <c r="F342" s="316">
        <v>4</v>
      </c>
      <c r="G342" s="317">
        <v>12</v>
      </c>
      <c r="H342" s="318">
        <v>36.363636363636367</v>
      </c>
      <c r="I342" s="316">
        <v>44.444444444444443</v>
      </c>
      <c r="J342" s="319">
        <v>38.709677419354833</v>
      </c>
    </row>
    <row r="343" spans="2:10" x14ac:dyDescent="0.25">
      <c r="B343" s="312">
        <v>2015</v>
      </c>
      <c r="C343" s="313" t="s">
        <v>298</v>
      </c>
      <c r="D343" s="314" t="s">
        <v>16</v>
      </c>
      <c r="E343" s="315">
        <v>3</v>
      </c>
      <c r="F343" s="316">
        <v>1</v>
      </c>
      <c r="G343" s="317">
        <v>4</v>
      </c>
      <c r="H343" s="318">
        <v>13.636363636363637</v>
      </c>
      <c r="I343" s="316">
        <v>11.111111111111111</v>
      </c>
      <c r="J343" s="319">
        <v>12.903225806451612</v>
      </c>
    </row>
    <row r="344" spans="2:10" x14ac:dyDescent="0.25">
      <c r="B344" s="312">
        <v>2015</v>
      </c>
      <c r="C344" s="313" t="s">
        <v>298</v>
      </c>
      <c r="D344" s="314" t="s">
        <v>17</v>
      </c>
      <c r="E344" s="315">
        <v>3</v>
      </c>
      <c r="F344" s="316">
        <v>0</v>
      </c>
      <c r="G344" s="317">
        <v>3</v>
      </c>
      <c r="H344" s="318">
        <v>13.636363636363637</v>
      </c>
      <c r="I344" s="316">
        <v>0</v>
      </c>
      <c r="J344" s="319">
        <v>9.6774193548387082</v>
      </c>
    </row>
    <row r="345" spans="2:10" x14ac:dyDescent="0.25">
      <c r="B345" s="312">
        <v>2015</v>
      </c>
      <c r="C345" s="313" t="s">
        <v>298</v>
      </c>
      <c r="D345" s="314" t="s">
        <v>18</v>
      </c>
      <c r="E345" s="315">
        <v>0</v>
      </c>
      <c r="F345" s="316">
        <v>0</v>
      </c>
      <c r="G345" s="317">
        <v>0</v>
      </c>
      <c r="H345" s="318">
        <v>0</v>
      </c>
      <c r="I345" s="316">
        <v>0</v>
      </c>
      <c r="J345" s="319">
        <v>0</v>
      </c>
    </row>
    <row r="346" spans="2:10" x14ac:dyDescent="0.25">
      <c r="B346" s="331">
        <v>2015</v>
      </c>
      <c r="C346" s="332" t="s">
        <v>298</v>
      </c>
      <c r="D346" s="333" t="s">
        <v>7</v>
      </c>
      <c r="E346" s="334">
        <v>22</v>
      </c>
      <c r="F346" s="335">
        <v>9</v>
      </c>
      <c r="G346" s="336">
        <v>31</v>
      </c>
      <c r="H346" s="337">
        <v>100.00000000000001</v>
      </c>
      <c r="I346" s="335">
        <v>100</v>
      </c>
      <c r="J346" s="338">
        <v>100</v>
      </c>
    </row>
    <row r="347" spans="2:10" x14ac:dyDescent="0.25">
      <c r="B347" s="312">
        <v>2013</v>
      </c>
      <c r="C347" s="339" t="s">
        <v>8</v>
      </c>
      <c r="D347" s="314" t="s">
        <v>13</v>
      </c>
      <c r="E347" s="340">
        <v>212</v>
      </c>
      <c r="F347" s="341">
        <v>248</v>
      </c>
      <c r="G347" s="342">
        <v>460</v>
      </c>
      <c r="H347" s="343">
        <v>18.600000000000001</v>
      </c>
      <c r="I347" s="341">
        <v>31.4</v>
      </c>
      <c r="J347" s="344">
        <v>23.8</v>
      </c>
    </row>
    <row r="348" spans="2:10" x14ac:dyDescent="0.25">
      <c r="B348" s="312">
        <v>2013</v>
      </c>
      <c r="C348" s="339" t="s">
        <v>8</v>
      </c>
      <c r="D348" s="345" t="s">
        <v>14</v>
      </c>
      <c r="E348" s="340">
        <v>384</v>
      </c>
      <c r="F348" s="341">
        <v>309</v>
      </c>
      <c r="G348" s="342">
        <v>693</v>
      </c>
      <c r="H348" s="343">
        <v>33.6</v>
      </c>
      <c r="I348" s="341">
        <v>39.1</v>
      </c>
      <c r="J348" s="344">
        <v>35.9</v>
      </c>
    </row>
    <row r="349" spans="2:10" x14ac:dyDescent="0.25">
      <c r="B349" s="312">
        <v>2013</v>
      </c>
      <c r="C349" s="339" t="s">
        <v>8</v>
      </c>
      <c r="D349" s="345" t="s">
        <v>15</v>
      </c>
      <c r="E349" s="340">
        <v>343</v>
      </c>
      <c r="F349" s="341">
        <v>166</v>
      </c>
      <c r="G349" s="342">
        <v>509</v>
      </c>
      <c r="H349" s="343">
        <v>30</v>
      </c>
      <c r="I349" s="341">
        <v>21</v>
      </c>
      <c r="J349" s="344">
        <v>26.3</v>
      </c>
    </row>
    <row r="350" spans="2:10" x14ac:dyDescent="0.25">
      <c r="B350" s="312">
        <v>2013</v>
      </c>
      <c r="C350" s="339" t="s">
        <v>8</v>
      </c>
      <c r="D350" s="345" t="s">
        <v>16</v>
      </c>
      <c r="E350" s="340">
        <v>120</v>
      </c>
      <c r="F350" s="341">
        <v>46</v>
      </c>
      <c r="G350" s="342">
        <v>166</v>
      </c>
      <c r="H350" s="343">
        <v>10.5</v>
      </c>
      <c r="I350" s="341">
        <v>5.8</v>
      </c>
      <c r="J350" s="344">
        <v>8.6</v>
      </c>
    </row>
    <row r="351" spans="2:10" x14ac:dyDescent="0.25">
      <c r="B351" s="312">
        <v>2013</v>
      </c>
      <c r="C351" s="339" t="s">
        <v>8</v>
      </c>
      <c r="D351" s="345" t="s">
        <v>17</v>
      </c>
      <c r="E351" s="340">
        <v>48</v>
      </c>
      <c r="F351" s="341">
        <v>14</v>
      </c>
      <c r="G351" s="342">
        <v>62</v>
      </c>
      <c r="H351" s="343">
        <v>4.2</v>
      </c>
      <c r="I351" s="341">
        <v>1.8</v>
      </c>
      <c r="J351" s="344">
        <v>3.2</v>
      </c>
    </row>
    <row r="352" spans="2:10" x14ac:dyDescent="0.25">
      <c r="B352" s="312">
        <v>2013</v>
      </c>
      <c r="C352" s="339" t="s">
        <v>8</v>
      </c>
      <c r="D352" s="345" t="s">
        <v>18</v>
      </c>
      <c r="E352" s="340">
        <v>36</v>
      </c>
      <c r="F352" s="341">
        <v>7</v>
      </c>
      <c r="G352" s="342">
        <v>43</v>
      </c>
      <c r="H352" s="343">
        <v>3.1</v>
      </c>
      <c r="I352" s="341">
        <v>0.9</v>
      </c>
      <c r="J352" s="344">
        <v>2.2000000000000002</v>
      </c>
    </row>
    <row r="353" spans="2:10" x14ac:dyDescent="0.25">
      <c r="B353" s="320">
        <v>2013</v>
      </c>
      <c r="C353" s="346" t="s">
        <v>8</v>
      </c>
      <c r="D353" s="347" t="s">
        <v>7</v>
      </c>
      <c r="E353" s="348">
        <v>1143</v>
      </c>
      <c r="F353" s="349">
        <v>790</v>
      </c>
      <c r="G353" s="350">
        <v>1933</v>
      </c>
      <c r="H353" s="351">
        <v>100</v>
      </c>
      <c r="I353" s="349">
        <v>100</v>
      </c>
      <c r="J353" s="352">
        <v>100</v>
      </c>
    </row>
    <row r="354" spans="2:10" x14ac:dyDescent="0.25">
      <c r="B354" s="312">
        <v>2013</v>
      </c>
      <c r="C354" s="339" t="s">
        <v>285</v>
      </c>
      <c r="D354" s="314" t="s">
        <v>13</v>
      </c>
      <c r="E354" s="353">
        <v>24</v>
      </c>
      <c r="F354" s="354">
        <v>14</v>
      </c>
      <c r="G354" s="355">
        <v>38</v>
      </c>
      <c r="H354" s="356">
        <v>22.857142857142854</v>
      </c>
      <c r="I354" s="357">
        <v>32.558139534883722</v>
      </c>
      <c r="J354" s="358">
        <v>25.675675675675674</v>
      </c>
    </row>
    <row r="355" spans="2:10" x14ac:dyDescent="0.25">
      <c r="B355" s="312">
        <v>2013</v>
      </c>
      <c r="C355" s="339" t="s">
        <v>285</v>
      </c>
      <c r="D355" s="345" t="s">
        <v>14</v>
      </c>
      <c r="E355" s="353">
        <v>38</v>
      </c>
      <c r="F355" s="354">
        <v>19</v>
      </c>
      <c r="G355" s="355">
        <v>57</v>
      </c>
      <c r="H355" s="356">
        <v>36.19047619047619</v>
      </c>
      <c r="I355" s="357">
        <v>44.186046511627907</v>
      </c>
      <c r="J355" s="358">
        <v>38.513513513513516</v>
      </c>
    </row>
    <row r="356" spans="2:10" x14ac:dyDescent="0.25">
      <c r="B356" s="312">
        <v>2013</v>
      </c>
      <c r="C356" s="339" t="s">
        <v>285</v>
      </c>
      <c r="D356" s="345" t="s">
        <v>15</v>
      </c>
      <c r="E356" s="353">
        <v>27</v>
      </c>
      <c r="F356" s="354">
        <v>7</v>
      </c>
      <c r="G356" s="355">
        <v>34</v>
      </c>
      <c r="H356" s="356">
        <v>25.714285714285712</v>
      </c>
      <c r="I356" s="357">
        <v>16.279069767441861</v>
      </c>
      <c r="J356" s="358">
        <v>22.972972972972972</v>
      </c>
    </row>
    <row r="357" spans="2:10" x14ac:dyDescent="0.25">
      <c r="B357" s="312">
        <v>2013</v>
      </c>
      <c r="C357" s="339" t="s">
        <v>285</v>
      </c>
      <c r="D357" s="345" t="s">
        <v>299</v>
      </c>
      <c r="E357" s="353">
        <v>16</v>
      </c>
      <c r="F357" s="354">
        <v>3</v>
      </c>
      <c r="G357" s="355">
        <v>19</v>
      </c>
      <c r="H357" s="356">
        <v>15.238095238095237</v>
      </c>
      <c r="I357" s="357">
        <v>6.9767441860465116</v>
      </c>
      <c r="J357" s="358">
        <v>12.837837837837837</v>
      </c>
    </row>
    <row r="358" spans="2:10" x14ac:dyDescent="0.25">
      <c r="B358" s="320">
        <v>2013</v>
      </c>
      <c r="C358" s="346" t="s">
        <v>285</v>
      </c>
      <c r="D358" s="347" t="s">
        <v>7</v>
      </c>
      <c r="E358" s="359">
        <v>105</v>
      </c>
      <c r="F358" s="360">
        <v>43</v>
      </c>
      <c r="G358" s="361">
        <v>148</v>
      </c>
      <c r="H358" s="362">
        <v>100</v>
      </c>
      <c r="I358" s="363">
        <v>100</v>
      </c>
      <c r="J358" s="364">
        <v>100</v>
      </c>
    </row>
    <row r="359" spans="2:10" x14ac:dyDescent="0.25">
      <c r="B359" s="312">
        <v>2013</v>
      </c>
      <c r="C359" s="339" t="s">
        <v>286</v>
      </c>
      <c r="D359" s="314" t="s">
        <v>7</v>
      </c>
      <c r="E359" s="340">
        <v>1</v>
      </c>
      <c r="F359" s="341">
        <v>7</v>
      </c>
      <c r="G359" s="355">
        <v>8</v>
      </c>
      <c r="H359" s="356">
        <v>4.7619047619047619</v>
      </c>
      <c r="I359" s="357">
        <v>30.434782608695649</v>
      </c>
      <c r="J359" s="358">
        <v>18.181818181818183</v>
      </c>
    </row>
    <row r="360" spans="2:10" x14ac:dyDescent="0.25">
      <c r="B360" s="312">
        <v>2013</v>
      </c>
      <c r="C360" s="339" t="s">
        <v>286</v>
      </c>
      <c r="D360" s="345" t="s">
        <v>7</v>
      </c>
      <c r="E360" s="340">
        <v>12</v>
      </c>
      <c r="F360" s="341">
        <v>12</v>
      </c>
      <c r="G360" s="355">
        <v>24</v>
      </c>
      <c r="H360" s="356">
        <v>57.142857142857139</v>
      </c>
      <c r="I360" s="357">
        <v>52.173913043478258</v>
      </c>
      <c r="J360" s="358">
        <v>54.545454545454547</v>
      </c>
    </row>
    <row r="361" spans="2:10" x14ac:dyDescent="0.25">
      <c r="B361" s="312">
        <v>2013</v>
      </c>
      <c r="C361" s="339" t="s">
        <v>286</v>
      </c>
      <c r="D361" s="345" t="s">
        <v>7</v>
      </c>
      <c r="E361" s="340">
        <v>2</v>
      </c>
      <c r="F361" s="341">
        <v>4</v>
      </c>
      <c r="G361" s="355">
        <v>6</v>
      </c>
      <c r="H361" s="356">
        <v>9.5238095238095237</v>
      </c>
      <c r="I361" s="357">
        <v>17.391304347826086</v>
      </c>
      <c r="J361" s="358">
        <v>13.636363636363637</v>
      </c>
    </row>
    <row r="362" spans="2:10" x14ac:dyDescent="0.25">
      <c r="B362" s="312">
        <v>2013</v>
      </c>
      <c r="C362" s="339" t="s">
        <v>286</v>
      </c>
      <c r="D362" s="345" t="s">
        <v>7</v>
      </c>
      <c r="E362" s="340">
        <v>6</v>
      </c>
      <c r="F362" s="341">
        <v>0</v>
      </c>
      <c r="G362" s="355">
        <v>6</v>
      </c>
      <c r="H362" s="356">
        <v>28.571428571428569</v>
      </c>
      <c r="I362" s="357">
        <v>0</v>
      </c>
      <c r="J362" s="358">
        <v>13.636363636363637</v>
      </c>
    </row>
    <row r="363" spans="2:10" x14ac:dyDescent="0.25">
      <c r="B363" s="320">
        <v>2013</v>
      </c>
      <c r="C363" s="346" t="s">
        <v>286</v>
      </c>
      <c r="D363" s="347" t="s">
        <v>7</v>
      </c>
      <c r="E363" s="359">
        <v>21</v>
      </c>
      <c r="F363" s="360">
        <v>23</v>
      </c>
      <c r="G363" s="361">
        <v>44</v>
      </c>
      <c r="H363" s="362">
        <v>99.999999999999986</v>
      </c>
      <c r="I363" s="363">
        <v>100</v>
      </c>
      <c r="J363" s="364">
        <v>100.00000000000001</v>
      </c>
    </row>
    <row r="364" spans="2:10" x14ac:dyDescent="0.25">
      <c r="B364" s="312">
        <v>2013</v>
      </c>
      <c r="C364" s="339" t="s">
        <v>287</v>
      </c>
      <c r="D364" s="314" t="s">
        <v>7</v>
      </c>
      <c r="E364" s="353">
        <v>4</v>
      </c>
      <c r="F364" s="354">
        <v>6</v>
      </c>
      <c r="G364" s="355">
        <v>10</v>
      </c>
      <c r="H364" s="356">
        <v>7.0175438596491224</v>
      </c>
      <c r="I364" s="357">
        <v>30</v>
      </c>
      <c r="J364" s="358">
        <v>12.987012987012987</v>
      </c>
    </row>
    <row r="365" spans="2:10" x14ac:dyDescent="0.25">
      <c r="B365" s="312">
        <v>2013</v>
      </c>
      <c r="C365" s="339" t="s">
        <v>287</v>
      </c>
      <c r="D365" s="345" t="s">
        <v>7</v>
      </c>
      <c r="E365" s="353">
        <v>21</v>
      </c>
      <c r="F365" s="354">
        <v>6</v>
      </c>
      <c r="G365" s="355">
        <v>27</v>
      </c>
      <c r="H365" s="356">
        <v>36.84210526315789</v>
      </c>
      <c r="I365" s="357">
        <v>30</v>
      </c>
      <c r="J365" s="358">
        <v>35.064935064935064</v>
      </c>
    </row>
    <row r="366" spans="2:10" x14ac:dyDescent="0.25">
      <c r="B366" s="312">
        <v>2013</v>
      </c>
      <c r="C366" s="339" t="s">
        <v>287</v>
      </c>
      <c r="D366" s="345" t="s">
        <v>7</v>
      </c>
      <c r="E366" s="353">
        <v>22</v>
      </c>
      <c r="F366" s="354">
        <v>4</v>
      </c>
      <c r="G366" s="355">
        <v>26</v>
      </c>
      <c r="H366" s="356">
        <v>38.596491228070171</v>
      </c>
      <c r="I366" s="357">
        <v>20</v>
      </c>
      <c r="J366" s="358">
        <v>33.766233766233768</v>
      </c>
    </row>
    <row r="367" spans="2:10" x14ac:dyDescent="0.25">
      <c r="B367" s="312">
        <v>2013</v>
      </c>
      <c r="C367" s="339" t="s">
        <v>287</v>
      </c>
      <c r="D367" s="345" t="s">
        <v>7</v>
      </c>
      <c r="E367" s="353">
        <v>10</v>
      </c>
      <c r="F367" s="354">
        <v>4</v>
      </c>
      <c r="G367" s="355">
        <v>14</v>
      </c>
      <c r="H367" s="356">
        <v>17.543859649122805</v>
      </c>
      <c r="I367" s="357">
        <v>20</v>
      </c>
      <c r="J367" s="358">
        <v>18.18181818181818</v>
      </c>
    </row>
    <row r="368" spans="2:10" x14ac:dyDescent="0.25">
      <c r="B368" s="320">
        <v>2013</v>
      </c>
      <c r="C368" s="346" t="s">
        <v>287</v>
      </c>
      <c r="D368" s="347" t="s">
        <v>7</v>
      </c>
      <c r="E368" s="359">
        <v>57</v>
      </c>
      <c r="F368" s="360">
        <v>20</v>
      </c>
      <c r="G368" s="361">
        <v>77</v>
      </c>
      <c r="H368" s="362">
        <v>99.999999999999986</v>
      </c>
      <c r="I368" s="363">
        <v>100</v>
      </c>
      <c r="J368" s="364">
        <v>100</v>
      </c>
    </row>
    <row r="369" spans="2:10" x14ac:dyDescent="0.25">
      <c r="B369" s="312">
        <v>2013</v>
      </c>
      <c r="C369" s="339" t="s">
        <v>288</v>
      </c>
      <c r="D369" s="314" t="s">
        <v>7</v>
      </c>
      <c r="E369" s="340">
        <v>18</v>
      </c>
      <c r="F369" s="341">
        <v>9</v>
      </c>
      <c r="G369" s="355">
        <v>27</v>
      </c>
      <c r="H369" s="356">
        <v>19.565217391304348</v>
      </c>
      <c r="I369" s="357">
        <v>19.565217391304348</v>
      </c>
      <c r="J369" s="358">
        <v>19.565217391304348</v>
      </c>
    </row>
    <row r="370" spans="2:10" x14ac:dyDescent="0.25">
      <c r="B370" s="312">
        <v>2013</v>
      </c>
      <c r="C370" s="339" t="s">
        <v>288</v>
      </c>
      <c r="D370" s="345" t="s">
        <v>7</v>
      </c>
      <c r="E370" s="340">
        <v>32</v>
      </c>
      <c r="F370" s="341">
        <v>21</v>
      </c>
      <c r="G370" s="355">
        <v>53</v>
      </c>
      <c r="H370" s="356">
        <v>34.782608695652172</v>
      </c>
      <c r="I370" s="357">
        <v>45.652173913043477</v>
      </c>
      <c r="J370" s="358">
        <v>38.405797101449274</v>
      </c>
    </row>
    <row r="371" spans="2:10" x14ac:dyDescent="0.25">
      <c r="B371" s="312">
        <v>2013</v>
      </c>
      <c r="C371" s="339" t="s">
        <v>288</v>
      </c>
      <c r="D371" s="345" t="s">
        <v>7</v>
      </c>
      <c r="E371" s="340">
        <v>28</v>
      </c>
      <c r="F371" s="341">
        <v>14</v>
      </c>
      <c r="G371" s="355">
        <v>42</v>
      </c>
      <c r="H371" s="356">
        <v>30.434782608695649</v>
      </c>
      <c r="I371" s="357">
        <v>30.434782608695649</v>
      </c>
      <c r="J371" s="358">
        <v>30.434782608695652</v>
      </c>
    </row>
    <row r="372" spans="2:10" x14ac:dyDescent="0.25">
      <c r="B372" s="312">
        <v>2013</v>
      </c>
      <c r="C372" s="339" t="s">
        <v>288</v>
      </c>
      <c r="D372" s="345" t="s">
        <v>7</v>
      </c>
      <c r="E372" s="340">
        <v>14</v>
      </c>
      <c r="F372" s="341">
        <v>2</v>
      </c>
      <c r="G372" s="355">
        <v>16</v>
      </c>
      <c r="H372" s="356">
        <v>15.217391304347824</v>
      </c>
      <c r="I372" s="357">
        <v>4.3478260869565215</v>
      </c>
      <c r="J372" s="358">
        <v>11.594202898550725</v>
      </c>
    </row>
    <row r="373" spans="2:10" x14ac:dyDescent="0.25">
      <c r="B373" s="320">
        <v>2013</v>
      </c>
      <c r="C373" s="346" t="s">
        <v>288</v>
      </c>
      <c r="D373" s="347" t="s">
        <v>7</v>
      </c>
      <c r="E373" s="359">
        <v>92</v>
      </c>
      <c r="F373" s="360">
        <v>46</v>
      </c>
      <c r="G373" s="361">
        <v>138</v>
      </c>
      <c r="H373" s="362">
        <v>99.999999999999986</v>
      </c>
      <c r="I373" s="363">
        <v>100</v>
      </c>
      <c r="J373" s="364">
        <v>100</v>
      </c>
    </row>
    <row r="374" spans="2:10" x14ac:dyDescent="0.25">
      <c r="B374" s="312">
        <v>2013</v>
      </c>
      <c r="C374" s="339" t="s">
        <v>289</v>
      </c>
      <c r="D374" s="314" t="s">
        <v>7</v>
      </c>
      <c r="E374" s="340">
        <v>12</v>
      </c>
      <c r="F374" s="341">
        <v>12</v>
      </c>
      <c r="G374" s="355">
        <v>24</v>
      </c>
      <c r="H374" s="356">
        <v>18.461538461538463</v>
      </c>
      <c r="I374" s="357">
        <v>27.272727272727273</v>
      </c>
      <c r="J374" s="358">
        <v>22.018348623853214</v>
      </c>
    </row>
    <row r="375" spans="2:10" x14ac:dyDescent="0.25">
      <c r="B375" s="312">
        <v>2013</v>
      </c>
      <c r="C375" s="339" t="s">
        <v>289</v>
      </c>
      <c r="D375" s="345" t="s">
        <v>7</v>
      </c>
      <c r="E375" s="340">
        <v>19</v>
      </c>
      <c r="F375" s="341">
        <v>12</v>
      </c>
      <c r="G375" s="355">
        <v>31</v>
      </c>
      <c r="H375" s="356">
        <v>29.230769230769234</v>
      </c>
      <c r="I375" s="357">
        <v>27.272727272727273</v>
      </c>
      <c r="J375" s="358">
        <v>28.440366972477065</v>
      </c>
    </row>
    <row r="376" spans="2:10" x14ac:dyDescent="0.25">
      <c r="B376" s="312">
        <v>2013</v>
      </c>
      <c r="C376" s="339" t="s">
        <v>289</v>
      </c>
      <c r="D376" s="345" t="s">
        <v>7</v>
      </c>
      <c r="E376" s="340">
        <v>20</v>
      </c>
      <c r="F376" s="341">
        <v>13</v>
      </c>
      <c r="G376" s="355">
        <v>33</v>
      </c>
      <c r="H376" s="356">
        <v>30.76923076923077</v>
      </c>
      <c r="I376" s="357">
        <v>29.545454545454547</v>
      </c>
      <c r="J376" s="358">
        <v>30.275229357798167</v>
      </c>
    </row>
    <row r="377" spans="2:10" x14ac:dyDescent="0.25">
      <c r="B377" s="312">
        <v>2013</v>
      </c>
      <c r="C377" s="339" t="s">
        <v>289</v>
      </c>
      <c r="D377" s="345" t="s">
        <v>7</v>
      </c>
      <c r="E377" s="340">
        <v>14</v>
      </c>
      <c r="F377" s="341">
        <v>7</v>
      </c>
      <c r="G377" s="355">
        <v>21</v>
      </c>
      <c r="H377" s="356">
        <v>21.53846153846154</v>
      </c>
      <c r="I377" s="357">
        <v>15.90909090909091</v>
      </c>
      <c r="J377" s="358">
        <v>19.26605504587156</v>
      </c>
    </row>
    <row r="378" spans="2:10" x14ac:dyDescent="0.25">
      <c r="B378" s="320">
        <v>2013</v>
      </c>
      <c r="C378" s="346" t="s">
        <v>289</v>
      </c>
      <c r="D378" s="347" t="s">
        <v>7</v>
      </c>
      <c r="E378" s="359">
        <v>65</v>
      </c>
      <c r="F378" s="360">
        <v>44</v>
      </c>
      <c r="G378" s="361">
        <v>109</v>
      </c>
      <c r="H378" s="362">
        <v>100</v>
      </c>
      <c r="I378" s="363">
        <v>100.00000000000001</v>
      </c>
      <c r="J378" s="364">
        <v>100</v>
      </c>
    </row>
    <row r="379" spans="2:10" x14ac:dyDescent="0.25">
      <c r="B379" s="312">
        <v>2013</v>
      </c>
      <c r="C379" s="339" t="s">
        <v>290</v>
      </c>
      <c r="D379" s="314" t="s">
        <v>7</v>
      </c>
      <c r="E379" s="340">
        <v>22</v>
      </c>
      <c r="F379" s="341">
        <v>18</v>
      </c>
      <c r="G379" s="355">
        <v>40</v>
      </c>
      <c r="H379" s="356">
        <v>17.741935483870968</v>
      </c>
      <c r="I379" s="357">
        <v>21.176470588235293</v>
      </c>
      <c r="J379" s="358">
        <v>19.138755980861244</v>
      </c>
    </row>
    <row r="380" spans="2:10" x14ac:dyDescent="0.25">
      <c r="B380" s="312">
        <v>2013</v>
      </c>
      <c r="C380" s="339" t="s">
        <v>290</v>
      </c>
      <c r="D380" s="345" t="s">
        <v>7</v>
      </c>
      <c r="E380" s="340">
        <v>45</v>
      </c>
      <c r="F380" s="341">
        <v>42</v>
      </c>
      <c r="G380" s="355">
        <v>87</v>
      </c>
      <c r="H380" s="356">
        <v>36.29032258064516</v>
      </c>
      <c r="I380" s="357">
        <v>49.411764705882355</v>
      </c>
      <c r="J380" s="358">
        <v>41.626794258373202</v>
      </c>
    </row>
    <row r="381" spans="2:10" x14ac:dyDescent="0.25">
      <c r="B381" s="312">
        <v>2013</v>
      </c>
      <c r="C381" s="339" t="s">
        <v>290</v>
      </c>
      <c r="D381" s="345" t="s">
        <v>7</v>
      </c>
      <c r="E381" s="340">
        <v>38</v>
      </c>
      <c r="F381" s="341">
        <v>17</v>
      </c>
      <c r="G381" s="355">
        <v>55</v>
      </c>
      <c r="H381" s="356">
        <v>30.64516129032258</v>
      </c>
      <c r="I381" s="357">
        <v>20</v>
      </c>
      <c r="J381" s="358">
        <v>26.315789473684209</v>
      </c>
    </row>
    <row r="382" spans="2:10" x14ac:dyDescent="0.25">
      <c r="B382" s="312">
        <v>2013</v>
      </c>
      <c r="C382" s="339" t="s">
        <v>290</v>
      </c>
      <c r="D382" s="345" t="s">
        <v>7</v>
      </c>
      <c r="E382" s="340">
        <v>19</v>
      </c>
      <c r="F382" s="341">
        <v>8</v>
      </c>
      <c r="G382" s="355">
        <v>27</v>
      </c>
      <c r="H382" s="356">
        <v>15.32258064516129</v>
      </c>
      <c r="I382" s="357">
        <v>9.4117647058823533</v>
      </c>
      <c r="J382" s="358">
        <v>12.918660287081339</v>
      </c>
    </row>
    <row r="383" spans="2:10" x14ac:dyDescent="0.25">
      <c r="B383" s="320">
        <v>2013</v>
      </c>
      <c r="C383" s="346" t="s">
        <v>290</v>
      </c>
      <c r="D383" s="347" t="s">
        <v>7</v>
      </c>
      <c r="E383" s="359">
        <v>124</v>
      </c>
      <c r="F383" s="360">
        <v>85</v>
      </c>
      <c r="G383" s="361">
        <v>209</v>
      </c>
      <c r="H383" s="362">
        <v>100</v>
      </c>
      <c r="I383" s="363">
        <v>100</v>
      </c>
      <c r="J383" s="364">
        <v>100</v>
      </c>
    </row>
    <row r="384" spans="2:10" x14ac:dyDescent="0.25">
      <c r="B384" s="312">
        <v>2013</v>
      </c>
      <c r="C384" s="339" t="s">
        <v>291</v>
      </c>
      <c r="D384" s="314" t="s">
        <v>7</v>
      </c>
      <c r="E384" s="340">
        <v>60</v>
      </c>
      <c r="F384" s="341">
        <v>76</v>
      </c>
      <c r="G384" s="355">
        <v>136</v>
      </c>
      <c r="H384" s="356">
        <v>23.255813953488374</v>
      </c>
      <c r="I384" s="357">
        <v>37.073170731707314</v>
      </c>
      <c r="J384" s="358">
        <v>29.373650107991359</v>
      </c>
    </row>
    <row r="385" spans="2:10" x14ac:dyDescent="0.25">
      <c r="B385" s="312">
        <v>2013</v>
      </c>
      <c r="C385" s="339" t="s">
        <v>291</v>
      </c>
      <c r="D385" s="345" t="s">
        <v>7</v>
      </c>
      <c r="E385" s="340">
        <v>82</v>
      </c>
      <c r="F385" s="341">
        <v>82</v>
      </c>
      <c r="G385" s="355">
        <v>164</v>
      </c>
      <c r="H385" s="356">
        <v>31.782945736434112</v>
      </c>
      <c r="I385" s="357">
        <v>40</v>
      </c>
      <c r="J385" s="358">
        <v>35.421166306695461</v>
      </c>
    </row>
    <row r="386" spans="2:10" x14ac:dyDescent="0.25">
      <c r="B386" s="312">
        <v>2013</v>
      </c>
      <c r="C386" s="339" t="s">
        <v>291</v>
      </c>
      <c r="D386" s="345" t="s">
        <v>7</v>
      </c>
      <c r="E386" s="340">
        <v>68</v>
      </c>
      <c r="F386" s="341">
        <v>35</v>
      </c>
      <c r="G386" s="355">
        <v>103</v>
      </c>
      <c r="H386" s="356">
        <v>26.356589147286822</v>
      </c>
      <c r="I386" s="357">
        <v>17.073170731707318</v>
      </c>
      <c r="J386" s="358">
        <v>22.246220302375811</v>
      </c>
    </row>
    <row r="387" spans="2:10" x14ac:dyDescent="0.25">
      <c r="B387" s="312">
        <v>2013</v>
      </c>
      <c r="C387" s="339" t="s">
        <v>291</v>
      </c>
      <c r="D387" s="345" t="s">
        <v>7</v>
      </c>
      <c r="E387" s="340">
        <v>48</v>
      </c>
      <c r="F387" s="341">
        <v>12</v>
      </c>
      <c r="G387" s="355">
        <v>60</v>
      </c>
      <c r="H387" s="356">
        <v>18.604651162790699</v>
      </c>
      <c r="I387" s="357">
        <v>5.8536585365853657</v>
      </c>
      <c r="J387" s="358">
        <v>12.958963282937365</v>
      </c>
    </row>
    <row r="388" spans="2:10" x14ac:dyDescent="0.25">
      <c r="B388" s="320">
        <v>2013</v>
      </c>
      <c r="C388" s="346" t="s">
        <v>291</v>
      </c>
      <c r="D388" s="347" t="s">
        <v>7</v>
      </c>
      <c r="E388" s="359">
        <v>258</v>
      </c>
      <c r="F388" s="360">
        <v>205</v>
      </c>
      <c r="G388" s="361">
        <v>463</v>
      </c>
      <c r="H388" s="362">
        <v>100.00000000000001</v>
      </c>
      <c r="I388" s="363">
        <v>100</v>
      </c>
      <c r="J388" s="364">
        <v>100</v>
      </c>
    </row>
    <row r="389" spans="2:10" x14ac:dyDescent="0.25">
      <c r="B389" s="312">
        <v>2013</v>
      </c>
      <c r="C389" s="339" t="s">
        <v>292</v>
      </c>
      <c r="D389" s="314" t="s">
        <v>7</v>
      </c>
      <c r="E389" s="340">
        <v>14</v>
      </c>
      <c r="F389" s="341">
        <v>8</v>
      </c>
      <c r="G389" s="355">
        <v>22</v>
      </c>
      <c r="H389" s="356">
        <v>13.20754716981132</v>
      </c>
      <c r="I389" s="357">
        <v>12.121212121212121</v>
      </c>
      <c r="J389" s="358">
        <v>12.790697674418606</v>
      </c>
    </row>
    <row r="390" spans="2:10" x14ac:dyDescent="0.25">
      <c r="B390" s="312">
        <v>2013</v>
      </c>
      <c r="C390" s="339" t="s">
        <v>292</v>
      </c>
      <c r="D390" s="345" t="s">
        <v>7</v>
      </c>
      <c r="E390" s="340">
        <v>34</v>
      </c>
      <c r="F390" s="341">
        <v>28</v>
      </c>
      <c r="G390" s="355">
        <v>62</v>
      </c>
      <c r="H390" s="356">
        <v>32.075471698113205</v>
      </c>
      <c r="I390" s="357">
        <v>42.424242424242422</v>
      </c>
      <c r="J390" s="358">
        <v>36.046511627906973</v>
      </c>
    </row>
    <row r="391" spans="2:10" x14ac:dyDescent="0.25">
      <c r="B391" s="312">
        <v>2013</v>
      </c>
      <c r="C391" s="339" t="s">
        <v>292</v>
      </c>
      <c r="D391" s="345" t="s">
        <v>7</v>
      </c>
      <c r="E391" s="340">
        <v>37</v>
      </c>
      <c r="F391" s="341">
        <v>24</v>
      </c>
      <c r="G391" s="355">
        <v>61</v>
      </c>
      <c r="H391" s="356">
        <v>34.905660377358487</v>
      </c>
      <c r="I391" s="357">
        <v>36.363636363636367</v>
      </c>
      <c r="J391" s="358">
        <v>35.465116279069768</v>
      </c>
    </row>
    <row r="392" spans="2:10" x14ac:dyDescent="0.25">
      <c r="B392" s="312">
        <v>2013</v>
      </c>
      <c r="C392" s="339" t="s">
        <v>292</v>
      </c>
      <c r="D392" s="345" t="s">
        <v>7</v>
      </c>
      <c r="E392" s="353">
        <v>21</v>
      </c>
      <c r="F392" s="341">
        <v>6</v>
      </c>
      <c r="G392" s="355">
        <v>27</v>
      </c>
      <c r="H392" s="356">
        <v>19.811320754716981</v>
      </c>
      <c r="I392" s="357">
        <v>9.0909090909090917</v>
      </c>
      <c r="J392" s="358">
        <v>15.697674418604651</v>
      </c>
    </row>
    <row r="393" spans="2:10" x14ac:dyDescent="0.25">
      <c r="B393" s="320">
        <v>2013</v>
      </c>
      <c r="C393" s="346" t="s">
        <v>292</v>
      </c>
      <c r="D393" s="347" t="s">
        <v>7</v>
      </c>
      <c r="E393" s="359">
        <v>106</v>
      </c>
      <c r="F393" s="360">
        <v>66</v>
      </c>
      <c r="G393" s="361">
        <v>172</v>
      </c>
      <c r="H393" s="362">
        <v>100</v>
      </c>
      <c r="I393" s="363">
        <v>100</v>
      </c>
      <c r="J393" s="364">
        <v>100</v>
      </c>
    </row>
    <row r="394" spans="2:10" x14ac:dyDescent="0.25">
      <c r="B394" s="312">
        <v>2013</v>
      </c>
      <c r="C394" s="339" t="s">
        <v>293</v>
      </c>
      <c r="D394" s="314" t="s">
        <v>7</v>
      </c>
      <c r="E394" s="365">
        <v>14</v>
      </c>
      <c r="F394" s="366">
        <v>19</v>
      </c>
      <c r="G394" s="355">
        <v>33</v>
      </c>
      <c r="H394" s="356">
        <v>15.384615384615387</v>
      </c>
      <c r="I394" s="357">
        <v>41.304347826086953</v>
      </c>
      <c r="J394" s="358">
        <v>24.087591240875913</v>
      </c>
    </row>
    <row r="395" spans="2:10" x14ac:dyDescent="0.25">
      <c r="B395" s="312">
        <v>2013</v>
      </c>
      <c r="C395" s="339" t="s">
        <v>293</v>
      </c>
      <c r="D395" s="345" t="s">
        <v>7</v>
      </c>
      <c r="E395" s="365">
        <v>31</v>
      </c>
      <c r="F395" s="366">
        <v>13</v>
      </c>
      <c r="G395" s="355">
        <v>44</v>
      </c>
      <c r="H395" s="356">
        <v>34.065934065934066</v>
      </c>
      <c r="I395" s="357">
        <v>28.260869565217391</v>
      </c>
      <c r="J395" s="358">
        <v>32.116788321167881</v>
      </c>
    </row>
    <row r="396" spans="2:10" x14ac:dyDescent="0.25">
      <c r="B396" s="312">
        <v>2013</v>
      </c>
      <c r="C396" s="339" t="s">
        <v>293</v>
      </c>
      <c r="D396" s="345" t="s">
        <v>7</v>
      </c>
      <c r="E396" s="365">
        <v>24</v>
      </c>
      <c r="F396" s="366">
        <v>8</v>
      </c>
      <c r="G396" s="355">
        <v>32</v>
      </c>
      <c r="H396" s="356">
        <v>26.373626373626376</v>
      </c>
      <c r="I396" s="357">
        <v>17.391304347826086</v>
      </c>
      <c r="J396" s="358">
        <v>23.357664233576642</v>
      </c>
    </row>
    <row r="397" spans="2:10" x14ac:dyDescent="0.25">
      <c r="B397" s="312">
        <v>2013</v>
      </c>
      <c r="C397" s="339" t="s">
        <v>293</v>
      </c>
      <c r="D397" s="345" t="s">
        <v>7</v>
      </c>
      <c r="E397" s="365">
        <v>22</v>
      </c>
      <c r="F397" s="366">
        <v>6</v>
      </c>
      <c r="G397" s="355">
        <v>28</v>
      </c>
      <c r="H397" s="356">
        <v>24.175824175824179</v>
      </c>
      <c r="I397" s="357">
        <v>13.043478260869565</v>
      </c>
      <c r="J397" s="358">
        <v>20.43795620437956</v>
      </c>
    </row>
    <row r="398" spans="2:10" x14ac:dyDescent="0.25">
      <c r="B398" s="320">
        <v>2013</v>
      </c>
      <c r="C398" s="346" t="s">
        <v>293</v>
      </c>
      <c r="D398" s="347" t="s">
        <v>7</v>
      </c>
      <c r="E398" s="359">
        <v>91</v>
      </c>
      <c r="F398" s="360">
        <v>46</v>
      </c>
      <c r="G398" s="361">
        <v>137</v>
      </c>
      <c r="H398" s="362">
        <v>100</v>
      </c>
      <c r="I398" s="363">
        <v>100</v>
      </c>
      <c r="J398" s="364">
        <v>100</v>
      </c>
    </row>
    <row r="399" spans="2:10" x14ac:dyDescent="0.25">
      <c r="B399" s="312">
        <v>2013</v>
      </c>
      <c r="C399" s="339" t="s">
        <v>294</v>
      </c>
      <c r="D399" s="314" t="s">
        <v>7</v>
      </c>
      <c r="E399" s="340">
        <v>22</v>
      </c>
      <c r="F399" s="341">
        <v>66</v>
      </c>
      <c r="G399" s="355">
        <v>88</v>
      </c>
      <c r="H399" s="356">
        <v>18.333333333333336</v>
      </c>
      <c r="I399" s="357">
        <v>43.70860927152318</v>
      </c>
      <c r="J399" s="358">
        <v>32.472324723247233</v>
      </c>
    </row>
    <row r="400" spans="2:10" x14ac:dyDescent="0.25">
      <c r="B400" s="312">
        <v>2013</v>
      </c>
      <c r="C400" s="339" t="s">
        <v>294</v>
      </c>
      <c r="D400" s="345" t="s">
        <v>7</v>
      </c>
      <c r="E400" s="340">
        <v>42</v>
      </c>
      <c r="F400" s="341">
        <v>52</v>
      </c>
      <c r="G400" s="355">
        <v>94</v>
      </c>
      <c r="H400" s="356">
        <v>35</v>
      </c>
      <c r="I400" s="357">
        <v>34.437086092715234</v>
      </c>
      <c r="J400" s="358">
        <v>34.686346863468636</v>
      </c>
    </row>
    <row r="401" spans="2:10" x14ac:dyDescent="0.25">
      <c r="B401" s="312">
        <v>2013</v>
      </c>
      <c r="C401" s="339" t="s">
        <v>294</v>
      </c>
      <c r="D401" s="345" t="s">
        <v>7</v>
      </c>
      <c r="E401" s="340">
        <v>39</v>
      </c>
      <c r="F401" s="341">
        <v>23</v>
      </c>
      <c r="G401" s="355">
        <v>62</v>
      </c>
      <c r="H401" s="356">
        <v>32.5</v>
      </c>
      <c r="I401" s="357">
        <v>15.231788079470199</v>
      </c>
      <c r="J401" s="358">
        <v>22.878228782287824</v>
      </c>
    </row>
    <row r="402" spans="2:10" x14ac:dyDescent="0.25">
      <c r="B402" s="312">
        <v>2013</v>
      </c>
      <c r="C402" s="339" t="s">
        <v>294</v>
      </c>
      <c r="D402" s="345" t="s">
        <v>7</v>
      </c>
      <c r="E402" s="340">
        <v>17</v>
      </c>
      <c r="F402" s="341">
        <v>10</v>
      </c>
      <c r="G402" s="355">
        <v>27</v>
      </c>
      <c r="H402" s="356">
        <v>14.166666666666668</v>
      </c>
      <c r="I402" s="357">
        <v>6.6225165562913908</v>
      </c>
      <c r="J402" s="358">
        <v>9.9630996309963091</v>
      </c>
    </row>
    <row r="403" spans="2:10" x14ac:dyDescent="0.25">
      <c r="B403" s="320">
        <v>2013</v>
      </c>
      <c r="C403" s="346" t="s">
        <v>294</v>
      </c>
      <c r="D403" s="347" t="s">
        <v>7</v>
      </c>
      <c r="E403" s="359">
        <v>120</v>
      </c>
      <c r="F403" s="360">
        <v>151</v>
      </c>
      <c r="G403" s="361">
        <v>271</v>
      </c>
      <c r="H403" s="362">
        <v>100.00000000000001</v>
      </c>
      <c r="I403" s="363">
        <v>100.00000000000001</v>
      </c>
      <c r="J403" s="364">
        <v>100</v>
      </c>
    </row>
    <row r="404" spans="2:10" x14ac:dyDescent="0.25">
      <c r="B404" s="312">
        <v>2013</v>
      </c>
      <c r="C404" s="339" t="s">
        <v>295</v>
      </c>
      <c r="D404" s="314" t="s">
        <v>7</v>
      </c>
      <c r="E404" s="367" t="s">
        <v>110</v>
      </c>
      <c r="F404" s="368" t="s">
        <v>110</v>
      </c>
      <c r="G404" s="355">
        <v>4</v>
      </c>
      <c r="H404" s="369" t="s">
        <v>110</v>
      </c>
      <c r="I404" s="368" t="s">
        <v>110</v>
      </c>
      <c r="J404" s="358">
        <v>33.333333333333336</v>
      </c>
    </row>
    <row r="405" spans="2:10" x14ac:dyDescent="0.25">
      <c r="B405" s="312">
        <v>2013</v>
      </c>
      <c r="C405" s="339" t="s">
        <v>295</v>
      </c>
      <c r="D405" s="345" t="s">
        <v>7</v>
      </c>
      <c r="E405" s="367" t="s">
        <v>110</v>
      </c>
      <c r="F405" s="368" t="s">
        <v>110</v>
      </c>
      <c r="G405" s="355">
        <v>2</v>
      </c>
      <c r="H405" s="369" t="s">
        <v>110</v>
      </c>
      <c r="I405" s="368" t="s">
        <v>110</v>
      </c>
      <c r="J405" s="358">
        <v>16.666666666666668</v>
      </c>
    </row>
    <row r="406" spans="2:10" x14ac:dyDescent="0.25">
      <c r="B406" s="312">
        <v>2013</v>
      </c>
      <c r="C406" s="339" t="s">
        <v>295</v>
      </c>
      <c r="D406" s="345" t="s">
        <v>7</v>
      </c>
      <c r="E406" s="367" t="s">
        <v>110</v>
      </c>
      <c r="F406" s="368" t="s">
        <v>110</v>
      </c>
      <c r="G406" s="355">
        <v>2</v>
      </c>
      <c r="H406" s="369" t="s">
        <v>110</v>
      </c>
      <c r="I406" s="368" t="s">
        <v>110</v>
      </c>
      <c r="J406" s="358">
        <v>16.666666666666668</v>
      </c>
    </row>
    <row r="407" spans="2:10" x14ac:dyDescent="0.25">
      <c r="B407" s="312">
        <v>2013</v>
      </c>
      <c r="C407" s="339" t="s">
        <v>295</v>
      </c>
      <c r="D407" s="345" t="s">
        <v>7</v>
      </c>
      <c r="E407" s="367" t="s">
        <v>110</v>
      </c>
      <c r="F407" s="368" t="s">
        <v>110</v>
      </c>
      <c r="G407" s="355">
        <v>4</v>
      </c>
      <c r="H407" s="369" t="s">
        <v>110</v>
      </c>
      <c r="I407" s="368" t="s">
        <v>110</v>
      </c>
      <c r="J407" s="358">
        <v>33.333333333333336</v>
      </c>
    </row>
    <row r="408" spans="2:10" x14ac:dyDescent="0.25">
      <c r="B408" s="320">
        <v>2013</v>
      </c>
      <c r="C408" s="346" t="s">
        <v>295</v>
      </c>
      <c r="D408" s="347" t="s">
        <v>7</v>
      </c>
      <c r="E408" s="370" t="s">
        <v>110</v>
      </c>
      <c r="F408" s="371" t="s">
        <v>110</v>
      </c>
      <c r="G408" s="361">
        <v>12</v>
      </c>
      <c r="H408" s="372" t="s">
        <v>110</v>
      </c>
      <c r="I408" s="371" t="s">
        <v>110</v>
      </c>
      <c r="J408" s="364">
        <v>100</v>
      </c>
    </row>
    <row r="409" spans="2:10" x14ac:dyDescent="0.25">
      <c r="B409" s="312">
        <v>2013</v>
      </c>
      <c r="C409" s="339" t="s">
        <v>296</v>
      </c>
      <c r="D409" s="314" t="s">
        <v>7</v>
      </c>
      <c r="E409" s="367" t="s">
        <v>110</v>
      </c>
      <c r="F409" s="368" t="s">
        <v>110</v>
      </c>
      <c r="G409" s="355">
        <v>1</v>
      </c>
      <c r="H409" s="369" t="s">
        <v>110</v>
      </c>
      <c r="I409" s="368" t="s">
        <v>110</v>
      </c>
      <c r="J409" s="358">
        <v>5.882352941176471</v>
      </c>
    </row>
    <row r="410" spans="2:10" x14ac:dyDescent="0.25">
      <c r="B410" s="312">
        <v>2013</v>
      </c>
      <c r="C410" s="339" t="s">
        <v>296</v>
      </c>
      <c r="D410" s="345" t="s">
        <v>7</v>
      </c>
      <c r="E410" s="367" t="s">
        <v>110</v>
      </c>
      <c r="F410" s="368" t="s">
        <v>110</v>
      </c>
      <c r="G410" s="355">
        <v>4</v>
      </c>
      <c r="H410" s="369" t="s">
        <v>110</v>
      </c>
      <c r="I410" s="368" t="s">
        <v>110</v>
      </c>
      <c r="J410" s="358">
        <v>23.529411764705884</v>
      </c>
    </row>
    <row r="411" spans="2:10" x14ac:dyDescent="0.25">
      <c r="B411" s="312">
        <v>2013</v>
      </c>
      <c r="C411" s="339" t="s">
        <v>296</v>
      </c>
      <c r="D411" s="345" t="s">
        <v>7</v>
      </c>
      <c r="E411" s="367" t="s">
        <v>110</v>
      </c>
      <c r="F411" s="368" t="s">
        <v>110</v>
      </c>
      <c r="G411" s="355">
        <v>5</v>
      </c>
      <c r="H411" s="369" t="s">
        <v>110</v>
      </c>
      <c r="I411" s="368" t="s">
        <v>110</v>
      </c>
      <c r="J411" s="358">
        <v>29.411764705882355</v>
      </c>
    </row>
    <row r="412" spans="2:10" x14ac:dyDescent="0.25">
      <c r="B412" s="312">
        <v>2013</v>
      </c>
      <c r="C412" s="339" t="s">
        <v>296</v>
      </c>
      <c r="D412" s="345" t="s">
        <v>7</v>
      </c>
      <c r="E412" s="367" t="s">
        <v>110</v>
      </c>
      <c r="F412" s="368" t="s">
        <v>110</v>
      </c>
      <c r="G412" s="355">
        <v>7</v>
      </c>
      <c r="H412" s="369" t="s">
        <v>110</v>
      </c>
      <c r="I412" s="368" t="s">
        <v>110</v>
      </c>
      <c r="J412" s="358">
        <v>41.176470588235297</v>
      </c>
    </row>
    <row r="413" spans="2:10" x14ac:dyDescent="0.25">
      <c r="B413" s="320">
        <v>2013</v>
      </c>
      <c r="C413" s="346" t="s">
        <v>296</v>
      </c>
      <c r="D413" s="347" t="s">
        <v>7</v>
      </c>
      <c r="E413" s="370" t="s">
        <v>110</v>
      </c>
      <c r="F413" s="371" t="s">
        <v>110</v>
      </c>
      <c r="G413" s="361">
        <v>17</v>
      </c>
      <c r="H413" s="372" t="s">
        <v>110</v>
      </c>
      <c r="I413" s="371" t="s">
        <v>110</v>
      </c>
      <c r="J413" s="364">
        <v>100</v>
      </c>
    </row>
    <row r="414" spans="2:10" x14ac:dyDescent="0.25">
      <c r="B414" s="312">
        <v>2013</v>
      </c>
      <c r="C414" s="339" t="s">
        <v>297</v>
      </c>
      <c r="D414" s="314" t="s">
        <v>7</v>
      </c>
      <c r="E414" s="365">
        <v>16</v>
      </c>
      <c r="F414" s="366">
        <v>9</v>
      </c>
      <c r="G414" s="355">
        <v>25</v>
      </c>
      <c r="H414" s="356">
        <v>25.396825396825395</v>
      </c>
      <c r="I414" s="357">
        <v>21.95121951219512</v>
      </c>
      <c r="J414" s="358">
        <v>24.03846153846154</v>
      </c>
    </row>
    <row r="415" spans="2:10" x14ac:dyDescent="0.25">
      <c r="B415" s="312">
        <v>2013</v>
      </c>
      <c r="C415" s="339" t="s">
        <v>297</v>
      </c>
      <c r="D415" s="345" t="s">
        <v>7</v>
      </c>
      <c r="E415" s="365">
        <v>17</v>
      </c>
      <c r="F415" s="366">
        <v>17</v>
      </c>
      <c r="G415" s="355">
        <v>34</v>
      </c>
      <c r="H415" s="356">
        <v>26.984126984126984</v>
      </c>
      <c r="I415" s="357">
        <v>41.463414634146339</v>
      </c>
      <c r="J415" s="358">
        <v>32.692307692307693</v>
      </c>
    </row>
    <row r="416" spans="2:10" x14ac:dyDescent="0.25">
      <c r="B416" s="312">
        <v>2013</v>
      </c>
      <c r="C416" s="339" t="s">
        <v>297</v>
      </c>
      <c r="D416" s="345" t="s">
        <v>7</v>
      </c>
      <c r="E416" s="365">
        <v>23</v>
      </c>
      <c r="F416" s="366">
        <v>11</v>
      </c>
      <c r="G416" s="355">
        <v>34</v>
      </c>
      <c r="H416" s="356">
        <v>36.507936507936506</v>
      </c>
      <c r="I416" s="357">
        <v>26.829268292682926</v>
      </c>
      <c r="J416" s="358">
        <v>32.692307692307693</v>
      </c>
    </row>
    <row r="417" spans="2:10" x14ac:dyDescent="0.25">
      <c r="B417" s="312">
        <v>2013</v>
      </c>
      <c r="C417" s="339" t="s">
        <v>297</v>
      </c>
      <c r="D417" s="345" t="s">
        <v>7</v>
      </c>
      <c r="E417" s="365">
        <v>7</v>
      </c>
      <c r="F417" s="366">
        <v>4</v>
      </c>
      <c r="G417" s="355">
        <v>11</v>
      </c>
      <c r="H417" s="356">
        <v>11.111111111111111</v>
      </c>
      <c r="I417" s="357">
        <v>9.7560975609756095</v>
      </c>
      <c r="J417" s="358">
        <v>10.576923076923077</v>
      </c>
    </row>
    <row r="418" spans="2:10" x14ac:dyDescent="0.25">
      <c r="B418" s="320">
        <v>2013</v>
      </c>
      <c r="C418" s="346" t="s">
        <v>297</v>
      </c>
      <c r="D418" s="347" t="s">
        <v>7</v>
      </c>
      <c r="E418" s="359">
        <v>63</v>
      </c>
      <c r="F418" s="360">
        <v>41</v>
      </c>
      <c r="G418" s="361">
        <v>104</v>
      </c>
      <c r="H418" s="362">
        <v>100</v>
      </c>
      <c r="I418" s="363">
        <v>100</v>
      </c>
      <c r="J418" s="364">
        <v>100</v>
      </c>
    </row>
    <row r="419" spans="2:10" x14ac:dyDescent="0.25">
      <c r="B419" s="312">
        <v>2013</v>
      </c>
      <c r="C419" s="339" t="s">
        <v>298</v>
      </c>
      <c r="D419" s="314" t="s">
        <v>7</v>
      </c>
      <c r="E419" s="365">
        <v>2</v>
      </c>
      <c r="F419" s="366">
        <v>2</v>
      </c>
      <c r="G419" s="355">
        <v>4</v>
      </c>
      <c r="H419" s="356">
        <v>9.0909090909090917</v>
      </c>
      <c r="I419" s="357">
        <v>20</v>
      </c>
      <c r="J419" s="358">
        <v>12.5</v>
      </c>
    </row>
    <row r="420" spans="2:10" x14ac:dyDescent="0.25">
      <c r="B420" s="312">
        <v>2013</v>
      </c>
      <c r="C420" s="339" t="s">
        <v>298</v>
      </c>
      <c r="D420" s="345" t="s">
        <v>7</v>
      </c>
      <c r="E420" s="365">
        <v>7</v>
      </c>
      <c r="F420" s="366">
        <v>3</v>
      </c>
      <c r="G420" s="355">
        <v>10</v>
      </c>
      <c r="H420" s="356">
        <v>31.81818181818182</v>
      </c>
      <c r="I420" s="357">
        <v>30</v>
      </c>
      <c r="J420" s="358">
        <v>31.25</v>
      </c>
    </row>
    <row r="421" spans="2:10" x14ac:dyDescent="0.25">
      <c r="B421" s="312">
        <v>2013</v>
      </c>
      <c r="C421" s="339" t="s">
        <v>298</v>
      </c>
      <c r="D421" s="345" t="s">
        <v>7</v>
      </c>
      <c r="E421" s="365">
        <v>10</v>
      </c>
      <c r="F421" s="366">
        <v>4</v>
      </c>
      <c r="G421" s="355">
        <v>14</v>
      </c>
      <c r="H421" s="356">
        <v>45.45454545454546</v>
      </c>
      <c r="I421" s="357">
        <v>40</v>
      </c>
      <c r="J421" s="358">
        <v>43.75</v>
      </c>
    </row>
    <row r="422" spans="2:10" x14ac:dyDescent="0.25">
      <c r="B422" s="312">
        <v>2013</v>
      </c>
      <c r="C422" s="339" t="s">
        <v>298</v>
      </c>
      <c r="D422" s="345" t="s">
        <v>7</v>
      </c>
      <c r="E422" s="365">
        <v>3</v>
      </c>
      <c r="F422" s="366">
        <v>1</v>
      </c>
      <c r="G422" s="355">
        <v>4</v>
      </c>
      <c r="H422" s="356">
        <v>13.636363636363637</v>
      </c>
      <c r="I422" s="357">
        <v>10</v>
      </c>
      <c r="J422" s="358">
        <v>12.5</v>
      </c>
    </row>
    <row r="423" spans="2:10" ht="15.75" thickBot="1" x14ac:dyDescent="0.3">
      <c r="B423" s="373">
        <v>2013</v>
      </c>
      <c r="C423" s="374" t="s">
        <v>298</v>
      </c>
      <c r="D423" s="375" t="s">
        <v>7</v>
      </c>
      <c r="E423" s="376">
        <v>22</v>
      </c>
      <c r="F423" s="377">
        <v>10</v>
      </c>
      <c r="G423" s="378">
        <v>32</v>
      </c>
      <c r="H423" s="379">
        <v>100.00000000000001</v>
      </c>
      <c r="I423" s="380">
        <v>100</v>
      </c>
      <c r="J423" s="381">
        <v>100</v>
      </c>
    </row>
  </sheetData>
  <mergeCells count="11">
    <mergeCell ref="Q12:S12"/>
    <mergeCell ref="B2:C2"/>
    <mergeCell ref="B5:C5"/>
    <mergeCell ref="L12:L13"/>
    <mergeCell ref="M12:O12"/>
    <mergeCell ref="P12:P13"/>
    <mergeCell ref="L14:S14"/>
    <mergeCell ref="E30:G30"/>
    <mergeCell ref="H30:J30"/>
    <mergeCell ref="L27:S27"/>
    <mergeCell ref="L25:S25"/>
  </mergeCells>
  <conditionalFormatting sqref="T32:W241 R39:S239 S37:S38 R30:S36">
    <cfRule type="cellIs" dxfId="13" priority="1" operator="lessThan">
      <formula>5</formula>
    </cfRule>
  </conditionalFormatting>
  <hyperlinks>
    <hyperlink ref="B5" location="'Table 3.3i'!B34" display="Click here for related historic data"/>
    <hyperlink ref="B2" location="Contents!A1" display="Click here to return to Contents page"/>
  </hyperlinks>
  <pageMargins left="0.70866141732283472" right="0.70866141732283472" top="0.74803149606299213" bottom="0.74803149606299213" header="0.31496062992125984" footer="0.31496062992125984"/>
  <pageSetup paperSize="9" scale="58" orientation="landscape" horizontalDpi="90" verticalDpi="90" r:id="rId1"/>
  <drawing r:id="rId2"/>
  <legacyDrawing r:id="rId3"/>
  <mc:AlternateContent xmlns:mc="http://schemas.openxmlformats.org/markup-compatibility/2006">
    <mc:Choice Requires="x14">
      <controls>
        <mc:AlternateContent xmlns:mc="http://schemas.openxmlformats.org/markup-compatibility/2006">
          <mc:Choice Requires="x14">
            <control shapeId="27649" r:id="rId4" name="Drop Down 1">
              <controlPr defaultSize="0" autoLine="0" autoPict="0">
                <anchor moveWithCells="1">
                  <from>
                    <xdr:col>5</xdr:col>
                    <xdr:colOff>123825</xdr:colOff>
                    <xdr:row>5</xdr:row>
                    <xdr:rowOff>142875</xdr:rowOff>
                  </from>
                  <to>
                    <xdr:col>7</xdr:col>
                    <xdr:colOff>647700</xdr:colOff>
                    <xdr:row>7</xdr:row>
                    <xdr:rowOff>28575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rgb="FFFF0000"/>
  </sheetPr>
  <dimension ref="A1:BH107"/>
  <sheetViews>
    <sheetView workbookViewId="0">
      <selection activeCell="O23" sqref="O23"/>
    </sheetView>
  </sheetViews>
  <sheetFormatPr defaultRowHeight="15" x14ac:dyDescent="0.25"/>
  <cols>
    <col min="2" max="2" width="22.42578125" customWidth="1"/>
    <col min="3" max="3" width="15" customWidth="1"/>
    <col min="10" max="11" width="1.42578125" customWidth="1"/>
    <col min="13" max="13" width="2" customWidth="1"/>
    <col min="14" max="20" width="3.28515625" customWidth="1"/>
    <col min="21" max="21" width="29.42578125" bestFit="1" customWidth="1"/>
    <col min="22" max="22" width="11.28515625" bestFit="1" customWidth="1"/>
    <col min="23" max="23" width="5.42578125" bestFit="1" customWidth="1"/>
    <col min="24" max="24" width="7.42578125" bestFit="1" customWidth="1"/>
    <col min="25" max="25" width="7.5703125" bestFit="1" customWidth="1"/>
    <col min="26" max="26" width="9.28515625" bestFit="1" customWidth="1"/>
    <col min="27" max="27" width="5.42578125" bestFit="1" customWidth="1"/>
    <col min="28" max="28" width="7.42578125" bestFit="1" customWidth="1"/>
    <col min="29" max="41" width="3.28515625" customWidth="1"/>
    <col min="42" max="51" width="3.28515625" style="382" customWidth="1"/>
    <col min="52" max="52" width="4.5703125" style="382" customWidth="1"/>
    <col min="53" max="60" width="9.140625" style="382"/>
  </cols>
  <sheetData>
    <row r="1" spans="1:60" x14ac:dyDescent="0.25">
      <c r="B1" t="s">
        <v>300</v>
      </c>
      <c r="C1" t="s">
        <v>301</v>
      </c>
      <c r="D1" t="s">
        <v>51</v>
      </c>
      <c r="E1" t="s">
        <v>302</v>
      </c>
      <c r="F1" t="s">
        <v>44</v>
      </c>
      <c r="G1" t="s">
        <v>303</v>
      </c>
      <c r="H1" t="s">
        <v>7</v>
      </c>
      <c r="I1" t="s">
        <v>304</v>
      </c>
      <c r="U1" t="s">
        <v>300</v>
      </c>
      <c r="V1" t="s">
        <v>301</v>
      </c>
      <c r="W1" t="s">
        <v>51</v>
      </c>
      <c r="X1" t="s">
        <v>302</v>
      </c>
      <c r="Y1" t="s">
        <v>44</v>
      </c>
      <c r="Z1" t="s">
        <v>303</v>
      </c>
      <c r="AA1" t="s">
        <v>7</v>
      </c>
      <c r="AB1" t="s">
        <v>304</v>
      </c>
      <c r="AP1" s="705" t="s">
        <v>305</v>
      </c>
      <c r="AQ1" s="705"/>
      <c r="AR1" s="705"/>
      <c r="AS1" s="705"/>
      <c r="AT1" s="705"/>
      <c r="AU1" s="705"/>
      <c r="AV1" s="705"/>
      <c r="AW1" s="705"/>
      <c r="AX1" s="705"/>
      <c r="AZ1" s="705" t="s">
        <v>306</v>
      </c>
      <c r="BA1" s="705"/>
      <c r="BB1" s="705"/>
      <c r="BC1" s="705"/>
      <c r="BD1" s="705"/>
      <c r="BE1" s="705"/>
      <c r="BF1" s="705"/>
      <c r="BG1" s="705"/>
      <c r="BH1" s="705"/>
    </row>
    <row r="2" spans="1:60" x14ac:dyDescent="0.25">
      <c r="A2">
        <v>1</v>
      </c>
      <c r="B2" s="554" t="s">
        <v>8</v>
      </c>
      <c r="C2" t="s">
        <v>13</v>
      </c>
      <c r="D2" s="552">
        <v>126</v>
      </c>
      <c r="E2" s="553">
        <v>14.600231749710314</v>
      </c>
      <c r="F2" s="552">
        <v>244</v>
      </c>
      <c r="G2" s="553">
        <v>24.473420260782348</v>
      </c>
      <c r="H2" s="552">
        <v>370</v>
      </c>
      <c r="I2" s="553">
        <v>19.892473118279572</v>
      </c>
      <c r="L2" t="s">
        <v>307</v>
      </c>
      <c r="U2" t="s">
        <v>8</v>
      </c>
      <c r="V2" t="s">
        <v>13</v>
      </c>
      <c r="W2">
        <v>126</v>
      </c>
      <c r="X2" s="383">
        <v>13.46</v>
      </c>
      <c r="Y2">
        <v>201</v>
      </c>
      <c r="Z2" s="383">
        <v>23.45</v>
      </c>
      <c r="AA2">
        <v>327</v>
      </c>
      <c r="AB2" s="383">
        <v>18.237590630228667</v>
      </c>
      <c r="AQ2" s="382" t="s">
        <v>300</v>
      </c>
      <c r="AR2" s="382" t="s">
        <v>301</v>
      </c>
      <c r="AS2" s="382" t="s">
        <v>51</v>
      </c>
      <c r="AT2" s="382" t="s">
        <v>302</v>
      </c>
      <c r="AU2" s="382" t="s">
        <v>44</v>
      </c>
      <c r="AV2" s="382" t="s">
        <v>303</v>
      </c>
      <c r="AW2" s="382" t="s">
        <v>7</v>
      </c>
      <c r="AX2" s="382" t="s">
        <v>304</v>
      </c>
      <c r="BA2" s="382" t="s">
        <v>300</v>
      </c>
      <c r="BB2" s="382" t="s">
        <v>301</v>
      </c>
      <c r="BC2" s="382" t="s">
        <v>51</v>
      </c>
      <c r="BD2" s="382" t="s">
        <v>302</v>
      </c>
      <c r="BE2" s="382" t="s">
        <v>44</v>
      </c>
      <c r="BF2" s="382" t="s">
        <v>303</v>
      </c>
      <c r="BG2" s="382" t="s">
        <v>7</v>
      </c>
      <c r="BH2" s="382" t="s">
        <v>304</v>
      </c>
    </row>
    <row r="3" spans="1:60" x14ac:dyDescent="0.25">
      <c r="A3">
        <v>1</v>
      </c>
      <c r="B3" s="554" t="s">
        <v>8</v>
      </c>
      <c r="C3" t="s">
        <v>14</v>
      </c>
      <c r="D3" s="552">
        <v>277</v>
      </c>
      <c r="E3" s="553">
        <v>32.097334878331402</v>
      </c>
      <c r="F3" s="552">
        <v>408</v>
      </c>
      <c r="G3" s="553">
        <v>40.922768304914747</v>
      </c>
      <c r="H3" s="552">
        <v>685</v>
      </c>
      <c r="I3" s="553">
        <v>36.827956989247312</v>
      </c>
      <c r="L3" t="s">
        <v>285</v>
      </c>
      <c r="U3" t="s">
        <v>8</v>
      </c>
      <c r="V3" t="s">
        <v>14</v>
      </c>
      <c r="W3">
        <v>319</v>
      </c>
      <c r="X3" s="383">
        <v>34.08</v>
      </c>
      <c r="Y3">
        <v>340</v>
      </c>
      <c r="Z3" s="383">
        <v>39.67</v>
      </c>
      <c r="AA3">
        <v>659</v>
      </c>
      <c r="AB3" s="383">
        <v>36.754043502509759</v>
      </c>
      <c r="AP3" s="382">
        <v>1</v>
      </c>
      <c r="AQ3" s="382" t="s">
        <v>8</v>
      </c>
      <c r="AR3" s="382" t="s">
        <v>13</v>
      </c>
      <c r="AS3" s="382">
        <v>170</v>
      </c>
      <c r="AT3" s="382">
        <v>13.65</v>
      </c>
      <c r="AU3" s="382">
        <v>256</v>
      </c>
      <c r="AV3" s="382">
        <v>26.56</v>
      </c>
      <c r="AW3" s="382">
        <v>426</v>
      </c>
      <c r="AX3" s="382">
        <v>19.28</v>
      </c>
      <c r="AZ3" s="382">
        <v>1</v>
      </c>
      <c r="BA3" s="382" t="s">
        <v>8</v>
      </c>
      <c r="BB3" s="382" t="s">
        <v>13</v>
      </c>
      <c r="BC3" s="382">
        <v>170</v>
      </c>
      <c r="BD3" s="382">
        <v>13.65</v>
      </c>
      <c r="BE3" s="382">
        <v>256</v>
      </c>
      <c r="BF3" s="382">
        <v>26.56</v>
      </c>
      <c r="BG3" s="382">
        <v>426</v>
      </c>
      <c r="BH3" s="382">
        <v>19.28</v>
      </c>
    </row>
    <row r="4" spans="1:60" x14ac:dyDescent="0.25">
      <c r="A4">
        <v>1</v>
      </c>
      <c r="B4" s="554" t="s">
        <v>8</v>
      </c>
      <c r="C4" t="s">
        <v>15</v>
      </c>
      <c r="D4" s="552">
        <v>236</v>
      </c>
      <c r="E4" s="553">
        <v>27.346465816917732</v>
      </c>
      <c r="F4" s="552">
        <v>222</v>
      </c>
      <c r="G4" s="553">
        <v>22.266800401203611</v>
      </c>
      <c r="H4" s="552">
        <v>458</v>
      </c>
      <c r="I4" s="553">
        <v>24.623655913978496</v>
      </c>
      <c r="L4" t="s">
        <v>286</v>
      </c>
      <c r="U4" t="s">
        <v>8</v>
      </c>
      <c r="V4" t="s">
        <v>15</v>
      </c>
      <c r="W4">
        <v>270</v>
      </c>
      <c r="X4" s="383">
        <v>28.85</v>
      </c>
      <c r="Y4">
        <v>223</v>
      </c>
      <c r="Z4" s="383">
        <v>26.02</v>
      </c>
      <c r="AA4">
        <v>493</v>
      </c>
      <c r="AB4" s="383">
        <v>27.495817066369213</v>
      </c>
      <c r="AP4" s="382">
        <v>1</v>
      </c>
      <c r="AQ4" s="382" t="s">
        <v>8</v>
      </c>
      <c r="AR4" s="382" t="s">
        <v>14</v>
      </c>
      <c r="AS4" s="382">
        <v>453</v>
      </c>
      <c r="AT4" s="382">
        <v>36.39</v>
      </c>
      <c r="AU4" s="382">
        <v>364</v>
      </c>
      <c r="AV4" s="382">
        <v>37.76</v>
      </c>
      <c r="AW4" s="382">
        <v>817</v>
      </c>
      <c r="AX4" s="382">
        <v>36.99</v>
      </c>
      <c r="AZ4" s="382">
        <v>1</v>
      </c>
      <c r="BA4" s="382" t="s">
        <v>8</v>
      </c>
      <c r="BB4" s="382" t="s">
        <v>14</v>
      </c>
      <c r="BC4" s="382">
        <v>453</v>
      </c>
      <c r="BD4" s="382">
        <v>36.39</v>
      </c>
      <c r="BE4" s="382">
        <v>364</v>
      </c>
      <c r="BF4" s="382">
        <v>37.76</v>
      </c>
      <c r="BG4" s="382">
        <v>817</v>
      </c>
      <c r="BH4" s="382">
        <v>36.99</v>
      </c>
    </row>
    <row r="5" spans="1:60" x14ac:dyDescent="0.25">
      <c r="A5">
        <v>1</v>
      </c>
      <c r="B5" s="554" t="s">
        <v>8</v>
      </c>
      <c r="C5" t="s">
        <v>16</v>
      </c>
      <c r="D5" s="552">
        <v>111</v>
      </c>
      <c r="E5" s="553">
        <v>12.862108922363849</v>
      </c>
      <c r="F5" s="552">
        <v>68</v>
      </c>
      <c r="G5" s="553">
        <v>6.8204613841524573</v>
      </c>
      <c r="H5" s="552">
        <v>179</v>
      </c>
      <c r="I5" s="553">
        <v>9.6236559139784941</v>
      </c>
      <c r="L5" t="s">
        <v>287</v>
      </c>
      <c r="U5" t="s">
        <v>8</v>
      </c>
      <c r="V5" t="s">
        <v>16</v>
      </c>
      <c r="W5">
        <v>123</v>
      </c>
      <c r="X5" s="383">
        <v>13.14</v>
      </c>
      <c r="Y5">
        <v>54</v>
      </c>
      <c r="Z5" s="383">
        <v>6.3</v>
      </c>
      <c r="AA5">
        <v>177</v>
      </c>
      <c r="AB5" s="383">
        <v>9.8717233686558803</v>
      </c>
      <c r="AP5" s="382">
        <v>1</v>
      </c>
      <c r="AQ5" s="382" t="s">
        <v>8</v>
      </c>
      <c r="AR5" s="382" t="s">
        <v>15</v>
      </c>
      <c r="AS5" s="382">
        <v>339</v>
      </c>
      <c r="AT5" s="382">
        <v>27.23</v>
      </c>
      <c r="AU5" s="382">
        <v>237</v>
      </c>
      <c r="AV5" s="382">
        <v>24.59</v>
      </c>
      <c r="AW5" s="382">
        <v>576</v>
      </c>
      <c r="AX5" s="382">
        <v>26.08</v>
      </c>
      <c r="AZ5" s="382">
        <v>1</v>
      </c>
      <c r="BA5" s="382" t="s">
        <v>8</v>
      </c>
      <c r="BB5" s="382" t="s">
        <v>15</v>
      </c>
      <c r="BC5" s="382">
        <v>339</v>
      </c>
      <c r="BD5" s="382">
        <v>27.23</v>
      </c>
      <c r="BE5" s="382">
        <v>237</v>
      </c>
      <c r="BF5" s="382">
        <v>24.59</v>
      </c>
      <c r="BG5" s="382">
        <v>576</v>
      </c>
      <c r="BH5" s="382">
        <v>26.08</v>
      </c>
    </row>
    <row r="6" spans="1:60" x14ac:dyDescent="0.25">
      <c r="A6">
        <v>1</v>
      </c>
      <c r="B6" s="554" t="s">
        <v>8</v>
      </c>
      <c r="C6" t="s">
        <v>17</v>
      </c>
      <c r="D6" s="552">
        <v>75</v>
      </c>
      <c r="E6" s="553">
        <v>8.6906141367323304</v>
      </c>
      <c r="F6" s="552">
        <v>38</v>
      </c>
      <c r="G6" s="553">
        <v>3.8114343029087263</v>
      </c>
      <c r="H6" s="552">
        <v>113</v>
      </c>
      <c r="I6" s="553">
        <v>6.075268817204301</v>
      </c>
      <c r="L6" t="s">
        <v>288</v>
      </c>
      <c r="U6" t="s">
        <v>8</v>
      </c>
      <c r="V6" t="s">
        <v>17</v>
      </c>
      <c r="W6">
        <v>58</v>
      </c>
      <c r="X6" s="383">
        <v>6.2</v>
      </c>
      <c r="Y6">
        <v>31</v>
      </c>
      <c r="Z6" s="383">
        <v>3.62</v>
      </c>
      <c r="AA6">
        <v>89</v>
      </c>
      <c r="AB6" s="383">
        <v>4.9637479085331844</v>
      </c>
      <c r="AP6" s="382">
        <v>1</v>
      </c>
      <c r="AQ6" s="382" t="s">
        <v>8</v>
      </c>
      <c r="AR6" s="382" t="s">
        <v>16</v>
      </c>
      <c r="AS6" s="382">
        <v>164</v>
      </c>
      <c r="AT6" s="382">
        <v>13.17</v>
      </c>
      <c r="AU6" s="382">
        <v>62</v>
      </c>
      <c r="AV6" s="382">
        <v>6.43</v>
      </c>
      <c r="AW6" s="382">
        <v>226</v>
      </c>
      <c r="AX6" s="382">
        <v>10.23</v>
      </c>
      <c r="AZ6" s="382">
        <v>1</v>
      </c>
      <c r="BA6" s="382" t="s">
        <v>8</v>
      </c>
      <c r="BB6" s="382" t="s">
        <v>16</v>
      </c>
      <c r="BC6" s="382">
        <v>164</v>
      </c>
      <c r="BD6" s="382">
        <v>13.17</v>
      </c>
      <c r="BE6" s="382">
        <v>62</v>
      </c>
      <c r="BF6" s="382">
        <v>6.43</v>
      </c>
      <c r="BG6" s="382">
        <v>226</v>
      </c>
      <c r="BH6" s="382">
        <v>10.23</v>
      </c>
    </row>
    <row r="7" spans="1:60" x14ac:dyDescent="0.25">
      <c r="A7">
        <v>1</v>
      </c>
      <c r="B7" s="554" t="s">
        <v>8</v>
      </c>
      <c r="C7" t="s">
        <v>18</v>
      </c>
      <c r="D7" s="552">
        <v>38</v>
      </c>
      <c r="E7" s="553">
        <v>4.4032444959443806</v>
      </c>
      <c r="F7" s="552">
        <v>17</v>
      </c>
      <c r="G7" s="553">
        <v>1.7051153460381143</v>
      </c>
      <c r="H7" s="552">
        <v>55</v>
      </c>
      <c r="I7" s="553">
        <v>2.956989247311828</v>
      </c>
      <c r="L7" t="s">
        <v>289</v>
      </c>
      <c r="U7" t="s">
        <v>8</v>
      </c>
      <c r="V7" t="s">
        <v>18</v>
      </c>
      <c r="W7">
        <v>40</v>
      </c>
      <c r="X7" s="383">
        <v>4.2699999999999996</v>
      </c>
      <c r="Y7">
        <v>8</v>
      </c>
      <c r="Z7" s="383">
        <v>0.93</v>
      </c>
      <c r="AA7">
        <v>48</v>
      </c>
      <c r="AB7" s="383">
        <v>2.6770775237032902</v>
      </c>
      <c r="AP7" s="382">
        <v>1</v>
      </c>
      <c r="AQ7" s="382" t="s">
        <v>8</v>
      </c>
      <c r="AR7" s="382" t="s">
        <v>17</v>
      </c>
      <c r="AS7" s="382">
        <v>79</v>
      </c>
      <c r="AT7" s="382">
        <v>6.35</v>
      </c>
      <c r="AU7" s="382">
        <v>38</v>
      </c>
      <c r="AV7" s="382">
        <v>3.94</v>
      </c>
      <c r="AW7" s="382">
        <v>117</v>
      </c>
      <c r="AX7" s="382">
        <v>5.3</v>
      </c>
      <c r="AZ7" s="382">
        <v>1</v>
      </c>
      <c r="BA7" s="382" t="s">
        <v>8</v>
      </c>
      <c r="BB7" s="382" t="s">
        <v>17</v>
      </c>
      <c r="BC7" s="382">
        <v>79</v>
      </c>
      <c r="BD7" s="382">
        <v>6.35</v>
      </c>
      <c r="BE7" s="382">
        <v>38</v>
      </c>
      <c r="BF7" s="382">
        <v>3.94</v>
      </c>
      <c r="BG7" s="382">
        <v>117</v>
      </c>
      <c r="BH7" s="382">
        <v>5.3</v>
      </c>
    </row>
    <row r="8" spans="1:60" x14ac:dyDescent="0.25">
      <c r="A8">
        <v>1</v>
      </c>
      <c r="B8" s="554" t="s">
        <v>8</v>
      </c>
      <c r="C8" t="s">
        <v>7</v>
      </c>
      <c r="D8" s="552">
        <v>863</v>
      </c>
      <c r="E8" s="553">
        <v>100</v>
      </c>
      <c r="F8" s="552">
        <v>997</v>
      </c>
      <c r="G8" s="553">
        <v>100</v>
      </c>
      <c r="H8" s="552">
        <v>1860</v>
      </c>
      <c r="I8" s="553">
        <v>100</v>
      </c>
      <c r="L8" t="s">
        <v>290</v>
      </c>
      <c r="U8" t="s">
        <v>8</v>
      </c>
      <c r="V8" t="s">
        <v>7</v>
      </c>
      <c r="W8">
        <v>936</v>
      </c>
      <c r="X8" s="383">
        <v>100</v>
      </c>
      <c r="Y8">
        <v>857</v>
      </c>
      <c r="Z8" s="383">
        <v>100</v>
      </c>
      <c r="AA8">
        <v>1793</v>
      </c>
      <c r="AB8" s="383">
        <v>100</v>
      </c>
      <c r="AP8" s="382">
        <v>1</v>
      </c>
      <c r="AQ8" s="382" t="s">
        <v>8</v>
      </c>
      <c r="AR8" s="382" t="s">
        <v>18</v>
      </c>
      <c r="AS8" s="382">
        <v>40</v>
      </c>
      <c r="AT8" s="382">
        <v>3.21</v>
      </c>
      <c r="AU8" s="382">
        <v>7</v>
      </c>
      <c r="AV8" s="382">
        <v>0.73</v>
      </c>
      <c r="AW8" s="382">
        <v>47</v>
      </c>
      <c r="AX8" s="382">
        <v>2.13</v>
      </c>
      <c r="AZ8" s="382">
        <v>1</v>
      </c>
      <c r="BA8" s="382" t="s">
        <v>8</v>
      </c>
      <c r="BB8" s="382" t="s">
        <v>18</v>
      </c>
      <c r="BC8" s="382">
        <v>40</v>
      </c>
      <c r="BD8" s="382">
        <v>3.21</v>
      </c>
      <c r="BE8" s="382">
        <v>7</v>
      </c>
      <c r="BF8" s="382">
        <v>0.73</v>
      </c>
      <c r="BG8" s="382">
        <v>47</v>
      </c>
      <c r="BH8" s="382">
        <v>2.13</v>
      </c>
    </row>
    <row r="9" spans="1:60" x14ac:dyDescent="0.25">
      <c r="A9">
        <v>2</v>
      </c>
      <c r="B9" t="s">
        <v>285</v>
      </c>
      <c r="C9" t="s">
        <v>13</v>
      </c>
      <c r="D9" s="552">
        <v>13</v>
      </c>
      <c r="E9" s="553">
        <v>16.049382716049383</v>
      </c>
      <c r="F9" s="552">
        <v>15</v>
      </c>
      <c r="G9" s="553">
        <v>33.333333333333336</v>
      </c>
      <c r="H9" s="552">
        <v>28</v>
      </c>
      <c r="I9" s="553">
        <v>22.222222222222221</v>
      </c>
      <c r="L9" t="s">
        <v>291</v>
      </c>
      <c r="U9" t="s">
        <v>285</v>
      </c>
      <c r="V9" t="s">
        <v>13</v>
      </c>
      <c r="W9">
        <v>14</v>
      </c>
      <c r="X9" s="383">
        <v>14.43</v>
      </c>
      <c r="Y9">
        <v>7</v>
      </c>
      <c r="Z9" s="383">
        <v>21.21</v>
      </c>
      <c r="AA9">
        <v>21</v>
      </c>
      <c r="AB9" s="383">
        <v>16.149999999999999</v>
      </c>
      <c r="AP9" s="382">
        <v>1</v>
      </c>
      <c r="AQ9" s="382" t="s">
        <v>8</v>
      </c>
      <c r="AR9" s="382" t="s">
        <v>7</v>
      </c>
      <c r="AS9" s="382">
        <v>1245</v>
      </c>
      <c r="AT9" s="382">
        <v>99.999999999999986</v>
      </c>
      <c r="AU9" s="382">
        <v>964</v>
      </c>
      <c r="AV9" s="384">
        <v>100.01</v>
      </c>
      <c r="AW9" s="382">
        <v>2209</v>
      </c>
      <c r="AX9" s="384">
        <v>100.00999999999999</v>
      </c>
      <c r="AZ9" s="382">
        <v>1</v>
      </c>
      <c r="BA9" s="382" t="s">
        <v>8</v>
      </c>
      <c r="BB9" s="382" t="s">
        <v>7</v>
      </c>
      <c r="BC9" s="382">
        <v>1245</v>
      </c>
      <c r="BD9" s="382">
        <v>99.999999999999986</v>
      </c>
      <c r="BE9" s="382">
        <v>964</v>
      </c>
      <c r="BF9" s="382">
        <v>100.01</v>
      </c>
      <c r="BG9" s="382">
        <v>2209</v>
      </c>
      <c r="BH9" s="382">
        <v>100.00999999999999</v>
      </c>
    </row>
    <row r="10" spans="1:60" x14ac:dyDescent="0.25">
      <c r="A10">
        <v>2</v>
      </c>
      <c r="B10" t="s">
        <v>285</v>
      </c>
      <c r="C10" t="s">
        <v>14</v>
      </c>
      <c r="D10" s="552">
        <v>26</v>
      </c>
      <c r="E10" s="553">
        <v>32.098765432098766</v>
      </c>
      <c r="F10" s="552">
        <v>22</v>
      </c>
      <c r="G10" s="553">
        <v>48.888888888888893</v>
      </c>
      <c r="H10" s="552">
        <v>48</v>
      </c>
      <c r="I10" s="553">
        <v>38.095238095238095</v>
      </c>
      <c r="L10" t="s">
        <v>292</v>
      </c>
      <c r="U10" t="s">
        <v>285</v>
      </c>
      <c r="V10" t="s">
        <v>14</v>
      </c>
      <c r="W10">
        <v>39</v>
      </c>
      <c r="X10" s="383">
        <v>40.21</v>
      </c>
      <c r="Y10">
        <v>18</v>
      </c>
      <c r="Z10" s="383">
        <v>54.55</v>
      </c>
      <c r="AA10">
        <v>57</v>
      </c>
      <c r="AB10" s="383">
        <v>43.85</v>
      </c>
      <c r="AP10" s="382">
        <v>2</v>
      </c>
      <c r="AQ10" s="382" t="s">
        <v>285</v>
      </c>
      <c r="AR10" s="382" t="s">
        <v>13</v>
      </c>
      <c r="AS10" s="382">
        <v>12</v>
      </c>
      <c r="AT10" s="382">
        <v>11.76</v>
      </c>
      <c r="AU10" s="382">
        <v>8</v>
      </c>
      <c r="AV10" s="382">
        <v>22.22</v>
      </c>
      <c r="AW10" s="382">
        <v>20</v>
      </c>
      <c r="AX10" s="382">
        <v>14.49</v>
      </c>
      <c r="AZ10" s="382">
        <v>2</v>
      </c>
      <c r="BA10" s="382" t="s">
        <v>285</v>
      </c>
      <c r="BB10" s="382" t="s">
        <v>13</v>
      </c>
      <c r="BC10" s="382">
        <v>12</v>
      </c>
      <c r="BD10" s="382">
        <v>11.76</v>
      </c>
      <c r="BE10" s="382">
        <v>8</v>
      </c>
      <c r="BF10" s="382">
        <v>22.22</v>
      </c>
      <c r="BG10" s="382">
        <v>20</v>
      </c>
      <c r="BH10" s="382">
        <v>14.49</v>
      </c>
    </row>
    <row r="11" spans="1:60" x14ac:dyDescent="0.25">
      <c r="A11">
        <v>2</v>
      </c>
      <c r="B11" t="s">
        <v>285</v>
      </c>
      <c r="C11" t="s">
        <v>15</v>
      </c>
      <c r="D11" s="552">
        <v>30</v>
      </c>
      <c r="E11" s="553">
        <v>37.037037037037038</v>
      </c>
      <c r="F11" s="552">
        <v>5</v>
      </c>
      <c r="G11" s="553">
        <v>11.111111111111111</v>
      </c>
      <c r="H11" s="552">
        <v>35</v>
      </c>
      <c r="I11" s="553">
        <v>27.777777777777775</v>
      </c>
      <c r="L11" t="s">
        <v>293</v>
      </c>
      <c r="U11" t="s">
        <v>285</v>
      </c>
      <c r="V11" t="s">
        <v>15</v>
      </c>
      <c r="W11">
        <v>31</v>
      </c>
      <c r="X11" s="383">
        <v>31.96</v>
      </c>
      <c r="Y11">
        <v>5</v>
      </c>
      <c r="Z11" s="383">
        <v>15.15</v>
      </c>
      <c r="AA11">
        <v>36</v>
      </c>
      <c r="AB11" s="383">
        <v>27.69</v>
      </c>
      <c r="AP11" s="382">
        <v>2</v>
      </c>
      <c r="AQ11" s="382" t="s">
        <v>285</v>
      </c>
      <c r="AR11" s="382" t="s">
        <v>14</v>
      </c>
      <c r="AS11" s="382">
        <v>45</v>
      </c>
      <c r="AT11" s="382">
        <v>44.12</v>
      </c>
      <c r="AU11" s="382">
        <v>18</v>
      </c>
      <c r="AV11" s="382">
        <v>50</v>
      </c>
      <c r="AW11" s="382">
        <v>63</v>
      </c>
      <c r="AX11" s="382">
        <v>45.65</v>
      </c>
      <c r="AZ11" s="382">
        <v>2</v>
      </c>
      <c r="BA11" s="382" t="s">
        <v>285</v>
      </c>
      <c r="BB11" s="382" t="s">
        <v>14</v>
      </c>
      <c r="BC11" s="382">
        <v>45</v>
      </c>
      <c r="BD11" s="382">
        <v>44.12</v>
      </c>
      <c r="BE11" s="382">
        <v>18</v>
      </c>
      <c r="BF11" s="382">
        <v>50</v>
      </c>
      <c r="BG11" s="382">
        <v>63</v>
      </c>
      <c r="BH11" s="382">
        <v>45.65</v>
      </c>
    </row>
    <row r="12" spans="1:60" x14ac:dyDescent="0.25">
      <c r="A12">
        <v>2</v>
      </c>
      <c r="B12" t="s">
        <v>285</v>
      </c>
      <c r="C12" t="s">
        <v>16</v>
      </c>
      <c r="D12" s="552">
        <v>6</v>
      </c>
      <c r="E12" s="553">
        <v>7.4074074074074066</v>
      </c>
      <c r="F12" s="552">
        <v>0</v>
      </c>
      <c r="G12" s="553">
        <v>0</v>
      </c>
      <c r="H12" s="552">
        <v>6</v>
      </c>
      <c r="I12" s="553">
        <v>4.7619047619047619</v>
      </c>
      <c r="L12" t="s">
        <v>294</v>
      </c>
      <c r="U12" t="s">
        <v>285</v>
      </c>
      <c r="V12" t="s">
        <v>16</v>
      </c>
      <c r="W12">
        <v>7</v>
      </c>
      <c r="X12" s="383">
        <v>7.22</v>
      </c>
      <c r="Y12">
        <v>1</v>
      </c>
      <c r="Z12" s="383">
        <v>3.03</v>
      </c>
      <c r="AA12">
        <v>8</v>
      </c>
      <c r="AB12" s="383">
        <v>6.15</v>
      </c>
      <c r="AP12" s="382">
        <v>2</v>
      </c>
      <c r="AQ12" s="382" t="s">
        <v>285</v>
      </c>
      <c r="AR12" s="382" t="s">
        <v>15</v>
      </c>
      <c r="AS12" s="382" t="s">
        <v>308</v>
      </c>
      <c r="AT12" s="382" t="s">
        <v>308</v>
      </c>
      <c r="AU12" s="382" t="s">
        <v>308</v>
      </c>
      <c r="AV12" s="382" t="s">
        <v>308</v>
      </c>
      <c r="AW12" s="382">
        <v>33</v>
      </c>
      <c r="AX12" s="382">
        <v>23.91</v>
      </c>
      <c r="AZ12" s="382">
        <v>2</v>
      </c>
      <c r="BA12" s="382" t="s">
        <v>285</v>
      </c>
      <c r="BB12" s="382" t="s">
        <v>15</v>
      </c>
      <c r="BC12" s="382">
        <v>28</v>
      </c>
      <c r="BD12" s="382">
        <v>27.45</v>
      </c>
      <c r="BE12" s="382">
        <v>5</v>
      </c>
      <c r="BF12" s="382">
        <v>13.89</v>
      </c>
      <c r="BG12" s="382">
        <v>33</v>
      </c>
      <c r="BH12" s="382">
        <v>23.91</v>
      </c>
    </row>
    <row r="13" spans="1:60" x14ac:dyDescent="0.25">
      <c r="A13">
        <v>2</v>
      </c>
      <c r="B13" t="s">
        <v>285</v>
      </c>
      <c r="C13" t="s">
        <v>17</v>
      </c>
      <c r="D13" s="552">
        <v>2</v>
      </c>
      <c r="E13" s="553">
        <v>2.4691358024691357</v>
      </c>
      <c r="F13" s="552">
        <v>2</v>
      </c>
      <c r="G13" s="553">
        <v>4.4444444444444446</v>
      </c>
      <c r="H13" s="552">
        <v>4</v>
      </c>
      <c r="I13" s="553">
        <v>3.1746031746031744</v>
      </c>
      <c r="L13" t="s">
        <v>295</v>
      </c>
      <c r="U13" t="s">
        <v>285</v>
      </c>
      <c r="V13" t="s">
        <v>17</v>
      </c>
      <c r="W13">
        <v>3</v>
      </c>
      <c r="X13" s="383">
        <v>3.09</v>
      </c>
      <c r="Y13">
        <v>1</v>
      </c>
      <c r="Z13" s="383">
        <v>3.03</v>
      </c>
      <c r="AA13">
        <v>4</v>
      </c>
      <c r="AB13" s="383">
        <v>3.08</v>
      </c>
      <c r="AP13" s="382">
        <v>2</v>
      </c>
      <c r="AQ13" s="382" t="s">
        <v>285</v>
      </c>
      <c r="AR13" s="382" t="s">
        <v>16</v>
      </c>
      <c r="AS13" s="382" t="s">
        <v>308</v>
      </c>
      <c r="AT13" s="382" t="s">
        <v>308</v>
      </c>
      <c r="AU13" s="382" t="s">
        <v>308</v>
      </c>
      <c r="AV13" s="382" t="s">
        <v>308</v>
      </c>
      <c r="AW13" s="382">
        <v>14</v>
      </c>
      <c r="AX13" s="382">
        <v>10.14</v>
      </c>
      <c r="AZ13" s="382">
        <v>2</v>
      </c>
      <c r="BA13" s="382" t="s">
        <v>285</v>
      </c>
      <c r="BB13" s="382" t="s">
        <v>16</v>
      </c>
      <c r="BC13" s="382">
        <v>11</v>
      </c>
      <c r="BD13" s="382">
        <v>10.78</v>
      </c>
      <c r="BE13" s="382">
        <v>3</v>
      </c>
      <c r="BF13" s="382">
        <v>8.33</v>
      </c>
      <c r="BG13" s="382">
        <v>14</v>
      </c>
      <c r="BH13" s="382">
        <v>10.14</v>
      </c>
    </row>
    <row r="14" spans="1:60" x14ac:dyDescent="0.25">
      <c r="A14">
        <v>2</v>
      </c>
      <c r="B14" t="s">
        <v>285</v>
      </c>
      <c r="C14" t="s">
        <v>18</v>
      </c>
      <c r="D14" s="552">
        <v>4</v>
      </c>
      <c r="E14" s="553">
        <v>4.9382716049382713</v>
      </c>
      <c r="F14" s="552">
        <v>1</v>
      </c>
      <c r="G14" s="553">
        <v>2.2222222222222223</v>
      </c>
      <c r="H14" s="552">
        <v>5</v>
      </c>
      <c r="I14" s="553">
        <v>3.9682539682539679</v>
      </c>
      <c r="L14" t="s">
        <v>296</v>
      </c>
      <c r="U14" t="s">
        <v>285</v>
      </c>
      <c r="V14" t="s">
        <v>18</v>
      </c>
      <c r="W14">
        <v>3</v>
      </c>
      <c r="X14" s="383">
        <v>3.09</v>
      </c>
      <c r="Y14">
        <v>1</v>
      </c>
      <c r="Z14" s="383">
        <v>3.03</v>
      </c>
      <c r="AA14">
        <v>4</v>
      </c>
      <c r="AB14" s="383">
        <v>3.08</v>
      </c>
      <c r="AP14" s="382">
        <v>2</v>
      </c>
      <c r="AQ14" s="382" t="s">
        <v>285</v>
      </c>
      <c r="AR14" s="382" t="s">
        <v>17</v>
      </c>
      <c r="AS14" s="382" t="s">
        <v>308</v>
      </c>
      <c r="AT14" s="382" t="s">
        <v>308</v>
      </c>
      <c r="AU14" s="382" t="s">
        <v>308</v>
      </c>
      <c r="AV14" s="382" t="s">
        <v>308</v>
      </c>
      <c r="AW14" s="382">
        <v>5</v>
      </c>
      <c r="AX14" s="382">
        <v>3.62</v>
      </c>
      <c r="AZ14" s="382">
        <v>2</v>
      </c>
      <c r="BA14" s="382" t="s">
        <v>285</v>
      </c>
      <c r="BB14" s="382" t="s">
        <v>17</v>
      </c>
      <c r="BC14" s="382">
        <v>3</v>
      </c>
      <c r="BD14" s="382">
        <v>2.94</v>
      </c>
      <c r="BE14" s="382">
        <v>2</v>
      </c>
      <c r="BF14" s="382">
        <v>5.56</v>
      </c>
      <c r="BG14" s="382">
        <v>5</v>
      </c>
      <c r="BH14" s="382">
        <v>3.62</v>
      </c>
    </row>
    <row r="15" spans="1:60" x14ac:dyDescent="0.25">
      <c r="A15">
        <v>2</v>
      </c>
      <c r="B15" t="s">
        <v>285</v>
      </c>
      <c r="C15" t="s">
        <v>7</v>
      </c>
      <c r="D15" s="552">
        <v>81</v>
      </c>
      <c r="E15" s="553">
        <v>100</v>
      </c>
      <c r="F15" s="552">
        <v>45</v>
      </c>
      <c r="G15" s="553">
        <v>100</v>
      </c>
      <c r="H15" s="552">
        <v>126</v>
      </c>
      <c r="I15" s="553">
        <v>100</v>
      </c>
      <c r="L15" t="s">
        <v>297</v>
      </c>
      <c r="U15" t="s">
        <v>285</v>
      </c>
      <c r="V15" t="s">
        <v>7</v>
      </c>
      <c r="W15">
        <v>97</v>
      </c>
      <c r="X15" s="383">
        <v>99.999999999999986</v>
      </c>
      <c r="Y15">
        <v>33</v>
      </c>
      <c r="Z15" s="383">
        <v>100</v>
      </c>
      <c r="AA15">
        <v>130</v>
      </c>
      <c r="AB15" s="383">
        <v>100</v>
      </c>
      <c r="AP15" s="382">
        <v>2</v>
      </c>
      <c r="AQ15" s="382" t="s">
        <v>285</v>
      </c>
      <c r="AR15" s="382" t="s">
        <v>18</v>
      </c>
      <c r="AS15" s="382" t="s">
        <v>308</v>
      </c>
      <c r="AT15" s="382" t="s">
        <v>308</v>
      </c>
      <c r="AU15" s="382" t="s">
        <v>308</v>
      </c>
      <c r="AV15" s="382" t="s">
        <v>308</v>
      </c>
      <c r="AW15" s="382">
        <v>3</v>
      </c>
      <c r="AX15" s="382">
        <v>2.17</v>
      </c>
      <c r="AZ15" s="382">
        <v>2</v>
      </c>
      <c r="BA15" s="382" t="s">
        <v>285</v>
      </c>
      <c r="BB15" s="382" t="s">
        <v>18</v>
      </c>
      <c r="BC15" s="382">
        <v>3</v>
      </c>
      <c r="BD15" s="382">
        <v>2.94</v>
      </c>
      <c r="BE15" s="382">
        <v>0</v>
      </c>
      <c r="BF15" s="382">
        <v>0</v>
      </c>
      <c r="BG15" s="382">
        <v>3</v>
      </c>
      <c r="BH15" s="382">
        <v>2.17</v>
      </c>
    </row>
    <row r="16" spans="1:60" x14ac:dyDescent="0.25">
      <c r="A16">
        <v>3</v>
      </c>
      <c r="B16" t="s">
        <v>286</v>
      </c>
      <c r="C16" t="s">
        <v>13</v>
      </c>
      <c r="D16" s="552">
        <v>4</v>
      </c>
      <c r="E16" s="553">
        <v>25</v>
      </c>
      <c r="F16" s="552">
        <v>2</v>
      </c>
      <c r="G16" s="553">
        <v>11.111111111111111</v>
      </c>
      <c r="H16" s="552">
        <v>6</v>
      </c>
      <c r="I16" s="553">
        <v>17.647058823529413</v>
      </c>
      <c r="L16" t="s">
        <v>298</v>
      </c>
      <c r="U16" t="s">
        <v>286</v>
      </c>
      <c r="V16" t="s">
        <v>13</v>
      </c>
      <c r="W16">
        <v>5</v>
      </c>
      <c r="X16" s="383">
        <v>22.73</v>
      </c>
      <c r="Y16">
        <v>4</v>
      </c>
      <c r="Z16" s="383">
        <v>19.05</v>
      </c>
      <c r="AA16">
        <v>9</v>
      </c>
      <c r="AB16" s="383">
        <v>20.93</v>
      </c>
      <c r="AP16" s="382">
        <v>2</v>
      </c>
      <c r="AQ16" s="382" t="s">
        <v>285</v>
      </c>
      <c r="AR16" s="382" t="s">
        <v>7</v>
      </c>
      <c r="AS16" s="382">
        <v>102</v>
      </c>
      <c r="AT16" s="384">
        <v>99.99</v>
      </c>
      <c r="AU16" s="382">
        <v>36</v>
      </c>
      <c r="AV16" s="384">
        <v>100</v>
      </c>
      <c r="AW16" s="382">
        <v>138</v>
      </c>
      <c r="AX16" s="384">
        <v>99.98</v>
      </c>
      <c r="AZ16" s="382">
        <v>2</v>
      </c>
      <c r="BA16" s="382" t="s">
        <v>285</v>
      </c>
      <c r="BB16" s="382" t="s">
        <v>7</v>
      </c>
      <c r="BC16" s="382">
        <v>102</v>
      </c>
      <c r="BD16" s="382">
        <v>99.99</v>
      </c>
      <c r="BE16" s="382">
        <v>36</v>
      </c>
      <c r="BF16" s="382">
        <v>100</v>
      </c>
      <c r="BG16" s="382">
        <v>138</v>
      </c>
      <c r="BH16" s="382">
        <v>99.98</v>
      </c>
    </row>
    <row r="17" spans="1:60" x14ac:dyDescent="0.25">
      <c r="A17">
        <v>3</v>
      </c>
      <c r="B17" t="s">
        <v>286</v>
      </c>
      <c r="C17" t="s">
        <v>14</v>
      </c>
      <c r="D17" s="552">
        <v>6</v>
      </c>
      <c r="E17" s="553">
        <v>37.5</v>
      </c>
      <c r="F17" s="552">
        <v>9</v>
      </c>
      <c r="G17" s="553">
        <v>50</v>
      </c>
      <c r="H17" s="552">
        <v>15</v>
      </c>
      <c r="I17" s="553">
        <v>44.117647058823536</v>
      </c>
      <c r="U17" t="s">
        <v>286</v>
      </c>
      <c r="V17" t="s">
        <v>14</v>
      </c>
      <c r="W17">
        <v>5</v>
      </c>
      <c r="X17" s="383">
        <v>22.73</v>
      </c>
      <c r="Y17">
        <v>9</v>
      </c>
      <c r="Z17" s="383">
        <v>42.86</v>
      </c>
      <c r="AA17">
        <v>14</v>
      </c>
      <c r="AB17" s="383">
        <v>32.56</v>
      </c>
      <c r="AP17" s="382">
        <v>3</v>
      </c>
      <c r="AQ17" s="382" t="s">
        <v>286</v>
      </c>
      <c r="AR17" s="382" t="s">
        <v>13</v>
      </c>
      <c r="AS17" s="382" t="s">
        <v>308</v>
      </c>
      <c r="AT17" s="382" t="s">
        <v>308</v>
      </c>
      <c r="AU17" s="382" t="s">
        <v>308</v>
      </c>
      <c r="AV17" s="382" t="s">
        <v>308</v>
      </c>
      <c r="AW17" s="382">
        <v>13</v>
      </c>
      <c r="AX17" s="382">
        <v>28.26</v>
      </c>
      <c r="AZ17" s="382">
        <v>3</v>
      </c>
      <c r="BA17" s="382" t="s">
        <v>286</v>
      </c>
      <c r="BB17" s="382" t="s">
        <v>13</v>
      </c>
      <c r="BC17" s="382">
        <v>2</v>
      </c>
      <c r="BD17" s="382">
        <v>9.52</v>
      </c>
      <c r="BE17" s="382">
        <v>11</v>
      </c>
      <c r="BF17" s="382">
        <v>44</v>
      </c>
      <c r="BG17" s="382">
        <v>13</v>
      </c>
      <c r="BH17" s="382">
        <v>28.26</v>
      </c>
    </row>
    <row r="18" spans="1:60" ht="15.75" x14ac:dyDescent="0.25">
      <c r="A18">
        <v>3</v>
      </c>
      <c r="B18" t="s">
        <v>286</v>
      </c>
      <c r="C18" t="s">
        <v>15</v>
      </c>
      <c r="D18" s="552">
        <v>2</v>
      </c>
      <c r="E18" s="553">
        <v>12.5</v>
      </c>
      <c r="F18" s="552">
        <v>7</v>
      </c>
      <c r="G18" s="553">
        <v>38.888888888888886</v>
      </c>
      <c r="H18" s="552">
        <v>9</v>
      </c>
      <c r="I18" s="553">
        <v>26.47058823529412</v>
      </c>
      <c r="L18" s="561" t="s">
        <v>401</v>
      </c>
      <c r="M18" s="561"/>
      <c r="N18" s="561"/>
      <c r="O18" s="552"/>
      <c r="P18" s="552"/>
      <c r="Q18" s="552"/>
      <c r="U18" t="s">
        <v>286</v>
      </c>
      <c r="V18" t="s">
        <v>15</v>
      </c>
      <c r="W18">
        <v>9</v>
      </c>
      <c r="X18" s="383">
        <v>40.909999999999997</v>
      </c>
      <c r="Y18">
        <v>7</v>
      </c>
      <c r="Z18" s="383">
        <v>33.33</v>
      </c>
      <c r="AA18">
        <v>16</v>
      </c>
      <c r="AB18" s="383">
        <v>37.21</v>
      </c>
      <c r="AP18" s="382">
        <v>3</v>
      </c>
      <c r="AQ18" s="382" t="s">
        <v>286</v>
      </c>
      <c r="AR18" s="382" t="s">
        <v>14</v>
      </c>
      <c r="AS18" s="382">
        <v>12</v>
      </c>
      <c r="AT18" s="382">
        <v>57.14</v>
      </c>
      <c r="AU18" s="382">
        <v>11</v>
      </c>
      <c r="AV18" s="382">
        <v>44</v>
      </c>
      <c r="AW18" s="382">
        <v>23</v>
      </c>
      <c r="AX18" s="382">
        <v>50</v>
      </c>
      <c r="AZ18" s="382">
        <v>3</v>
      </c>
      <c r="BA18" s="382" t="s">
        <v>286</v>
      </c>
      <c r="BB18" s="382" t="s">
        <v>14</v>
      </c>
      <c r="BC18" s="382">
        <v>12</v>
      </c>
      <c r="BD18" s="382">
        <v>57.14</v>
      </c>
      <c r="BE18" s="382">
        <v>11</v>
      </c>
      <c r="BF18" s="382">
        <v>44</v>
      </c>
      <c r="BG18" s="382">
        <v>23</v>
      </c>
      <c r="BH18" s="382">
        <v>50</v>
      </c>
    </row>
    <row r="19" spans="1:60" ht="15.75" x14ac:dyDescent="0.25">
      <c r="A19">
        <v>3</v>
      </c>
      <c r="B19" t="s">
        <v>286</v>
      </c>
      <c r="C19" t="s">
        <v>16</v>
      </c>
      <c r="D19" s="552">
        <v>0</v>
      </c>
      <c r="E19" s="553">
        <v>0</v>
      </c>
      <c r="F19" s="552">
        <v>0</v>
      </c>
      <c r="G19" s="553">
        <v>0</v>
      </c>
      <c r="H19" s="552">
        <v>0</v>
      </c>
      <c r="I19" s="553">
        <v>0</v>
      </c>
      <c r="L19" s="561" t="s">
        <v>402</v>
      </c>
      <c r="M19" s="561"/>
      <c r="N19" s="561"/>
      <c r="O19" s="552"/>
      <c r="P19" s="552"/>
      <c r="Q19" s="552"/>
      <c r="U19" t="s">
        <v>286</v>
      </c>
      <c r="V19" t="s">
        <v>16</v>
      </c>
      <c r="W19">
        <v>2</v>
      </c>
      <c r="X19" s="383">
        <v>9.09</v>
      </c>
      <c r="Y19">
        <v>0</v>
      </c>
      <c r="Z19" s="383">
        <v>0</v>
      </c>
      <c r="AA19">
        <v>2</v>
      </c>
      <c r="AB19" s="383">
        <v>4.6500000000000004</v>
      </c>
      <c r="AP19" s="382">
        <v>3</v>
      </c>
      <c r="AQ19" s="382" t="s">
        <v>286</v>
      </c>
      <c r="AR19" s="382" t="s">
        <v>15</v>
      </c>
      <c r="AS19" s="382" t="s">
        <v>308</v>
      </c>
      <c r="AT19" s="382" t="s">
        <v>308</v>
      </c>
      <c r="AU19" s="382" t="s">
        <v>308</v>
      </c>
      <c r="AV19" s="382" t="s">
        <v>308</v>
      </c>
      <c r="AW19" s="382">
        <v>8</v>
      </c>
      <c r="AX19" s="382">
        <v>17.39</v>
      </c>
      <c r="AZ19" s="382">
        <v>3</v>
      </c>
      <c r="BA19" s="382" t="s">
        <v>286</v>
      </c>
      <c r="BB19" s="382" t="s">
        <v>15</v>
      </c>
      <c r="BC19" s="382">
        <v>5</v>
      </c>
      <c r="BD19" s="382">
        <v>23.81</v>
      </c>
      <c r="BE19" s="382">
        <v>3</v>
      </c>
      <c r="BF19" s="382">
        <v>12</v>
      </c>
      <c r="BG19" s="382">
        <v>8</v>
      </c>
      <c r="BH19" s="382">
        <v>17.39</v>
      </c>
    </row>
    <row r="20" spans="1:60" x14ac:dyDescent="0.25">
      <c r="A20">
        <v>3</v>
      </c>
      <c r="B20" t="s">
        <v>286</v>
      </c>
      <c r="C20" t="s">
        <v>17</v>
      </c>
      <c r="D20" s="552">
        <v>3</v>
      </c>
      <c r="E20" s="553">
        <v>18.75</v>
      </c>
      <c r="F20" s="552">
        <v>0</v>
      </c>
      <c r="G20" s="553">
        <v>0</v>
      </c>
      <c r="H20" s="552">
        <v>3</v>
      </c>
      <c r="I20" s="553">
        <v>8.8235294117647065</v>
      </c>
      <c r="U20" t="s">
        <v>286</v>
      </c>
      <c r="V20" t="s">
        <v>17</v>
      </c>
      <c r="W20">
        <v>1</v>
      </c>
      <c r="X20" s="383">
        <v>4.55</v>
      </c>
      <c r="Y20">
        <v>1</v>
      </c>
      <c r="Z20" s="383">
        <v>4.76</v>
      </c>
      <c r="AA20">
        <v>2</v>
      </c>
      <c r="AB20" s="383">
        <v>4.6500000000000004</v>
      </c>
      <c r="AP20" s="382">
        <v>3</v>
      </c>
      <c r="AQ20" s="382" t="s">
        <v>286</v>
      </c>
      <c r="AR20" s="382" t="s">
        <v>16</v>
      </c>
      <c r="AS20" s="382" t="s">
        <v>308</v>
      </c>
      <c r="AT20" s="382" t="s">
        <v>308</v>
      </c>
      <c r="AU20" s="382" t="s">
        <v>308</v>
      </c>
      <c r="AV20" s="382" t="s">
        <v>308</v>
      </c>
      <c r="AW20" s="382" t="s">
        <v>308</v>
      </c>
      <c r="AX20" s="382" t="s">
        <v>308</v>
      </c>
      <c r="AZ20" s="382">
        <v>3</v>
      </c>
      <c r="BA20" s="382" t="s">
        <v>286</v>
      </c>
      <c r="BB20" s="382" t="s">
        <v>16</v>
      </c>
      <c r="BC20" s="382">
        <v>1</v>
      </c>
      <c r="BD20" s="382">
        <v>4.76</v>
      </c>
      <c r="BE20" s="382">
        <v>0</v>
      </c>
      <c r="BF20" s="382">
        <v>0</v>
      </c>
      <c r="BG20" s="382">
        <v>1</v>
      </c>
      <c r="BH20" s="382">
        <v>2.17</v>
      </c>
    </row>
    <row r="21" spans="1:60" x14ac:dyDescent="0.25">
      <c r="A21">
        <v>3</v>
      </c>
      <c r="B21" t="s">
        <v>286</v>
      </c>
      <c r="C21" t="s">
        <v>18</v>
      </c>
      <c r="D21" s="552">
        <v>1</v>
      </c>
      <c r="E21" s="553">
        <v>6.25</v>
      </c>
      <c r="F21" s="552">
        <v>0</v>
      </c>
      <c r="G21" s="553">
        <v>0</v>
      </c>
      <c r="H21" s="552">
        <v>1</v>
      </c>
      <c r="I21" s="553">
        <v>2.9411764705882355</v>
      </c>
      <c r="U21" t="s">
        <v>286</v>
      </c>
      <c r="V21" t="s">
        <v>18</v>
      </c>
      <c r="W21">
        <v>0</v>
      </c>
      <c r="X21" s="383">
        <v>0</v>
      </c>
      <c r="Y21">
        <v>0</v>
      </c>
      <c r="Z21" s="383">
        <v>0</v>
      </c>
      <c r="AA21">
        <v>0</v>
      </c>
      <c r="AB21" s="383">
        <v>0</v>
      </c>
      <c r="AP21" s="382">
        <v>3</v>
      </c>
      <c r="AQ21" s="382" t="s">
        <v>286</v>
      </c>
      <c r="AR21" s="382" t="s">
        <v>17</v>
      </c>
      <c r="AS21" s="382" t="s">
        <v>308</v>
      </c>
      <c r="AT21" s="382" t="s">
        <v>308</v>
      </c>
      <c r="AU21" s="382" t="s">
        <v>308</v>
      </c>
      <c r="AV21" s="382" t="s">
        <v>308</v>
      </c>
      <c r="AW21" s="382" t="s">
        <v>308</v>
      </c>
      <c r="AX21" s="382" t="s">
        <v>308</v>
      </c>
      <c r="AZ21" s="382">
        <v>3</v>
      </c>
      <c r="BA21" s="382" t="s">
        <v>286</v>
      </c>
      <c r="BB21" s="382" t="s">
        <v>17</v>
      </c>
      <c r="BC21" s="382">
        <v>1</v>
      </c>
      <c r="BD21" s="382">
        <v>4.76</v>
      </c>
      <c r="BE21" s="382">
        <v>0</v>
      </c>
      <c r="BF21" s="382">
        <v>0</v>
      </c>
      <c r="BG21" s="382">
        <v>1</v>
      </c>
      <c r="BH21" s="382">
        <v>2.17</v>
      </c>
    </row>
    <row r="22" spans="1:60" x14ac:dyDescent="0.25">
      <c r="A22">
        <v>3</v>
      </c>
      <c r="B22" t="s">
        <v>286</v>
      </c>
      <c r="C22" t="s">
        <v>7</v>
      </c>
      <c r="D22" s="552">
        <v>16</v>
      </c>
      <c r="E22" s="553">
        <v>100</v>
      </c>
      <c r="F22" s="552">
        <v>18</v>
      </c>
      <c r="G22" s="553">
        <v>100</v>
      </c>
      <c r="H22" s="552">
        <v>34</v>
      </c>
      <c r="I22" s="553">
        <v>100</v>
      </c>
      <c r="U22" t="s">
        <v>286</v>
      </c>
      <c r="V22" t="s">
        <v>7</v>
      </c>
      <c r="W22">
        <v>22</v>
      </c>
      <c r="X22" s="383">
        <v>100.00000000000001</v>
      </c>
      <c r="Y22">
        <v>21</v>
      </c>
      <c r="Z22" s="383">
        <v>100</v>
      </c>
      <c r="AA22">
        <v>43</v>
      </c>
      <c r="AB22" s="383">
        <v>100</v>
      </c>
      <c r="AP22" s="382">
        <v>3</v>
      </c>
      <c r="AQ22" s="382" t="s">
        <v>286</v>
      </c>
      <c r="AR22" s="382" t="s">
        <v>18</v>
      </c>
      <c r="AS22" s="382" t="s">
        <v>308</v>
      </c>
      <c r="AT22" s="382" t="s">
        <v>308</v>
      </c>
      <c r="AU22" s="382" t="s">
        <v>308</v>
      </c>
      <c r="AV22" s="382" t="s">
        <v>308</v>
      </c>
      <c r="AW22" s="382" t="s">
        <v>308</v>
      </c>
      <c r="AX22" s="382" t="s">
        <v>308</v>
      </c>
      <c r="AZ22" s="382">
        <v>3</v>
      </c>
      <c r="BA22" s="382" t="s">
        <v>286</v>
      </c>
      <c r="BB22" s="382" t="s">
        <v>18</v>
      </c>
      <c r="BC22" s="382">
        <v>0</v>
      </c>
      <c r="BD22" s="382">
        <v>0</v>
      </c>
      <c r="BE22" s="382">
        <v>0</v>
      </c>
      <c r="BF22" s="382">
        <v>0</v>
      </c>
      <c r="BG22" s="382">
        <v>0</v>
      </c>
      <c r="BH22" s="382">
        <v>0</v>
      </c>
    </row>
    <row r="23" spans="1:60" x14ac:dyDescent="0.25">
      <c r="A23">
        <v>4</v>
      </c>
      <c r="B23" t="s">
        <v>287</v>
      </c>
      <c r="C23" t="s">
        <v>13</v>
      </c>
      <c r="D23" s="552">
        <v>7</v>
      </c>
      <c r="E23" s="553">
        <v>17.5</v>
      </c>
      <c r="F23" s="552">
        <v>9</v>
      </c>
      <c r="G23" s="553">
        <v>32.142857142857146</v>
      </c>
      <c r="H23" s="552">
        <v>16</v>
      </c>
      <c r="I23" s="553">
        <v>23.529411764705884</v>
      </c>
      <c r="U23" t="s">
        <v>287</v>
      </c>
      <c r="V23" t="s">
        <v>13</v>
      </c>
      <c r="W23">
        <v>7</v>
      </c>
      <c r="X23" s="383">
        <v>14</v>
      </c>
      <c r="Y23">
        <v>2</v>
      </c>
      <c r="Z23" s="383">
        <v>8.6999999999999993</v>
      </c>
      <c r="AA23">
        <v>9</v>
      </c>
      <c r="AB23" s="383">
        <v>12.33</v>
      </c>
      <c r="AP23" s="382">
        <v>3</v>
      </c>
      <c r="AQ23" s="382" t="s">
        <v>286</v>
      </c>
      <c r="AR23" s="382" t="s">
        <v>7</v>
      </c>
      <c r="AS23" s="382">
        <v>21</v>
      </c>
      <c r="AT23" s="384">
        <v>99.990000000000009</v>
      </c>
      <c r="AU23" s="382">
        <v>25</v>
      </c>
      <c r="AV23" s="384">
        <v>100</v>
      </c>
      <c r="AW23" s="382">
        <v>46</v>
      </c>
      <c r="AX23" s="384">
        <v>99.990000000000009</v>
      </c>
      <c r="AZ23" s="382">
        <v>3</v>
      </c>
      <c r="BA23" s="382" t="s">
        <v>286</v>
      </c>
      <c r="BB23" s="382" t="s">
        <v>7</v>
      </c>
      <c r="BC23" s="382">
        <v>21</v>
      </c>
      <c r="BD23" s="382">
        <v>99.990000000000009</v>
      </c>
      <c r="BE23" s="382">
        <v>25</v>
      </c>
      <c r="BF23" s="382">
        <v>100</v>
      </c>
      <c r="BG23" s="382">
        <v>46</v>
      </c>
      <c r="BH23" s="382">
        <v>99.990000000000009</v>
      </c>
    </row>
    <row r="24" spans="1:60" x14ac:dyDescent="0.25">
      <c r="A24">
        <v>4</v>
      </c>
      <c r="B24" t="s">
        <v>287</v>
      </c>
      <c r="C24" t="s">
        <v>14</v>
      </c>
      <c r="D24" s="552">
        <v>6</v>
      </c>
      <c r="E24" s="553">
        <v>15</v>
      </c>
      <c r="F24" s="552">
        <v>10</v>
      </c>
      <c r="G24" s="553">
        <v>35.714285714285715</v>
      </c>
      <c r="H24" s="552">
        <v>16</v>
      </c>
      <c r="I24" s="553">
        <v>23.529411764705884</v>
      </c>
      <c r="U24" t="s">
        <v>287</v>
      </c>
      <c r="V24" t="s">
        <v>14</v>
      </c>
      <c r="W24">
        <v>13</v>
      </c>
      <c r="X24" s="383">
        <v>26</v>
      </c>
      <c r="Y24">
        <v>10</v>
      </c>
      <c r="Z24" s="383">
        <v>43.48</v>
      </c>
      <c r="AA24">
        <v>23</v>
      </c>
      <c r="AB24" s="383">
        <v>31.51</v>
      </c>
      <c r="AP24" s="382">
        <v>4</v>
      </c>
      <c r="AQ24" s="382" t="s">
        <v>287</v>
      </c>
      <c r="AR24" s="382" t="s">
        <v>13</v>
      </c>
      <c r="AS24" s="382" t="s">
        <v>308</v>
      </c>
      <c r="AT24" s="382" t="s">
        <v>308</v>
      </c>
      <c r="AU24" s="382" t="s">
        <v>308</v>
      </c>
      <c r="AV24" s="382" t="s">
        <v>308</v>
      </c>
      <c r="AW24" s="382">
        <v>4</v>
      </c>
      <c r="AX24" s="382">
        <v>5.48</v>
      </c>
      <c r="AZ24" s="382">
        <v>4</v>
      </c>
      <c r="BA24" s="382" t="s">
        <v>287</v>
      </c>
      <c r="BB24" s="382" t="s">
        <v>13</v>
      </c>
      <c r="BC24" s="382">
        <v>2</v>
      </c>
      <c r="BD24" s="382">
        <v>3.92</v>
      </c>
      <c r="BE24" s="382">
        <v>2</v>
      </c>
      <c r="BF24" s="382">
        <v>9.09</v>
      </c>
      <c r="BG24" s="382">
        <v>4</v>
      </c>
      <c r="BH24" s="382">
        <v>5.48</v>
      </c>
    </row>
    <row r="25" spans="1:60" x14ac:dyDescent="0.25">
      <c r="A25">
        <v>4</v>
      </c>
      <c r="B25" t="s">
        <v>287</v>
      </c>
      <c r="C25" t="s">
        <v>15</v>
      </c>
      <c r="D25" s="552">
        <v>17</v>
      </c>
      <c r="E25" s="553">
        <v>42.5</v>
      </c>
      <c r="F25" s="552">
        <v>5</v>
      </c>
      <c r="G25" s="553">
        <v>17.857142857142858</v>
      </c>
      <c r="H25" s="552">
        <v>22</v>
      </c>
      <c r="I25" s="553">
        <v>32.352941176470594</v>
      </c>
      <c r="U25" t="s">
        <v>287</v>
      </c>
      <c r="V25" t="s">
        <v>15</v>
      </c>
      <c r="W25">
        <v>21</v>
      </c>
      <c r="X25" s="383">
        <v>42</v>
      </c>
      <c r="Y25">
        <v>7</v>
      </c>
      <c r="Z25" s="383">
        <v>30.43</v>
      </c>
      <c r="AA25">
        <v>28</v>
      </c>
      <c r="AB25" s="383">
        <v>38.36</v>
      </c>
      <c r="AP25" s="382">
        <v>4</v>
      </c>
      <c r="AQ25" s="382" t="s">
        <v>287</v>
      </c>
      <c r="AR25" s="382" t="s">
        <v>14</v>
      </c>
      <c r="AS25" s="382">
        <v>23</v>
      </c>
      <c r="AT25" s="382">
        <v>45.1</v>
      </c>
      <c r="AU25" s="382">
        <v>10</v>
      </c>
      <c r="AV25" s="382">
        <v>45.45</v>
      </c>
      <c r="AW25" s="382">
        <v>33</v>
      </c>
      <c r="AX25" s="382">
        <v>45.21</v>
      </c>
      <c r="AZ25" s="382">
        <v>4</v>
      </c>
      <c r="BA25" s="382" t="s">
        <v>287</v>
      </c>
      <c r="BB25" s="382" t="s">
        <v>14</v>
      </c>
      <c r="BC25" s="382">
        <v>23</v>
      </c>
      <c r="BD25" s="382">
        <v>45.1</v>
      </c>
      <c r="BE25" s="382">
        <v>10</v>
      </c>
      <c r="BF25" s="382">
        <v>45.45</v>
      </c>
      <c r="BG25" s="382">
        <v>33</v>
      </c>
      <c r="BH25" s="382">
        <v>45.21</v>
      </c>
    </row>
    <row r="26" spans="1:60" x14ac:dyDescent="0.25">
      <c r="A26">
        <v>4</v>
      </c>
      <c r="B26" t="s">
        <v>287</v>
      </c>
      <c r="C26" t="s">
        <v>16</v>
      </c>
      <c r="D26" s="552">
        <v>6</v>
      </c>
      <c r="E26" s="553">
        <v>15</v>
      </c>
      <c r="F26" s="552">
        <v>0</v>
      </c>
      <c r="G26" s="553">
        <v>0</v>
      </c>
      <c r="H26" s="552">
        <v>6</v>
      </c>
      <c r="I26" s="553">
        <v>8.8235294117647065</v>
      </c>
      <c r="U26" t="s">
        <v>287</v>
      </c>
      <c r="V26" t="s">
        <v>16</v>
      </c>
      <c r="W26">
        <v>7</v>
      </c>
      <c r="X26" s="383">
        <v>14</v>
      </c>
      <c r="Y26">
        <v>3</v>
      </c>
      <c r="Z26" s="383">
        <v>13.04</v>
      </c>
      <c r="AA26">
        <v>10</v>
      </c>
      <c r="AB26" s="383">
        <v>13.7</v>
      </c>
      <c r="AP26" s="382">
        <v>4</v>
      </c>
      <c r="AQ26" s="382" t="s">
        <v>287</v>
      </c>
      <c r="AR26" s="382" t="s">
        <v>15</v>
      </c>
      <c r="AS26" s="382">
        <v>13</v>
      </c>
      <c r="AT26" s="382">
        <v>25.49</v>
      </c>
      <c r="AU26" s="382">
        <v>6</v>
      </c>
      <c r="AV26" s="382">
        <v>27.27</v>
      </c>
      <c r="AW26" s="382">
        <v>19</v>
      </c>
      <c r="AX26" s="382">
        <v>26.03</v>
      </c>
      <c r="AZ26" s="382">
        <v>4</v>
      </c>
      <c r="BA26" s="382" t="s">
        <v>287</v>
      </c>
      <c r="BB26" s="382" t="s">
        <v>15</v>
      </c>
      <c r="BC26" s="382">
        <v>13</v>
      </c>
      <c r="BD26" s="382">
        <v>25.49</v>
      </c>
      <c r="BE26" s="382">
        <v>6</v>
      </c>
      <c r="BF26" s="382">
        <v>27.27</v>
      </c>
      <c r="BG26" s="382">
        <v>19</v>
      </c>
      <c r="BH26" s="382">
        <v>26.03</v>
      </c>
    </row>
    <row r="27" spans="1:60" x14ac:dyDescent="0.25">
      <c r="A27">
        <v>4</v>
      </c>
      <c r="B27" t="s">
        <v>287</v>
      </c>
      <c r="C27" t="s">
        <v>17</v>
      </c>
      <c r="D27" s="552">
        <v>2</v>
      </c>
      <c r="E27" s="553">
        <v>5</v>
      </c>
      <c r="F27" s="552">
        <v>4</v>
      </c>
      <c r="G27" s="553">
        <v>14.285714285714286</v>
      </c>
      <c r="H27" s="552">
        <v>6</v>
      </c>
      <c r="I27" s="553">
        <v>8.8235294117647065</v>
      </c>
      <c r="U27" t="s">
        <v>287</v>
      </c>
      <c r="V27" t="s">
        <v>17</v>
      </c>
      <c r="W27">
        <v>0</v>
      </c>
      <c r="X27" s="383">
        <v>0</v>
      </c>
      <c r="Y27">
        <v>1</v>
      </c>
      <c r="Z27" s="383">
        <v>4.3499999999999996</v>
      </c>
      <c r="AA27">
        <v>1</v>
      </c>
      <c r="AB27" s="383">
        <v>1.37</v>
      </c>
      <c r="AP27" s="382">
        <v>4</v>
      </c>
      <c r="AQ27" s="382" t="s">
        <v>287</v>
      </c>
      <c r="AR27" s="382" t="s">
        <v>16</v>
      </c>
      <c r="AS27" s="382" t="s">
        <v>308</v>
      </c>
      <c r="AT27" s="382" t="s">
        <v>308</v>
      </c>
      <c r="AU27" s="382" t="s">
        <v>308</v>
      </c>
      <c r="AV27" s="382" t="s">
        <v>308</v>
      </c>
      <c r="AW27" s="382">
        <v>11</v>
      </c>
      <c r="AX27" s="382">
        <v>15.07</v>
      </c>
      <c r="AZ27" s="382">
        <v>4</v>
      </c>
      <c r="BA27" s="382" t="s">
        <v>287</v>
      </c>
      <c r="BB27" s="382" t="s">
        <v>16</v>
      </c>
      <c r="BC27" s="382">
        <v>7</v>
      </c>
      <c r="BD27" s="382">
        <v>13.73</v>
      </c>
      <c r="BE27" s="382">
        <v>4</v>
      </c>
      <c r="BF27" s="382">
        <v>18.18</v>
      </c>
      <c r="BG27" s="382">
        <v>11</v>
      </c>
      <c r="BH27" s="382">
        <v>15.07</v>
      </c>
    </row>
    <row r="28" spans="1:60" x14ac:dyDescent="0.25">
      <c r="A28">
        <v>4</v>
      </c>
      <c r="B28" t="s">
        <v>287</v>
      </c>
      <c r="C28" t="s">
        <v>18</v>
      </c>
      <c r="D28" s="552">
        <v>2</v>
      </c>
      <c r="E28" s="553">
        <v>5</v>
      </c>
      <c r="F28" s="552">
        <v>0</v>
      </c>
      <c r="G28" s="553">
        <v>0</v>
      </c>
      <c r="H28" s="552">
        <v>2</v>
      </c>
      <c r="I28" s="553">
        <v>2.9411764705882355</v>
      </c>
      <c r="U28" t="s">
        <v>287</v>
      </c>
      <c r="V28" t="s">
        <v>18</v>
      </c>
      <c r="W28">
        <v>2</v>
      </c>
      <c r="X28" s="383">
        <v>4</v>
      </c>
      <c r="Y28">
        <v>0</v>
      </c>
      <c r="Z28" s="383">
        <v>0</v>
      </c>
      <c r="AA28">
        <v>2</v>
      </c>
      <c r="AB28" s="383">
        <v>2.74</v>
      </c>
      <c r="AP28" s="382">
        <v>4</v>
      </c>
      <c r="AQ28" s="382" t="s">
        <v>287</v>
      </c>
      <c r="AR28" s="382" t="s">
        <v>17</v>
      </c>
      <c r="AS28" s="382" t="s">
        <v>308</v>
      </c>
      <c r="AT28" s="382" t="s">
        <v>308</v>
      </c>
      <c r="AU28" s="382" t="s">
        <v>308</v>
      </c>
      <c r="AV28" s="382" t="s">
        <v>308</v>
      </c>
      <c r="AW28" s="382">
        <v>3</v>
      </c>
      <c r="AX28" s="382">
        <v>4.1100000000000003</v>
      </c>
      <c r="AZ28" s="382">
        <v>4</v>
      </c>
      <c r="BA28" s="382" t="s">
        <v>287</v>
      </c>
      <c r="BB28" s="382" t="s">
        <v>17</v>
      </c>
      <c r="BC28" s="382">
        <v>3</v>
      </c>
      <c r="BD28" s="382">
        <v>5.88</v>
      </c>
      <c r="BE28" s="382">
        <v>0</v>
      </c>
      <c r="BF28" s="382">
        <v>0</v>
      </c>
      <c r="BG28" s="382">
        <v>3</v>
      </c>
      <c r="BH28" s="382">
        <v>4.1100000000000003</v>
      </c>
    </row>
    <row r="29" spans="1:60" x14ac:dyDescent="0.25">
      <c r="A29">
        <v>4</v>
      </c>
      <c r="B29" t="s">
        <v>287</v>
      </c>
      <c r="C29" t="s">
        <v>7</v>
      </c>
      <c r="D29" s="552">
        <v>40</v>
      </c>
      <c r="E29" s="553">
        <v>100</v>
      </c>
      <c r="F29" s="552">
        <v>28</v>
      </c>
      <c r="G29" s="553">
        <v>100</v>
      </c>
      <c r="H29" s="552">
        <v>68</v>
      </c>
      <c r="I29" s="553">
        <v>100</v>
      </c>
      <c r="U29" t="s">
        <v>287</v>
      </c>
      <c r="V29" t="s">
        <v>7</v>
      </c>
      <c r="W29">
        <v>50</v>
      </c>
      <c r="X29" s="383">
        <v>100</v>
      </c>
      <c r="Y29">
        <v>23</v>
      </c>
      <c r="Z29" s="383">
        <v>100</v>
      </c>
      <c r="AA29">
        <v>73</v>
      </c>
      <c r="AB29" s="383">
        <v>100</v>
      </c>
      <c r="AP29" s="382">
        <v>4</v>
      </c>
      <c r="AQ29" s="382" t="s">
        <v>287</v>
      </c>
      <c r="AR29" s="382" t="s">
        <v>18</v>
      </c>
      <c r="AS29" s="382" t="s">
        <v>308</v>
      </c>
      <c r="AT29" s="382" t="s">
        <v>308</v>
      </c>
      <c r="AU29" s="382" t="s">
        <v>308</v>
      </c>
      <c r="AV29" s="382" t="s">
        <v>308</v>
      </c>
      <c r="AW29" s="382">
        <v>3</v>
      </c>
      <c r="AX29" s="382">
        <v>4.1100000000000003</v>
      </c>
      <c r="AZ29" s="382">
        <v>4</v>
      </c>
      <c r="BA29" s="382" t="s">
        <v>287</v>
      </c>
      <c r="BB29" s="382" t="s">
        <v>18</v>
      </c>
      <c r="BC29" s="382">
        <v>3</v>
      </c>
      <c r="BD29" s="382">
        <v>5.88</v>
      </c>
      <c r="BE29" s="382">
        <v>0</v>
      </c>
      <c r="BF29" s="382">
        <v>0</v>
      </c>
      <c r="BG29" s="382">
        <v>3</v>
      </c>
      <c r="BH29" s="382">
        <v>4.1100000000000003</v>
      </c>
    </row>
    <row r="30" spans="1:60" x14ac:dyDescent="0.25">
      <c r="A30">
        <v>5</v>
      </c>
      <c r="B30" t="s">
        <v>288</v>
      </c>
      <c r="C30" t="s">
        <v>13</v>
      </c>
      <c r="D30" s="552">
        <v>11</v>
      </c>
      <c r="E30" s="553">
        <v>16.417910447761194</v>
      </c>
      <c r="F30" s="552">
        <v>15</v>
      </c>
      <c r="G30" s="553">
        <v>24.193548387096772</v>
      </c>
      <c r="H30" s="552">
        <v>26</v>
      </c>
      <c r="I30" s="553">
        <v>20.155038759689923</v>
      </c>
      <c r="U30" t="s">
        <v>288</v>
      </c>
      <c r="V30" t="s">
        <v>13</v>
      </c>
      <c r="W30">
        <v>5</v>
      </c>
      <c r="X30" s="383">
        <v>9.8000000000000007</v>
      </c>
      <c r="Y30">
        <v>9</v>
      </c>
      <c r="Z30" s="383">
        <v>21.43</v>
      </c>
      <c r="AA30">
        <v>14</v>
      </c>
      <c r="AB30" s="383">
        <v>15.05</v>
      </c>
      <c r="AP30" s="382">
        <v>4</v>
      </c>
      <c r="AQ30" s="382" t="s">
        <v>287</v>
      </c>
      <c r="AR30" s="382" t="s">
        <v>7</v>
      </c>
      <c r="AS30" s="382">
        <v>51</v>
      </c>
      <c r="AT30" s="382">
        <v>100</v>
      </c>
      <c r="AU30" s="382">
        <v>22</v>
      </c>
      <c r="AV30" s="384">
        <v>99.990000000000009</v>
      </c>
      <c r="AW30" s="382">
        <v>73</v>
      </c>
      <c r="AX30" s="384">
        <v>100.00999999999999</v>
      </c>
      <c r="AZ30" s="382">
        <v>4</v>
      </c>
      <c r="BA30" s="382" t="s">
        <v>287</v>
      </c>
      <c r="BB30" s="382" t="s">
        <v>7</v>
      </c>
      <c r="BC30" s="382">
        <v>51</v>
      </c>
      <c r="BD30" s="382">
        <v>100</v>
      </c>
      <c r="BE30" s="382">
        <v>22</v>
      </c>
      <c r="BF30" s="382">
        <v>99.990000000000009</v>
      </c>
      <c r="BG30" s="382">
        <v>73</v>
      </c>
      <c r="BH30" s="382">
        <v>100.00999999999999</v>
      </c>
    </row>
    <row r="31" spans="1:60" x14ac:dyDescent="0.25">
      <c r="A31">
        <v>5</v>
      </c>
      <c r="B31" t="s">
        <v>288</v>
      </c>
      <c r="C31" t="s">
        <v>14</v>
      </c>
      <c r="D31" s="552">
        <v>22</v>
      </c>
      <c r="E31" s="553">
        <v>32.835820895522389</v>
      </c>
      <c r="F31" s="552">
        <v>22</v>
      </c>
      <c r="G31" s="553">
        <v>35.483870967741936</v>
      </c>
      <c r="H31" s="552">
        <v>44</v>
      </c>
      <c r="I31" s="553">
        <v>34.108527131782949</v>
      </c>
      <c r="U31" t="s">
        <v>288</v>
      </c>
      <c r="V31" t="s">
        <v>14</v>
      </c>
      <c r="W31">
        <v>15</v>
      </c>
      <c r="X31" s="383">
        <v>29.41</v>
      </c>
      <c r="Y31">
        <v>10</v>
      </c>
      <c r="Z31" s="383">
        <v>23.81</v>
      </c>
      <c r="AA31">
        <v>25</v>
      </c>
      <c r="AB31" s="383">
        <v>26.88</v>
      </c>
      <c r="AP31" s="382">
        <v>5</v>
      </c>
      <c r="AQ31" s="382" t="s">
        <v>288</v>
      </c>
      <c r="AR31" s="382" t="s">
        <v>13</v>
      </c>
      <c r="AS31" s="382">
        <v>4</v>
      </c>
      <c r="AT31" s="382">
        <v>5.97</v>
      </c>
      <c r="AU31" s="382">
        <v>8</v>
      </c>
      <c r="AV31" s="382">
        <v>16.329999999999998</v>
      </c>
      <c r="AW31" s="382">
        <v>12</v>
      </c>
      <c r="AX31" s="382">
        <v>10.34</v>
      </c>
      <c r="AZ31" s="382">
        <v>5</v>
      </c>
      <c r="BA31" s="382" t="s">
        <v>288</v>
      </c>
      <c r="BB31" s="382" t="s">
        <v>13</v>
      </c>
      <c r="BC31" s="382">
        <v>4</v>
      </c>
      <c r="BD31" s="382">
        <v>5.97</v>
      </c>
      <c r="BE31" s="382">
        <v>8</v>
      </c>
      <c r="BF31" s="382">
        <v>16.329999999999998</v>
      </c>
      <c r="BG31" s="382">
        <v>12</v>
      </c>
      <c r="BH31" s="382">
        <v>10.34</v>
      </c>
    </row>
    <row r="32" spans="1:60" x14ac:dyDescent="0.25">
      <c r="A32">
        <v>5</v>
      </c>
      <c r="B32" t="s">
        <v>288</v>
      </c>
      <c r="C32" t="s">
        <v>15</v>
      </c>
      <c r="D32" s="552">
        <v>18</v>
      </c>
      <c r="E32" s="553">
        <v>26.865671641791046</v>
      </c>
      <c r="F32" s="552">
        <v>14</v>
      </c>
      <c r="G32" s="553">
        <v>22.58064516129032</v>
      </c>
      <c r="H32" s="552">
        <v>32</v>
      </c>
      <c r="I32" s="553">
        <v>24.806201550387598</v>
      </c>
      <c r="U32" t="s">
        <v>288</v>
      </c>
      <c r="V32" t="s">
        <v>15</v>
      </c>
      <c r="W32">
        <v>16</v>
      </c>
      <c r="X32" s="383">
        <v>31.37</v>
      </c>
      <c r="Y32">
        <v>18</v>
      </c>
      <c r="Z32" s="383">
        <v>42.86</v>
      </c>
      <c r="AA32">
        <v>34</v>
      </c>
      <c r="AB32" s="383">
        <v>36.56</v>
      </c>
      <c r="AP32" s="382">
        <v>5</v>
      </c>
      <c r="AQ32" s="382" t="s">
        <v>288</v>
      </c>
      <c r="AR32" s="382" t="s">
        <v>14</v>
      </c>
      <c r="AS32" s="382">
        <v>29</v>
      </c>
      <c r="AT32" s="382">
        <v>43.28</v>
      </c>
      <c r="AU32" s="382">
        <v>18</v>
      </c>
      <c r="AV32" s="382">
        <v>36.729999999999997</v>
      </c>
      <c r="AW32" s="382">
        <v>47</v>
      </c>
      <c r="AX32" s="382">
        <v>40.520000000000003</v>
      </c>
      <c r="AZ32" s="382">
        <v>5</v>
      </c>
      <c r="BA32" s="382" t="s">
        <v>288</v>
      </c>
      <c r="BB32" s="382" t="s">
        <v>14</v>
      </c>
      <c r="BC32" s="382">
        <v>29</v>
      </c>
      <c r="BD32" s="382">
        <v>43.28</v>
      </c>
      <c r="BE32" s="382">
        <v>18</v>
      </c>
      <c r="BF32" s="382">
        <v>36.729999999999997</v>
      </c>
      <c r="BG32" s="382">
        <v>47</v>
      </c>
      <c r="BH32" s="382">
        <v>40.520000000000003</v>
      </c>
    </row>
    <row r="33" spans="1:60" x14ac:dyDescent="0.25">
      <c r="A33">
        <v>5</v>
      </c>
      <c r="B33" t="s">
        <v>288</v>
      </c>
      <c r="C33" t="s">
        <v>16</v>
      </c>
      <c r="D33" s="552">
        <v>6</v>
      </c>
      <c r="E33" s="553">
        <v>8.9552238805970159</v>
      </c>
      <c r="F33" s="552">
        <v>9</v>
      </c>
      <c r="G33" s="553">
        <v>14.516129032258064</v>
      </c>
      <c r="H33" s="552">
        <v>15</v>
      </c>
      <c r="I33" s="553">
        <v>11.627906976744187</v>
      </c>
      <c r="U33" t="s">
        <v>288</v>
      </c>
      <c r="V33" t="s">
        <v>16</v>
      </c>
      <c r="W33">
        <v>8</v>
      </c>
      <c r="X33" s="383">
        <v>15.69</v>
      </c>
      <c r="Y33">
        <v>3</v>
      </c>
      <c r="Z33" s="383">
        <v>7.14</v>
      </c>
      <c r="AA33">
        <v>11</v>
      </c>
      <c r="AB33" s="383">
        <v>11.83</v>
      </c>
      <c r="AP33" s="382">
        <v>5</v>
      </c>
      <c r="AQ33" s="382" t="s">
        <v>288</v>
      </c>
      <c r="AR33" s="382" t="s">
        <v>15</v>
      </c>
      <c r="AS33" s="382">
        <v>17</v>
      </c>
      <c r="AT33" s="382">
        <v>25.37</v>
      </c>
      <c r="AU33" s="382">
        <v>20</v>
      </c>
      <c r="AV33" s="382">
        <v>40.82</v>
      </c>
      <c r="AW33" s="382">
        <v>37</v>
      </c>
      <c r="AX33" s="382">
        <v>31.9</v>
      </c>
      <c r="AZ33" s="382">
        <v>5</v>
      </c>
      <c r="BA33" s="382" t="s">
        <v>288</v>
      </c>
      <c r="BB33" s="382" t="s">
        <v>15</v>
      </c>
      <c r="BC33" s="382">
        <v>17</v>
      </c>
      <c r="BD33" s="382">
        <v>25.37</v>
      </c>
      <c r="BE33" s="382">
        <v>20</v>
      </c>
      <c r="BF33" s="382">
        <v>40.82</v>
      </c>
      <c r="BG33" s="382">
        <v>37</v>
      </c>
      <c r="BH33" s="382">
        <v>31.9</v>
      </c>
    </row>
    <row r="34" spans="1:60" x14ac:dyDescent="0.25">
      <c r="A34">
        <v>5</v>
      </c>
      <c r="B34" t="s">
        <v>288</v>
      </c>
      <c r="C34" t="s">
        <v>17</v>
      </c>
      <c r="D34" s="552">
        <v>4</v>
      </c>
      <c r="E34" s="553">
        <v>5.9701492537313436</v>
      </c>
      <c r="F34" s="552">
        <v>1</v>
      </c>
      <c r="G34" s="553">
        <v>1.6129032258064515</v>
      </c>
      <c r="H34" s="552">
        <v>5</v>
      </c>
      <c r="I34" s="553">
        <v>3.8759689922480622</v>
      </c>
      <c r="U34" t="s">
        <v>288</v>
      </c>
      <c r="V34" t="s">
        <v>17</v>
      </c>
      <c r="W34">
        <v>3</v>
      </c>
      <c r="X34" s="383">
        <v>5.88</v>
      </c>
      <c r="Y34">
        <v>2</v>
      </c>
      <c r="Z34" s="383">
        <v>4.76</v>
      </c>
      <c r="AA34">
        <v>5</v>
      </c>
      <c r="AB34" s="383">
        <v>5.38</v>
      </c>
      <c r="AP34" s="382">
        <v>5</v>
      </c>
      <c r="AQ34" s="382" t="s">
        <v>288</v>
      </c>
      <c r="AR34" s="382" t="s">
        <v>16</v>
      </c>
      <c r="AS34" s="382" t="s">
        <v>308</v>
      </c>
      <c r="AT34" s="382" t="s">
        <v>308</v>
      </c>
      <c r="AU34" s="382" t="s">
        <v>308</v>
      </c>
      <c r="AV34" s="382" t="s">
        <v>308</v>
      </c>
      <c r="AW34" s="382">
        <v>11</v>
      </c>
      <c r="AX34" s="382">
        <v>9.48</v>
      </c>
      <c r="AZ34" s="382">
        <v>5</v>
      </c>
      <c r="BA34" s="382" t="s">
        <v>288</v>
      </c>
      <c r="BB34" s="382" t="s">
        <v>16</v>
      </c>
      <c r="BC34" s="382">
        <v>9</v>
      </c>
      <c r="BD34" s="382">
        <v>13.43</v>
      </c>
      <c r="BE34" s="382">
        <v>2</v>
      </c>
      <c r="BF34" s="382">
        <v>4.08</v>
      </c>
      <c r="BG34" s="382">
        <v>11</v>
      </c>
      <c r="BH34" s="382">
        <v>9.48</v>
      </c>
    </row>
    <row r="35" spans="1:60" x14ac:dyDescent="0.25">
      <c r="A35">
        <v>5</v>
      </c>
      <c r="B35" t="s">
        <v>288</v>
      </c>
      <c r="C35" t="s">
        <v>18</v>
      </c>
      <c r="D35" s="552">
        <v>6</v>
      </c>
      <c r="E35" s="553">
        <v>8.9552238805970159</v>
      </c>
      <c r="F35" s="552">
        <v>1</v>
      </c>
      <c r="G35" s="553">
        <v>1.6129032258064515</v>
      </c>
      <c r="H35" s="552">
        <v>7</v>
      </c>
      <c r="I35" s="553">
        <v>5.4263565891472876</v>
      </c>
      <c r="U35" t="s">
        <v>288</v>
      </c>
      <c r="V35" t="s">
        <v>18</v>
      </c>
      <c r="W35">
        <v>4</v>
      </c>
      <c r="X35" s="383">
        <v>7.84</v>
      </c>
      <c r="Y35">
        <v>0</v>
      </c>
      <c r="Z35" s="383">
        <v>0</v>
      </c>
      <c r="AA35">
        <v>4</v>
      </c>
      <c r="AB35" s="383">
        <v>4.3</v>
      </c>
      <c r="AP35" s="382">
        <v>5</v>
      </c>
      <c r="AQ35" s="382" t="s">
        <v>288</v>
      </c>
      <c r="AR35" s="382" t="s">
        <v>17</v>
      </c>
      <c r="AS35" s="382" t="s">
        <v>308</v>
      </c>
      <c r="AT35" s="382" t="s">
        <v>308</v>
      </c>
      <c r="AU35" s="382" t="s">
        <v>308</v>
      </c>
      <c r="AV35" s="382" t="s">
        <v>308</v>
      </c>
      <c r="AW35" s="382">
        <v>6</v>
      </c>
      <c r="AX35" s="382">
        <v>5.17</v>
      </c>
      <c r="AZ35" s="382">
        <v>5</v>
      </c>
      <c r="BA35" s="382" t="s">
        <v>288</v>
      </c>
      <c r="BB35" s="382" t="s">
        <v>17</v>
      </c>
      <c r="BC35" s="382">
        <v>5</v>
      </c>
      <c r="BD35" s="382">
        <v>7.46</v>
      </c>
      <c r="BE35" s="382">
        <v>1</v>
      </c>
      <c r="BF35" s="382">
        <v>2.04</v>
      </c>
      <c r="BG35" s="382">
        <v>6</v>
      </c>
      <c r="BH35" s="382">
        <v>5.17</v>
      </c>
    </row>
    <row r="36" spans="1:60" x14ac:dyDescent="0.25">
      <c r="A36">
        <v>5</v>
      </c>
      <c r="B36" t="s">
        <v>288</v>
      </c>
      <c r="C36" t="s">
        <v>7</v>
      </c>
      <c r="D36" s="552">
        <v>67</v>
      </c>
      <c r="E36" s="553">
        <v>100</v>
      </c>
      <c r="F36" s="552">
        <v>62</v>
      </c>
      <c r="G36" s="553">
        <v>100</v>
      </c>
      <c r="H36" s="552">
        <v>129</v>
      </c>
      <c r="I36" s="553">
        <v>100</v>
      </c>
      <c r="U36" t="s">
        <v>288</v>
      </c>
      <c r="V36" t="s">
        <v>7</v>
      </c>
      <c r="W36">
        <v>51</v>
      </c>
      <c r="X36" s="383">
        <v>100</v>
      </c>
      <c r="Y36">
        <v>42</v>
      </c>
      <c r="Z36" s="383">
        <v>100</v>
      </c>
      <c r="AA36">
        <v>93</v>
      </c>
      <c r="AB36" s="383">
        <v>100</v>
      </c>
      <c r="AP36" s="382">
        <v>5</v>
      </c>
      <c r="AQ36" s="382" t="s">
        <v>288</v>
      </c>
      <c r="AR36" s="382" t="s">
        <v>18</v>
      </c>
      <c r="AS36" s="382" t="s">
        <v>308</v>
      </c>
      <c r="AT36" s="382" t="s">
        <v>308</v>
      </c>
      <c r="AU36" s="382" t="s">
        <v>308</v>
      </c>
      <c r="AV36" s="382" t="s">
        <v>308</v>
      </c>
      <c r="AW36" s="382">
        <v>3</v>
      </c>
      <c r="AX36" s="382">
        <v>2.59</v>
      </c>
      <c r="AZ36" s="382">
        <v>5</v>
      </c>
      <c r="BA36" s="382" t="s">
        <v>288</v>
      </c>
      <c r="BB36" s="382" t="s">
        <v>18</v>
      </c>
      <c r="BC36" s="382">
        <v>3</v>
      </c>
      <c r="BD36" s="382">
        <v>4.4800000000000004</v>
      </c>
      <c r="BE36" s="382">
        <v>0</v>
      </c>
      <c r="BF36" s="382">
        <v>0</v>
      </c>
      <c r="BG36" s="382">
        <v>3</v>
      </c>
      <c r="BH36" s="382">
        <v>2.59</v>
      </c>
    </row>
    <row r="37" spans="1:60" x14ac:dyDescent="0.25">
      <c r="A37">
        <v>6</v>
      </c>
      <c r="B37" t="s">
        <v>289</v>
      </c>
      <c r="C37" t="s">
        <v>13</v>
      </c>
      <c r="D37" s="552">
        <v>8</v>
      </c>
      <c r="E37" s="553">
        <v>16.666666666666668</v>
      </c>
      <c r="F37" s="552">
        <v>5</v>
      </c>
      <c r="G37" s="553">
        <v>12.820512820512821</v>
      </c>
      <c r="H37" s="552">
        <v>13</v>
      </c>
      <c r="I37" s="553">
        <v>14.942528735632184</v>
      </c>
      <c r="U37" t="s">
        <v>289</v>
      </c>
      <c r="V37" t="s">
        <v>13</v>
      </c>
      <c r="W37">
        <v>8</v>
      </c>
      <c r="X37" s="383">
        <v>12.7</v>
      </c>
      <c r="Y37">
        <v>7</v>
      </c>
      <c r="Z37" s="383">
        <v>15.91</v>
      </c>
      <c r="AA37">
        <v>15</v>
      </c>
      <c r="AB37" s="383">
        <v>14.02</v>
      </c>
      <c r="AP37" s="382">
        <v>5</v>
      </c>
      <c r="AQ37" s="382" t="s">
        <v>288</v>
      </c>
      <c r="AR37" s="382" t="s">
        <v>7</v>
      </c>
      <c r="AS37" s="382">
        <v>67</v>
      </c>
      <c r="AT37" s="384">
        <v>99.990000000000009</v>
      </c>
      <c r="AU37" s="382">
        <v>49</v>
      </c>
      <c r="AV37" s="384">
        <v>100</v>
      </c>
      <c r="AW37" s="382">
        <v>116</v>
      </c>
      <c r="AX37" s="384">
        <v>100</v>
      </c>
      <c r="AZ37" s="382">
        <v>5</v>
      </c>
      <c r="BA37" s="382" t="s">
        <v>288</v>
      </c>
      <c r="BB37" s="382" t="s">
        <v>7</v>
      </c>
      <c r="BC37" s="382">
        <v>67</v>
      </c>
      <c r="BD37" s="385">
        <v>99.990000000000009</v>
      </c>
      <c r="BE37" s="382">
        <v>49</v>
      </c>
      <c r="BF37" s="382">
        <v>100</v>
      </c>
      <c r="BG37" s="382">
        <v>116</v>
      </c>
      <c r="BH37" s="382">
        <v>100</v>
      </c>
    </row>
    <row r="38" spans="1:60" x14ac:dyDescent="0.25">
      <c r="A38">
        <v>6</v>
      </c>
      <c r="B38" t="s">
        <v>289</v>
      </c>
      <c r="C38" t="s">
        <v>14</v>
      </c>
      <c r="D38" s="552">
        <v>14</v>
      </c>
      <c r="E38" s="553">
        <v>29.166666666666668</v>
      </c>
      <c r="F38" s="552">
        <v>17</v>
      </c>
      <c r="G38" s="553">
        <v>43.589743589743591</v>
      </c>
      <c r="H38" s="552">
        <v>31</v>
      </c>
      <c r="I38" s="553">
        <v>35.632183908045974</v>
      </c>
      <c r="U38" t="s">
        <v>289</v>
      </c>
      <c r="V38" t="s">
        <v>14</v>
      </c>
      <c r="W38">
        <v>23</v>
      </c>
      <c r="X38" s="383">
        <v>36.51</v>
      </c>
      <c r="Y38">
        <v>17</v>
      </c>
      <c r="Z38" s="383">
        <v>38.64</v>
      </c>
      <c r="AA38">
        <v>40</v>
      </c>
      <c r="AB38" s="383">
        <v>37.380000000000003</v>
      </c>
      <c r="AP38" s="382">
        <v>6</v>
      </c>
      <c r="AQ38" s="382" t="s">
        <v>289</v>
      </c>
      <c r="AR38" s="382" t="s">
        <v>13</v>
      </c>
      <c r="AS38" s="382">
        <v>7</v>
      </c>
      <c r="AT38" s="382">
        <v>12.07</v>
      </c>
      <c r="AU38" s="382">
        <v>8</v>
      </c>
      <c r="AV38" s="382">
        <v>22.22</v>
      </c>
      <c r="AW38" s="382">
        <v>15</v>
      </c>
      <c r="AX38" s="382">
        <v>15.96</v>
      </c>
      <c r="AZ38" s="382">
        <v>6</v>
      </c>
      <c r="BA38" s="382" t="s">
        <v>289</v>
      </c>
      <c r="BB38" s="382" t="s">
        <v>13</v>
      </c>
      <c r="BC38" s="382">
        <v>7</v>
      </c>
      <c r="BD38" s="382">
        <v>12.07</v>
      </c>
      <c r="BE38" s="382">
        <v>8</v>
      </c>
      <c r="BF38" s="382">
        <v>22.22</v>
      </c>
      <c r="BG38" s="382">
        <v>15</v>
      </c>
      <c r="BH38" s="382">
        <v>15.96</v>
      </c>
    </row>
    <row r="39" spans="1:60" x14ac:dyDescent="0.25">
      <c r="A39">
        <v>6</v>
      </c>
      <c r="B39" t="s">
        <v>289</v>
      </c>
      <c r="C39" t="s">
        <v>15</v>
      </c>
      <c r="D39" s="552">
        <v>12</v>
      </c>
      <c r="E39" s="553">
        <v>25</v>
      </c>
      <c r="F39" s="552">
        <v>12</v>
      </c>
      <c r="G39" s="553">
        <v>30.769230769230774</v>
      </c>
      <c r="H39" s="552">
        <v>24</v>
      </c>
      <c r="I39" s="553">
        <v>27.586206896551722</v>
      </c>
      <c r="U39" t="s">
        <v>289</v>
      </c>
      <c r="V39" t="s">
        <v>15</v>
      </c>
      <c r="W39">
        <v>18</v>
      </c>
      <c r="X39" s="383">
        <v>28.57</v>
      </c>
      <c r="Y39">
        <v>13</v>
      </c>
      <c r="Z39" s="383">
        <v>29.55</v>
      </c>
      <c r="AA39">
        <v>31</v>
      </c>
      <c r="AB39" s="383">
        <v>28.97</v>
      </c>
      <c r="AP39" s="382">
        <v>6</v>
      </c>
      <c r="AQ39" s="382" t="s">
        <v>289</v>
      </c>
      <c r="AR39" s="382" t="s">
        <v>14</v>
      </c>
      <c r="AS39" s="382">
        <v>21</v>
      </c>
      <c r="AT39" s="382">
        <v>36.21</v>
      </c>
      <c r="AU39" s="382">
        <v>14</v>
      </c>
      <c r="AV39" s="382">
        <v>38.89</v>
      </c>
      <c r="AW39" s="382">
        <v>35</v>
      </c>
      <c r="AX39" s="382">
        <v>37.229999999999997</v>
      </c>
      <c r="AZ39" s="382">
        <v>6</v>
      </c>
      <c r="BA39" s="382" t="s">
        <v>289</v>
      </c>
      <c r="BB39" s="382" t="s">
        <v>14</v>
      </c>
      <c r="BC39" s="382">
        <v>21</v>
      </c>
      <c r="BD39" s="382">
        <v>36.21</v>
      </c>
      <c r="BE39" s="382">
        <v>14</v>
      </c>
      <c r="BF39" s="382">
        <v>38.89</v>
      </c>
      <c r="BG39" s="382">
        <v>35</v>
      </c>
      <c r="BH39" s="382">
        <v>37.229999999999997</v>
      </c>
    </row>
    <row r="40" spans="1:60" x14ac:dyDescent="0.25">
      <c r="A40">
        <v>6</v>
      </c>
      <c r="B40" t="s">
        <v>289</v>
      </c>
      <c r="C40" t="s">
        <v>16</v>
      </c>
      <c r="D40" s="552">
        <v>4</v>
      </c>
      <c r="E40" s="553">
        <v>8.3333333333333339</v>
      </c>
      <c r="F40" s="552">
        <v>3</v>
      </c>
      <c r="G40" s="553">
        <v>7.6923076923076934</v>
      </c>
      <c r="H40" s="552">
        <v>7</v>
      </c>
      <c r="I40" s="553">
        <v>8.0459770114942515</v>
      </c>
      <c r="U40" t="s">
        <v>289</v>
      </c>
      <c r="V40" t="s">
        <v>16</v>
      </c>
      <c r="W40">
        <v>5</v>
      </c>
      <c r="X40" s="383">
        <v>7.94</v>
      </c>
      <c r="Y40">
        <v>2</v>
      </c>
      <c r="Z40" s="383">
        <v>4.55</v>
      </c>
      <c r="AA40">
        <v>7</v>
      </c>
      <c r="AB40" s="383">
        <v>6.54</v>
      </c>
      <c r="AP40" s="382">
        <v>6</v>
      </c>
      <c r="AQ40" s="382" t="s">
        <v>289</v>
      </c>
      <c r="AR40" s="382" t="s">
        <v>15</v>
      </c>
      <c r="AS40" s="382">
        <v>17</v>
      </c>
      <c r="AT40" s="382">
        <v>29.31</v>
      </c>
      <c r="AU40" s="382">
        <v>9</v>
      </c>
      <c r="AV40" s="382">
        <v>25</v>
      </c>
      <c r="AW40" s="382">
        <v>26</v>
      </c>
      <c r="AX40" s="382">
        <v>27.66</v>
      </c>
      <c r="AZ40" s="382">
        <v>6</v>
      </c>
      <c r="BA40" s="382" t="s">
        <v>289</v>
      </c>
      <c r="BB40" s="382" t="s">
        <v>15</v>
      </c>
      <c r="BC40" s="382">
        <v>17</v>
      </c>
      <c r="BD40" s="382">
        <v>29.31</v>
      </c>
      <c r="BE40" s="382">
        <v>9</v>
      </c>
      <c r="BF40" s="382">
        <v>25</v>
      </c>
      <c r="BG40" s="382">
        <v>26</v>
      </c>
      <c r="BH40" s="382">
        <v>27.66</v>
      </c>
    </row>
    <row r="41" spans="1:60" x14ac:dyDescent="0.25">
      <c r="A41">
        <v>6</v>
      </c>
      <c r="B41" t="s">
        <v>289</v>
      </c>
      <c r="C41" t="s">
        <v>17</v>
      </c>
      <c r="D41" s="552">
        <v>9</v>
      </c>
      <c r="E41" s="553">
        <v>18.75</v>
      </c>
      <c r="F41" s="552">
        <v>0</v>
      </c>
      <c r="G41" s="553">
        <v>0</v>
      </c>
      <c r="H41" s="552">
        <v>9</v>
      </c>
      <c r="I41" s="553">
        <v>10.344827586206897</v>
      </c>
      <c r="U41" t="s">
        <v>289</v>
      </c>
      <c r="V41" t="s">
        <v>17</v>
      </c>
      <c r="W41">
        <v>6</v>
      </c>
      <c r="X41" s="383">
        <v>9.52</v>
      </c>
      <c r="Y41">
        <v>4</v>
      </c>
      <c r="Z41" s="383">
        <v>9.09</v>
      </c>
      <c r="AA41">
        <v>10</v>
      </c>
      <c r="AB41" s="383">
        <v>9.35</v>
      </c>
      <c r="AP41" s="382">
        <v>6</v>
      </c>
      <c r="AQ41" s="382" t="s">
        <v>289</v>
      </c>
      <c r="AR41" s="382" t="s">
        <v>16</v>
      </c>
      <c r="AS41" s="382" t="s">
        <v>308</v>
      </c>
      <c r="AT41" s="382" t="s">
        <v>308</v>
      </c>
      <c r="AU41" s="382" t="s">
        <v>308</v>
      </c>
      <c r="AV41" s="382" t="s">
        <v>308</v>
      </c>
      <c r="AW41" s="382">
        <v>6</v>
      </c>
      <c r="AX41" s="382">
        <v>6.38</v>
      </c>
      <c r="AZ41" s="382">
        <v>6</v>
      </c>
      <c r="BA41" s="382" t="s">
        <v>289</v>
      </c>
      <c r="BB41" s="382" t="s">
        <v>16</v>
      </c>
      <c r="BC41" s="382">
        <v>6</v>
      </c>
      <c r="BD41" s="382">
        <v>10.34</v>
      </c>
      <c r="BE41" s="382">
        <v>0</v>
      </c>
      <c r="BF41" s="382">
        <v>0</v>
      </c>
      <c r="BG41" s="382">
        <v>6</v>
      </c>
      <c r="BH41" s="382">
        <v>6.38</v>
      </c>
    </row>
    <row r="42" spans="1:60" x14ac:dyDescent="0.25">
      <c r="A42">
        <v>6</v>
      </c>
      <c r="B42" t="s">
        <v>289</v>
      </c>
      <c r="C42" t="s">
        <v>18</v>
      </c>
      <c r="D42" s="552">
        <v>1</v>
      </c>
      <c r="E42" s="553">
        <v>2.0833333333333335</v>
      </c>
      <c r="F42" s="552">
        <v>2</v>
      </c>
      <c r="G42" s="553">
        <v>5.1282051282051286</v>
      </c>
      <c r="H42" s="552">
        <v>3</v>
      </c>
      <c r="I42" s="553">
        <v>3.4482758620689653</v>
      </c>
      <c r="U42" t="s">
        <v>289</v>
      </c>
      <c r="V42" t="s">
        <v>18</v>
      </c>
      <c r="W42">
        <v>3</v>
      </c>
      <c r="X42" s="383">
        <v>4.76</v>
      </c>
      <c r="Y42">
        <v>1</v>
      </c>
      <c r="Z42" s="383">
        <v>2.27</v>
      </c>
      <c r="AA42">
        <v>4</v>
      </c>
      <c r="AB42" s="383">
        <v>3.74</v>
      </c>
      <c r="AP42" s="382">
        <v>6</v>
      </c>
      <c r="AQ42" s="382" t="s">
        <v>289</v>
      </c>
      <c r="AR42" s="382" t="s">
        <v>17</v>
      </c>
      <c r="AS42" s="382" t="s">
        <v>308</v>
      </c>
      <c r="AT42" s="382" t="s">
        <v>308</v>
      </c>
      <c r="AU42" s="382" t="s">
        <v>308</v>
      </c>
      <c r="AV42" s="382" t="s">
        <v>308</v>
      </c>
      <c r="AW42" s="382">
        <v>11</v>
      </c>
      <c r="AX42" s="382">
        <v>11.7</v>
      </c>
      <c r="AZ42" s="382">
        <v>6</v>
      </c>
      <c r="BA42" s="382" t="s">
        <v>289</v>
      </c>
      <c r="BB42" s="382" t="s">
        <v>17</v>
      </c>
      <c r="BC42" s="382">
        <v>6</v>
      </c>
      <c r="BD42" s="382">
        <v>10.34</v>
      </c>
      <c r="BE42" s="382">
        <v>5</v>
      </c>
      <c r="BF42" s="382">
        <v>13.89</v>
      </c>
      <c r="BG42" s="382">
        <v>11</v>
      </c>
      <c r="BH42" s="382">
        <v>11.7</v>
      </c>
    </row>
    <row r="43" spans="1:60" x14ac:dyDescent="0.25">
      <c r="A43">
        <v>6</v>
      </c>
      <c r="B43" t="s">
        <v>289</v>
      </c>
      <c r="C43" t="s">
        <v>7</v>
      </c>
      <c r="D43" s="552">
        <v>48</v>
      </c>
      <c r="E43" s="553">
        <v>100</v>
      </c>
      <c r="F43" s="552">
        <v>39</v>
      </c>
      <c r="G43" s="553">
        <v>100.00000000000001</v>
      </c>
      <c r="H43" s="552">
        <v>87</v>
      </c>
      <c r="I43" s="553">
        <v>100</v>
      </c>
      <c r="U43" t="s">
        <v>289</v>
      </c>
      <c r="V43" t="s">
        <v>7</v>
      </c>
      <c r="W43">
        <v>63</v>
      </c>
      <c r="X43" s="383">
        <v>100</v>
      </c>
      <c r="Y43">
        <v>44</v>
      </c>
      <c r="Z43" s="383">
        <v>100.00000000000001</v>
      </c>
      <c r="AA43">
        <v>107</v>
      </c>
      <c r="AB43" s="383">
        <v>100</v>
      </c>
      <c r="AP43" s="382">
        <v>6</v>
      </c>
      <c r="AQ43" s="382" t="s">
        <v>289</v>
      </c>
      <c r="AR43" s="382" t="s">
        <v>18</v>
      </c>
      <c r="AS43" s="382" t="s">
        <v>308</v>
      </c>
      <c r="AT43" s="382" t="s">
        <v>308</v>
      </c>
      <c r="AU43" s="382" t="s">
        <v>308</v>
      </c>
      <c r="AV43" s="382" t="s">
        <v>308</v>
      </c>
      <c r="AW43" s="382">
        <v>1</v>
      </c>
      <c r="AX43" s="382">
        <v>1.06</v>
      </c>
      <c r="AZ43" s="382">
        <v>6</v>
      </c>
      <c r="BA43" s="382" t="s">
        <v>289</v>
      </c>
      <c r="BB43" s="382" t="s">
        <v>18</v>
      </c>
      <c r="BC43" s="382">
        <v>1</v>
      </c>
      <c r="BD43" s="382">
        <v>1.72</v>
      </c>
      <c r="BE43" s="382">
        <v>0</v>
      </c>
      <c r="BF43" s="382">
        <v>0</v>
      </c>
      <c r="BG43" s="382">
        <v>1</v>
      </c>
      <c r="BH43" s="382">
        <v>1.06</v>
      </c>
    </row>
    <row r="44" spans="1:60" x14ac:dyDescent="0.25">
      <c r="A44">
        <v>7</v>
      </c>
      <c r="B44" t="s">
        <v>290</v>
      </c>
      <c r="C44" t="s">
        <v>13</v>
      </c>
      <c r="D44" s="552">
        <v>10</v>
      </c>
      <c r="E44" s="553">
        <v>12.5</v>
      </c>
      <c r="F44" s="552">
        <v>32</v>
      </c>
      <c r="G44" s="553">
        <v>29.357798165137616</v>
      </c>
      <c r="H44" s="552">
        <v>42</v>
      </c>
      <c r="I44" s="553">
        <v>22.222222222222221</v>
      </c>
      <c r="U44" t="s">
        <v>290</v>
      </c>
      <c r="V44" t="s">
        <v>13</v>
      </c>
      <c r="W44">
        <v>10</v>
      </c>
      <c r="X44" s="383">
        <v>10.199999999999999</v>
      </c>
      <c r="Y44">
        <v>35</v>
      </c>
      <c r="Z44" s="383">
        <v>33.020000000000003</v>
      </c>
      <c r="AA44">
        <v>45</v>
      </c>
      <c r="AB44" s="383">
        <v>22.06</v>
      </c>
      <c r="AP44" s="382">
        <v>6</v>
      </c>
      <c r="AQ44" s="382" t="s">
        <v>289</v>
      </c>
      <c r="AR44" s="382" t="s">
        <v>7</v>
      </c>
      <c r="AS44" s="382">
        <v>58</v>
      </c>
      <c r="AT44" s="384">
        <v>99.990000000000009</v>
      </c>
      <c r="AU44" s="382">
        <v>36</v>
      </c>
      <c r="AV44" s="384">
        <v>100</v>
      </c>
      <c r="AW44" s="382">
        <v>94</v>
      </c>
      <c r="AX44" s="384">
        <v>99.99</v>
      </c>
      <c r="AZ44" s="382">
        <v>6</v>
      </c>
      <c r="BA44" s="382" t="s">
        <v>289</v>
      </c>
      <c r="BB44" s="382" t="s">
        <v>7</v>
      </c>
      <c r="BC44" s="382">
        <v>58</v>
      </c>
      <c r="BD44" s="382">
        <v>99.990000000000009</v>
      </c>
      <c r="BE44" s="382">
        <v>36</v>
      </c>
      <c r="BF44" s="382">
        <v>100</v>
      </c>
      <c r="BG44" s="382">
        <v>94</v>
      </c>
      <c r="BH44" s="382">
        <v>99.99</v>
      </c>
    </row>
    <row r="45" spans="1:60" x14ac:dyDescent="0.25">
      <c r="A45">
        <v>7</v>
      </c>
      <c r="B45" t="s">
        <v>290</v>
      </c>
      <c r="C45" t="s">
        <v>14</v>
      </c>
      <c r="D45" s="552">
        <v>34</v>
      </c>
      <c r="E45" s="553">
        <v>42.5</v>
      </c>
      <c r="F45" s="552">
        <v>49</v>
      </c>
      <c r="G45" s="553">
        <v>44.954128440366972</v>
      </c>
      <c r="H45" s="552">
        <v>83</v>
      </c>
      <c r="I45" s="553">
        <v>43.915343915343911</v>
      </c>
      <c r="U45" t="s">
        <v>290</v>
      </c>
      <c r="V45" t="s">
        <v>14</v>
      </c>
      <c r="W45">
        <v>37</v>
      </c>
      <c r="X45" s="383">
        <v>37.76</v>
      </c>
      <c r="Y45">
        <v>41</v>
      </c>
      <c r="Z45" s="383">
        <v>38.68</v>
      </c>
      <c r="AA45">
        <v>78</v>
      </c>
      <c r="AB45" s="383">
        <v>38.24</v>
      </c>
      <c r="AP45" s="382">
        <v>7</v>
      </c>
      <c r="AQ45" s="382" t="s">
        <v>290</v>
      </c>
      <c r="AR45" s="382" t="s">
        <v>13</v>
      </c>
      <c r="AS45" s="382">
        <v>25</v>
      </c>
      <c r="AT45" s="382">
        <v>23.15</v>
      </c>
      <c r="AU45" s="382">
        <v>31</v>
      </c>
      <c r="AV45" s="382">
        <v>33.700000000000003</v>
      </c>
      <c r="AW45" s="382">
        <v>56</v>
      </c>
      <c r="AX45" s="382">
        <v>28</v>
      </c>
      <c r="AZ45" s="382">
        <v>7</v>
      </c>
      <c r="BA45" s="382" t="s">
        <v>290</v>
      </c>
      <c r="BB45" s="382" t="s">
        <v>13</v>
      </c>
      <c r="BC45" s="382">
        <v>25</v>
      </c>
      <c r="BD45" s="382">
        <v>23.15</v>
      </c>
      <c r="BE45" s="382">
        <v>31</v>
      </c>
      <c r="BF45" s="382">
        <v>33.700000000000003</v>
      </c>
      <c r="BG45" s="382">
        <v>56</v>
      </c>
      <c r="BH45" s="382">
        <v>28</v>
      </c>
    </row>
    <row r="46" spans="1:60" x14ac:dyDescent="0.25">
      <c r="A46">
        <v>7</v>
      </c>
      <c r="B46" t="s">
        <v>290</v>
      </c>
      <c r="C46" t="s">
        <v>15</v>
      </c>
      <c r="D46" s="552">
        <v>19</v>
      </c>
      <c r="E46" s="553">
        <v>23.75</v>
      </c>
      <c r="F46" s="552">
        <v>21</v>
      </c>
      <c r="G46" s="553">
        <v>19.26605504587156</v>
      </c>
      <c r="H46" s="552">
        <v>40</v>
      </c>
      <c r="I46" s="553">
        <v>21.164021164021165</v>
      </c>
      <c r="U46" t="s">
        <v>290</v>
      </c>
      <c r="V46" t="s">
        <v>15</v>
      </c>
      <c r="W46">
        <v>21</v>
      </c>
      <c r="X46" s="383">
        <v>21.43</v>
      </c>
      <c r="Y46">
        <v>22</v>
      </c>
      <c r="Z46" s="383">
        <v>20.75</v>
      </c>
      <c r="AA46">
        <v>43</v>
      </c>
      <c r="AB46" s="383">
        <v>21.08</v>
      </c>
      <c r="AP46" s="382">
        <v>7</v>
      </c>
      <c r="AQ46" s="382" t="s">
        <v>290</v>
      </c>
      <c r="AR46" s="382" t="s">
        <v>14</v>
      </c>
      <c r="AS46" s="382">
        <v>38</v>
      </c>
      <c r="AT46" s="382">
        <v>35.19</v>
      </c>
      <c r="AU46" s="382">
        <v>34</v>
      </c>
      <c r="AV46" s="382">
        <v>36.96</v>
      </c>
      <c r="AW46" s="382">
        <v>72</v>
      </c>
      <c r="AX46" s="382">
        <v>36</v>
      </c>
      <c r="AZ46" s="382">
        <v>7</v>
      </c>
      <c r="BA46" s="382" t="s">
        <v>290</v>
      </c>
      <c r="BB46" s="382" t="s">
        <v>14</v>
      </c>
      <c r="BC46" s="382">
        <v>38</v>
      </c>
      <c r="BD46" s="382">
        <v>35.19</v>
      </c>
      <c r="BE46" s="382">
        <v>34</v>
      </c>
      <c r="BF46" s="382">
        <v>36.96</v>
      </c>
      <c r="BG46" s="382">
        <v>72</v>
      </c>
      <c r="BH46" s="382">
        <v>36</v>
      </c>
    </row>
    <row r="47" spans="1:60" x14ac:dyDescent="0.25">
      <c r="A47">
        <v>7</v>
      </c>
      <c r="B47" t="s">
        <v>290</v>
      </c>
      <c r="C47" t="s">
        <v>16</v>
      </c>
      <c r="D47" s="552">
        <v>9</v>
      </c>
      <c r="E47" s="553">
        <v>11.25</v>
      </c>
      <c r="F47" s="552">
        <v>2</v>
      </c>
      <c r="G47" s="553">
        <v>1.834862385321101</v>
      </c>
      <c r="H47" s="552">
        <v>11</v>
      </c>
      <c r="I47" s="553">
        <v>5.8201058201058196</v>
      </c>
      <c r="U47" t="s">
        <v>290</v>
      </c>
      <c r="V47" t="s">
        <v>16</v>
      </c>
      <c r="W47">
        <v>20</v>
      </c>
      <c r="X47" s="383">
        <v>20.41</v>
      </c>
      <c r="Y47">
        <v>5</v>
      </c>
      <c r="Z47" s="383">
        <v>4.72</v>
      </c>
      <c r="AA47">
        <v>25</v>
      </c>
      <c r="AB47" s="383">
        <v>12.25</v>
      </c>
      <c r="AP47" s="382">
        <v>7</v>
      </c>
      <c r="AQ47" s="382" t="s">
        <v>290</v>
      </c>
      <c r="AR47" s="382" t="s">
        <v>15</v>
      </c>
      <c r="AS47" s="382">
        <v>25</v>
      </c>
      <c r="AT47" s="382">
        <v>23.15</v>
      </c>
      <c r="AU47" s="382">
        <v>20</v>
      </c>
      <c r="AV47" s="382">
        <v>21.74</v>
      </c>
      <c r="AW47" s="382">
        <v>45</v>
      </c>
      <c r="AX47" s="382">
        <v>22.5</v>
      </c>
      <c r="AZ47" s="382">
        <v>7</v>
      </c>
      <c r="BA47" s="382" t="s">
        <v>290</v>
      </c>
      <c r="BB47" s="382" t="s">
        <v>15</v>
      </c>
      <c r="BC47" s="382">
        <v>25</v>
      </c>
      <c r="BD47" s="382">
        <v>23.15</v>
      </c>
      <c r="BE47" s="382">
        <v>20</v>
      </c>
      <c r="BF47" s="382">
        <v>21.74</v>
      </c>
      <c r="BG47" s="382">
        <v>45</v>
      </c>
      <c r="BH47" s="382">
        <v>22.5</v>
      </c>
    </row>
    <row r="48" spans="1:60" x14ac:dyDescent="0.25">
      <c r="A48">
        <v>7</v>
      </c>
      <c r="B48" t="s">
        <v>290</v>
      </c>
      <c r="C48" t="s">
        <v>17</v>
      </c>
      <c r="D48" s="552">
        <v>8</v>
      </c>
      <c r="E48" s="553">
        <v>10</v>
      </c>
      <c r="F48" s="552">
        <v>4</v>
      </c>
      <c r="G48" s="553">
        <v>3.669724770642202</v>
      </c>
      <c r="H48" s="552">
        <v>12</v>
      </c>
      <c r="I48" s="553">
        <v>6.3492063492063489</v>
      </c>
      <c r="U48" t="s">
        <v>290</v>
      </c>
      <c r="V48" t="s">
        <v>17</v>
      </c>
      <c r="W48">
        <v>9</v>
      </c>
      <c r="X48" s="383">
        <v>9.18</v>
      </c>
      <c r="Y48">
        <v>3</v>
      </c>
      <c r="Z48" s="383">
        <v>2.83</v>
      </c>
      <c r="AA48">
        <v>12</v>
      </c>
      <c r="AB48" s="383">
        <v>5.88</v>
      </c>
      <c r="AP48" s="382">
        <v>7</v>
      </c>
      <c r="AQ48" s="382" t="s">
        <v>290</v>
      </c>
      <c r="AR48" s="382" t="s">
        <v>16</v>
      </c>
      <c r="AS48" s="382">
        <v>15</v>
      </c>
      <c r="AT48" s="382">
        <v>13.89</v>
      </c>
      <c r="AU48" s="382">
        <v>6</v>
      </c>
      <c r="AV48" s="382">
        <v>6.52</v>
      </c>
      <c r="AW48" s="382">
        <v>21</v>
      </c>
      <c r="AX48" s="382">
        <v>10.5</v>
      </c>
      <c r="AZ48" s="382">
        <v>7</v>
      </c>
      <c r="BA48" s="382" t="s">
        <v>290</v>
      </c>
      <c r="BB48" s="382" t="s">
        <v>16</v>
      </c>
      <c r="BC48" s="382">
        <v>15</v>
      </c>
      <c r="BD48" s="382">
        <v>13.89</v>
      </c>
      <c r="BE48" s="382">
        <v>6</v>
      </c>
      <c r="BF48" s="382">
        <v>6.52</v>
      </c>
      <c r="BG48" s="382">
        <v>21</v>
      </c>
      <c r="BH48" s="382">
        <v>10.5</v>
      </c>
    </row>
    <row r="49" spans="1:60" x14ac:dyDescent="0.25">
      <c r="A49">
        <v>7</v>
      </c>
      <c r="B49" t="s">
        <v>290</v>
      </c>
      <c r="C49" t="s">
        <v>18</v>
      </c>
      <c r="D49" s="552">
        <v>0</v>
      </c>
      <c r="E49" s="553">
        <v>0</v>
      </c>
      <c r="F49" s="552">
        <v>1</v>
      </c>
      <c r="G49" s="553">
        <v>0.91743119266055051</v>
      </c>
      <c r="H49" s="552">
        <v>1</v>
      </c>
      <c r="I49" s="553">
        <v>0.52910052910052907</v>
      </c>
      <c r="U49" t="s">
        <v>290</v>
      </c>
      <c r="V49" t="s">
        <v>18</v>
      </c>
      <c r="W49">
        <v>1</v>
      </c>
      <c r="X49" s="383">
        <v>1.02</v>
      </c>
      <c r="Y49">
        <v>0</v>
      </c>
      <c r="Z49" s="383">
        <v>0</v>
      </c>
      <c r="AA49">
        <v>1</v>
      </c>
      <c r="AB49" s="383">
        <v>0.49</v>
      </c>
      <c r="AP49" s="382">
        <v>7</v>
      </c>
      <c r="AQ49" s="382" t="s">
        <v>290</v>
      </c>
      <c r="AR49" s="382" t="s">
        <v>17</v>
      </c>
      <c r="AS49" s="382" t="s">
        <v>308</v>
      </c>
      <c r="AT49" s="382" t="s">
        <v>308</v>
      </c>
      <c r="AU49" s="382" t="s">
        <v>308</v>
      </c>
      <c r="AV49" s="382" t="s">
        <v>308</v>
      </c>
      <c r="AW49" s="382" t="s">
        <v>308</v>
      </c>
      <c r="AX49" s="382" t="s">
        <v>308</v>
      </c>
      <c r="AZ49" s="382">
        <v>7</v>
      </c>
      <c r="BA49" s="382" t="s">
        <v>290</v>
      </c>
      <c r="BB49" s="382" t="s">
        <v>17</v>
      </c>
      <c r="BC49" s="382">
        <v>5</v>
      </c>
      <c r="BD49" s="382">
        <v>4.63</v>
      </c>
      <c r="BE49" s="382">
        <v>1</v>
      </c>
      <c r="BF49" s="382">
        <v>1.0900000000000001</v>
      </c>
      <c r="BG49" s="382">
        <v>6</v>
      </c>
      <c r="BH49" s="382">
        <v>3</v>
      </c>
    </row>
    <row r="50" spans="1:60" x14ac:dyDescent="0.25">
      <c r="A50">
        <v>7</v>
      </c>
      <c r="B50" t="s">
        <v>290</v>
      </c>
      <c r="C50" t="s">
        <v>7</v>
      </c>
      <c r="D50" s="552">
        <v>80</v>
      </c>
      <c r="E50" s="553">
        <v>100</v>
      </c>
      <c r="F50" s="552">
        <v>109</v>
      </c>
      <c r="G50" s="553">
        <v>100</v>
      </c>
      <c r="H50" s="552">
        <v>189</v>
      </c>
      <c r="I50" s="553">
        <v>100</v>
      </c>
      <c r="U50" t="s">
        <v>290</v>
      </c>
      <c r="V50" t="s">
        <v>7</v>
      </c>
      <c r="W50">
        <v>98</v>
      </c>
      <c r="X50" s="383">
        <v>100</v>
      </c>
      <c r="Y50">
        <v>106</v>
      </c>
      <c r="Z50" s="383">
        <v>100</v>
      </c>
      <c r="AA50">
        <v>204</v>
      </c>
      <c r="AB50" s="383">
        <v>100</v>
      </c>
      <c r="AP50" s="382">
        <v>7</v>
      </c>
      <c r="AQ50" s="382" t="s">
        <v>290</v>
      </c>
      <c r="AR50" s="382" t="s">
        <v>18</v>
      </c>
      <c r="AS50" s="382" t="s">
        <v>308</v>
      </c>
      <c r="AT50" s="382" t="s">
        <v>308</v>
      </c>
      <c r="AU50" s="382" t="s">
        <v>308</v>
      </c>
      <c r="AV50" s="382" t="s">
        <v>308</v>
      </c>
      <c r="AW50" s="382" t="s">
        <v>308</v>
      </c>
      <c r="AX50" s="382" t="s">
        <v>308</v>
      </c>
      <c r="AZ50" s="382">
        <v>7</v>
      </c>
      <c r="BA50" s="382" t="s">
        <v>290</v>
      </c>
      <c r="BB50" s="382" t="s">
        <v>18</v>
      </c>
      <c r="BC50" s="382">
        <v>0</v>
      </c>
      <c r="BD50" s="382">
        <v>0</v>
      </c>
      <c r="BE50" s="382">
        <v>0</v>
      </c>
      <c r="BF50" s="382">
        <v>0</v>
      </c>
      <c r="BG50" s="382">
        <v>0</v>
      </c>
      <c r="BH50" s="382">
        <v>0</v>
      </c>
    </row>
    <row r="51" spans="1:60" x14ac:dyDescent="0.25">
      <c r="A51">
        <v>8</v>
      </c>
      <c r="B51" t="s">
        <v>291</v>
      </c>
      <c r="C51" t="s">
        <v>13</v>
      </c>
      <c r="D51" s="552">
        <v>37</v>
      </c>
      <c r="E51" s="553">
        <v>19.892473118279568</v>
      </c>
      <c r="F51" s="552">
        <v>76</v>
      </c>
      <c r="G51" s="553">
        <v>30.64516129032258</v>
      </c>
      <c r="H51" s="552">
        <v>113</v>
      </c>
      <c r="I51" s="553">
        <v>26.036866359447004</v>
      </c>
      <c r="U51" t="s">
        <v>291</v>
      </c>
      <c r="V51" t="s">
        <v>13</v>
      </c>
      <c r="W51">
        <v>42</v>
      </c>
      <c r="X51" s="383">
        <v>19.09</v>
      </c>
      <c r="Y51">
        <v>59</v>
      </c>
      <c r="Z51" s="383">
        <v>26.94</v>
      </c>
      <c r="AA51">
        <v>101</v>
      </c>
      <c r="AB51" s="383">
        <v>23.01</v>
      </c>
      <c r="AP51" s="382">
        <v>7</v>
      </c>
      <c r="AQ51" s="382" t="s">
        <v>290</v>
      </c>
      <c r="AR51" s="382" t="s">
        <v>7</v>
      </c>
      <c r="AS51" s="382">
        <v>108</v>
      </c>
      <c r="AT51" s="384">
        <v>100.00999999999999</v>
      </c>
      <c r="AU51" s="382">
        <v>92</v>
      </c>
      <c r="AV51" s="384">
        <v>100.00999999999999</v>
      </c>
      <c r="AW51" s="382">
        <v>200</v>
      </c>
      <c r="AX51" s="384">
        <v>100</v>
      </c>
      <c r="AZ51" s="382">
        <v>7</v>
      </c>
      <c r="BA51" s="382" t="s">
        <v>290</v>
      </c>
      <c r="BB51" s="382" t="s">
        <v>7</v>
      </c>
      <c r="BC51" s="382">
        <v>108</v>
      </c>
      <c r="BD51" s="382">
        <v>100.00999999999999</v>
      </c>
      <c r="BE51" s="382">
        <v>92</v>
      </c>
      <c r="BF51" s="382">
        <v>100.00999999999999</v>
      </c>
      <c r="BG51" s="382">
        <v>200</v>
      </c>
      <c r="BH51" s="382">
        <v>100</v>
      </c>
    </row>
    <row r="52" spans="1:60" x14ac:dyDescent="0.25">
      <c r="A52">
        <v>8</v>
      </c>
      <c r="B52" t="s">
        <v>291</v>
      </c>
      <c r="C52" t="s">
        <v>14</v>
      </c>
      <c r="D52" s="552">
        <v>56</v>
      </c>
      <c r="E52" s="553">
        <v>30.107526881720428</v>
      </c>
      <c r="F52" s="552">
        <v>96</v>
      </c>
      <c r="G52" s="553">
        <v>38.709677419354833</v>
      </c>
      <c r="H52" s="552">
        <v>152</v>
      </c>
      <c r="I52" s="553">
        <v>35.023041474654377</v>
      </c>
      <c r="U52" t="s">
        <v>291</v>
      </c>
      <c r="V52" t="s">
        <v>14</v>
      </c>
      <c r="W52">
        <v>74</v>
      </c>
      <c r="X52" s="383">
        <v>33.64</v>
      </c>
      <c r="Y52">
        <v>93</v>
      </c>
      <c r="Z52" s="383">
        <v>42.47</v>
      </c>
      <c r="AA52">
        <v>167</v>
      </c>
      <c r="AB52" s="383">
        <v>38.04</v>
      </c>
      <c r="AP52" s="382">
        <v>8</v>
      </c>
      <c r="AQ52" s="382" t="s">
        <v>291</v>
      </c>
      <c r="AR52" s="382" t="s">
        <v>13</v>
      </c>
      <c r="AS52" s="382">
        <v>52</v>
      </c>
      <c r="AT52" s="382">
        <v>22.41</v>
      </c>
      <c r="AU52" s="382">
        <v>77</v>
      </c>
      <c r="AV52" s="382">
        <v>33.619999999999997</v>
      </c>
      <c r="AW52" s="382">
        <v>129</v>
      </c>
      <c r="AX52" s="382">
        <v>27.98</v>
      </c>
      <c r="AZ52" s="382">
        <v>8</v>
      </c>
      <c r="BA52" s="382" t="s">
        <v>291</v>
      </c>
      <c r="BB52" s="382" t="s">
        <v>13</v>
      </c>
      <c r="BC52" s="382">
        <v>52</v>
      </c>
      <c r="BD52" s="382">
        <v>22.41</v>
      </c>
      <c r="BE52" s="382">
        <v>77</v>
      </c>
      <c r="BF52" s="382">
        <v>33.619999999999997</v>
      </c>
      <c r="BG52" s="382">
        <v>129</v>
      </c>
      <c r="BH52" s="382">
        <v>27.98</v>
      </c>
    </row>
    <row r="53" spans="1:60" x14ac:dyDescent="0.25">
      <c r="A53">
        <v>8</v>
      </c>
      <c r="B53" t="s">
        <v>291</v>
      </c>
      <c r="C53" t="s">
        <v>15</v>
      </c>
      <c r="D53" s="552">
        <v>48</v>
      </c>
      <c r="E53" s="553">
        <v>25.806451612903224</v>
      </c>
      <c r="F53" s="552">
        <v>49</v>
      </c>
      <c r="G53" s="553">
        <v>19.758064516129032</v>
      </c>
      <c r="H53" s="552">
        <v>97</v>
      </c>
      <c r="I53" s="553">
        <v>22.350230414746544</v>
      </c>
      <c r="U53" t="s">
        <v>291</v>
      </c>
      <c r="V53" t="s">
        <v>15</v>
      </c>
      <c r="W53">
        <v>55</v>
      </c>
      <c r="X53" s="383">
        <v>25</v>
      </c>
      <c r="Y53">
        <v>50</v>
      </c>
      <c r="Z53" s="383">
        <v>22.83</v>
      </c>
      <c r="AA53">
        <v>105</v>
      </c>
      <c r="AB53" s="383">
        <v>23.92</v>
      </c>
      <c r="AP53" s="382">
        <v>8</v>
      </c>
      <c r="AQ53" s="382" t="s">
        <v>291</v>
      </c>
      <c r="AR53" s="382" t="s">
        <v>14</v>
      </c>
      <c r="AS53" s="382">
        <v>75</v>
      </c>
      <c r="AT53" s="382">
        <v>32.33</v>
      </c>
      <c r="AU53" s="382">
        <v>90</v>
      </c>
      <c r="AV53" s="382">
        <v>39.299999999999997</v>
      </c>
      <c r="AW53" s="382">
        <v>165</v>
      </c>
      <c r="AX53" s="382">
        <v>35.79</v>
      </c>
      <c r="AZ53" s="382">
        <v>8</v>
      </c>
      <c r="BA53" s="382" t="s">
        <v>291</v>
      </c>
      <c r="BB53" s="382" t="s">
        <v>14</v>
      </c>
      <c r="BC53" s="382">
        <v>75</v>
      </c>
      <c r="BD53" s="382">
        <v>32.33</v>
      </c>
      <c r="BE53" s="382">
        <v>90</v>
      </c>
      <c r="BF53" s="382">
        <v>39.299999999999997</v>
      </c>
      <c r="BG53" s="382">
        <v>165</v>
      </c>
      <c r="BH53" s="382">
        <v>35.79</v>
      </c>
    </row>
    <row r="54" spans="1:60" x14ac:dyDescent="0.25">
      <c r="A54">
        <v>8</v>
      </c>
      <c r="B54" t="s">
        <v>291</v>
      </c>
      <c r="C54" t="s">
        <v>16</v>
      </c>
      <c r="D54" s="552">
        <v>27</v>
      </c>
      <c r="E54" s="553">
        <v>14.516129032258064</v>
      </c>
      <c r="F54" s="552">
        <v>16</v>
      </c>
      <c r="G54" s="553">
        <v>6.4516129032258061</v>
      </c>
      <c r="H54" s="552">
        <v>43</v>
      </c>
      <c r="I54" s="553">
        <v>9.9078341013824893</v>
      </c>
      <c r="U54" t="s">
        <v>291</v>
      </c>
      <c r="V54" t="s">
        <v>16</v>
      </c>
      <c r="W54">
        <v>32</v>
      </c>
      <c r="X54" s="383">
        <v>14.55</v>
      </c>
      <c r="Y54">
        <v>9</v>
      </c>
      <c r="Z54" s="383">
        <v>4.1100000000000003</v>
      </c>
      <c r="AA54">
        <v>41</v>
      </c>
      <c r="AB54" s="383">
        <v>9.34</v>
      </c>
      <c r="AP54" s="382">
        <v>8</v>
      </c>
      <c r="AQ54" s="382" t="s">
        <v>291</v>
      </c>
      <c r="AR54" s="382" t="s">
        <v>15</v>
      </c>
      <c r="AS54" s="382">
        <v>58</v>
      </c>
      <c r="AT54" s="382">
        <v>25</v>
      </c>
      <c r="AU54" s="382">
        <v>47</v>
      </c>
      <c r="AV54" s="382">
        <v>20.52</v>
      </c>
      <c r="AW54" s="382">
        <v>105</v>
      </c>
      <c r="AX54" s="382">
        <v>22.78</v>
      </c>
      <c r="AZ54" s="382">
        <v>8</v>
      </c>
      <c r="BA54" s="382" t="s">
        <v>291</v>
      </c>
      <c r="BB54" s="382" t="s">
        <v>15</v>
      </c>
      <c r="BC54" s="382">
        <v>58</v>
      </c>
      <c r="BD54" s="382">
        <v>25</v>
      </c>
      <c r="BE54" s="382">
        <v>47</v>
      </c>
      <c r="BF54" s="382">
        <v>20.52</v>
      </c>
      <c r="BG54" s="382">
        <v>105</v>
      </c>
      <c r="BH54" s="382">
        <v>22.78</v>
      </c>
    </row>
    <row r="55" spans="1:60" x14ac:dyDescent="0.25">
      <c r="A55">
        <v>8</v>
      </c>
      <c r="B55" t="s">
        <v>291</v>
      </c>
      <c r="C55" t="s">
        <v>17</v>
      </c>
      <c r="D55" s="552">
        <v>14</v>
      </c>
      <c r="E55" s="553">
        <v>7.5268817204301071</v>
      </c>
      <c r="F55" s="552">
        <v>9</v>
      </c>
      <c r="G55" s="553">
        <v>3.629032258064516</v>
      </c>
      <c r="H55" s="552">
        <v>23</v>
      </c>
      <c r="I55" s="553">
        <v>5.2995391705069128</v>
      </c>
      <c r="U55" t="s">
        <v>291</v>
      </c>
      <c r="V55" t="s">
        <v>17</v>
      </c>
      <c r="W55">
        <v>8</v>
      </c>
      <c r="X55" s="383">
        <v>3.64</v>
      </c>
      <c r="Y55">
        <v>5</v>
      </c>
      <c r="Z55" s="383">
        <v>2.2799999999999998</v>
      </c>
      <c r="AA55">
        <v>13</v>
      </c>
      <c r="AB55" s="383">
        <v>2.96</v>
      </c>
      <c r="AP55" s="382">
        <v>8</v>
      </c>
      <c r="AQ55" s="382" t="s">
        <v>291</v>
      </c>
      <c r="AR55" s="382" t="s">
        <v>16</v>
      </c>
      <c r="AS55" s="382">
        <v>31</v>
      </c>
      <c r="AT55" s="382">
        <v>13.36</v>
      </c>
      <c r="AU55" s="382">
        <v>8</v>
      </c>
      <c r="AV55" s="382">
        <v>3.49</v>
      </c>
      <c r="AW55" s="382">
        <v>39</v>
      </c>
      <c r="AX55" s="382">
        <v>8.4600000000000009</v>
      </c>
      <c r="AZ55" s="382">
        <v>8</v>
      </c>
      <c r="BA55" s="382" t="s">
        <v>291</v>
      </c>
      <c r="BB55" s="382" t="s">
        <v>16</v>
      </c>
      <c r="BC55" s="382">
        <v>31</v>
      </c>
      <c r="BD55" s="382">
        <v>13.36</v>
      </c>
      <c r="BE55" s="382">
        <v>8</v>
      </c>
      <c r="BF55" s="382">
        <v>3.49</v>
      </c>
      <c r="BG55" s="382">
        <v>39</v>
      </c>
      <c r="BH55" s="382">
        <v>8.4600000000000009</v>
      </c>
    </row>
    <row r="56" spans="1:60" x14ac:dyDescent="0.25">
      <c r="A56">
        <v>8</v>
      </c>
      <c r="B56" t="s">
        <v>291</v>
      </c>
      <c r="C56" t="s">
        <v>18</v>
      </c>
      <c r="D56" s="552">
        <v>4</v>
      </c>
      <c r="E56" s="553">
        <v>2.150537634408602</v>
      </c>
      <c r="F56" s="552">
        <v>2</v>
      </c>
      <c r="G56" s="553">
        <v>0.80645161290322576</v>
      </c>
      <c r="H56" s="552">
        <v>6</v>
      </c>
      <c r="I56" s="553">
        <v>1.3824884792626728</v>
      </c>
      <c r="U56" t="s">
        <v>291</v>
      </c>
      <c r="V56" t="s">
        <v>18</v>
      </c>
      <c r="W56">
        <v>9</v>
      </c>
      <c r="X56" s="383">
        <v>4.09</v>
      </c>
      <c r="Y56">
        <v>3</v>
      </c>
      <c r="Z56" s="383">
        <v>1.37</v>
      </c>
      <c r="AA56">
        <v>12</v>
      </c>
      <c r="AB56" s="383">
        <v>2.73</v>
      </c>
      <c r="AP56" s="382">
        <v>8</v>
      </c>
      <c r="AQ56" s="382" t="s">
        <v>291</v>
      </c>
      <c r="AR56" s="382" t="s">
        <v>17</v>
      </c>
      <c r="AS56" s="382" t="s">
        <v>308</v>
      </c>
      <c r="AT56" s="382" t="s">
        <v>308</v>
      </c>
      <c r="AU56" s="382" t="s">
        <v>308</v>
      </c>
      <c r="AV56" s="382" t="s">
        <v>308</v>
      </c>
      <c r="AW56" s="382">
        <v>10</v>
      </c>
      <c r="AX56" s="382">
        <v>2.17</v>
      </c>
      <c r="AZ56" s="382">
        <v>8</v>
      </c>
      <c r="BA56" s="382" t="s">
        <v>291</v>
      </c>
      <c r="BB56" s="382" t="s">
        <v>17</v>
      </c>
      <c r="BC56" s="382">
        <v>5</v>
      </c>
      <c r="BD56" s="382">
        <v>2.16</v>
      </c>
      <c r="BE56" s="382">
        <v>5</v>
      </c>
      <c r="BF56" s="382">
        <v>2.1800000000000002</v>
      </c>
      <c r="BG56" s="382">
        <v>10</v>
      </c>
      <c r="BH56" s="382">
        <v>2.17</v>
      </c>
    </row>
    <row r="57" spans="1:60" x14ac:dyDescent="0.25">
      <c r="A57">
        <v>8</v>
      </c>
      <c r="B57" t="s">
        <v>291</v>
      </c>
      <c r="C57" t="s">
        <v>7</v>
      </c>
      <c r="D57" s="552">
        <v>186</v>
      </c>
      <c r="E57" s="553">
        <v>100</v>
      </c>
      <c r="F57" s="552">
        <v>248</v>
      </c>
      <c r="G57" s="553">
        <v>100</v>
      </c>
      <c r="H57" s="552">
        <v>434</v>
      </c>
      <c r="I57" s="553">
        <v>100</v>
      </c>
      <c r="U57" t="s">
        <v>291</v>
      </c>
      <c r="V57" t="s">
        <v>7</v>
      </c>
      <c r="W57">
        <v>220</v>
      </c>
      <c r="X57" s="383">
        <v>100</v>
      </c>
      <c r="Y57">
        <v>219</v>
      </c>
      <c r="Z57" s="383">
        <v>100</v>
      </c>
      <c r="AA57">
        <v>439</v>
      </c>
      <c r="AB57" s="383">
        <v>100</v>
      </c>
      <c r="AP57" s="382">
        <v>8</v>
      </c>
      <c r="AQ57" s="382" t="s">
        <v>291</v>
      </c>
      <c r="AR57" s="382" t="s">
        <v>18</v>
      </c>
      <c r="AS57" s="382" t="s">
        <v>308</v>
      </c>
      <c r="AT57" s="382" t="s">
        <v>308</v>
      </c>
      <c r="AU57" s="382" t="s">
        <v>308</v>
      </c>
      <c r="AV57" s="382" t="s">
        <v>308</v>
      </c>
      <c r="AW57" s="382">
        <v>13</v>
      </c>
      <c r="AX57" s="382">
        <v>2.82</v>
      </c>
      <c r="AZ57" s="382">
        <v>8</v>
      </c>
      <c r="BA57" s="382" t="s">
        <v>291</v>
      </c>
      <c r="BB57" s="382" t="s">
        <v>18</v>
      </c>
      <c r="BC57" s="382">
        <v>11</v>
      </c>
      <c r="BD57" s="382">
        <v>4.74</v>
      </c>
      <c r="BE57" s="382">
        <v>2</v>
      </c>
      <c r="BF57" s="382">
        <v>0.87</v>
      </c>
      <c r="BG57" s="382">
        <v>13</v>
      </c>
      <c r="BH57" s="382">
        <v>2.82</v>
      </c>
    </row>
    <row r="58" spans="1:60" x14ac:dyDescent="0.25">
      <c r="A58">
        <v>9</v>
      </c>
      <c r="B58" t="s">
        <v>292</v>
      </c>
      <c r="C58" t="s">
        <v>13</v>
      </c>
      <c r="D58" s="552">
        <v>22</v>
      </c>
      <c r="E58" s="553">
        <v>13.924050632911394</v>
      </c>
      <c r="F58" s="552">
        <v>19</v>
      </c>
      <c r="G58" s="553">
        <v>13.380281690140844</v>
      </c>
      <c r="H58" s="552">
        <v>41</v>
      </c>
      <c r="I58" s="553">
        <v>13.666666666666666</v>
      </c>
      <c r="U58" t="s">
        <v>292</v>
      </c>
      <c r="V58" t="s">
        <v>13</v>
      </c>
      <c r="W58">
        <v>20</v>
      </c>
      <c r="X58" s="383">
        <v>12.5</v>
      </c>
      <c r="Y58">
        <v>15</v>
      </c>
      <c r="Z58" s="383">
        <v>13.04</v>
      </c>
      <c r="AA58">
        <v>35</v>
      </c>
      <c r="AB58" s="383">
        <v>12.73</v>
      </c>
      <c r="AP58" s="382">
        <v>8</v>
      </c>
      <c r="AQ58" s="382" t="s">
        <v>291</v>
      </c>
      <c r="AR58" s="382" t="s">
        <v>7</v>
      </c>
      <c r="AS58" s="382">
        <v>232</v>
      </c>
      <c r="AT58" s="384">
        <v>99.999999999999986</v>
      </c>
      <c r="AU58" s="382">
        <v>229</v>
      </c>
      <c r="AV58" s="384">
        <v>99.97999999999999</v>
      </c>
      <c r="AW58" s="382">
        <v>461</v>
      </c>
      <c r="AX58" s="384">
        <v>99.999999999999986</v>
      </c>
      <c r="AZ58" s="382">
        <v>8</v>
      </c>
      <c r="BA58" s="382" t="s">
        <v>291</v>
      </c>
      <c r="BB58" s="382" t="s">
        <v>7</v>
      </c>
      <c r="BC58" s="382">
        <v>232</v>
      </c>
      <c r="BD58" s="382">
        <v>99.999999999999986</v>
      </c>
      <c r="BE58" s="382">
        <v>229</v>
      </c>
      <c r="BF58" s="382">
        <v>99.97999999999999</v>
      </c>
      <c r="BG58" s="382">
        <v>461</v>
      </c>
      <c r="BH58" s="382">
        <v>99.999999999999986</v>
      </c>
    </row>
    <row r="59" spans="1:60" x14ac:dyDescent="0.25">
      <c r="A59">
        <v>9</v>
      </c>
      <c r="B59" t="s">
        <v>292</v>
      </c>
      <c r="C59" t="s">
        <v>14</v>
      </c>
      <c r="D59" s="552">
        <v>42</v>
      </c>
      <c r="E59" s="553">
        <v>26.582278481012661</v>
      </c>
      <c r="F59" s="552">
        <v>56</v>
      </c>
      <c r="G59" s="553">
        <v>39.436619718309856</v>
      </c>
      <c r="H59" s="552">
        <v>98</v>
      </c>
      <c r="I59" s="553">
        <v>32.666666666666664</v>
      </c>
      <c r="U59" t="s">
        <v>292</v>
      </c>
      <c r="V59" t="s">
        <v>14</v>
      </c>
      <c r="W59">
        <v>48</v>
      </c>
      <c r="X59" s="383">
        <v>30</v>
      </c>
      <c r="Y59">
        <v>42</v>
      </c>
      <c r="Z59" s="383">
        <v>36.520000000000003</v>
      </c>
      <c r="AA59">
        <v>90</v>
      </c>
      <c r="AB59" s="383">
        <v>32.729999999999997</v>
      </c>
      <c r="AP59" s="382">
        <v>9</v>
      </c>
      <c r="AQ59" s="382" t="s">
        <v>292</v>
      </c>
      <c r="AR59" s="382" t="s">
        <v>13</v>
      </c>
      <c r="AS59" s="382">
        <v>26</v>
      </c>
      <c r="AT59" s="382">
        <v>9.9600000000000009</v>
      </c>
      <c r="AU59" s="382">
        <v>30</v>
      </c>
      <c r="AV59" s="382">
        <v>16.95</v>
      </c>
      <c r="AW59" s="382">
        <v>56</v>
      </c>
      <c r="AX59" s="382">
        <v>12.79</v>
      </c>
      <c r="AZ59" s="382">
        <v>9</v>
      </c>
      <c r="BA59" s="382" t="s">
        <v>292</v>
      </c>
      <c r="BB59" s="382" t="s">
        <v>13</v>
      </c>
      <c r="BC59" s="382">
        <v>26</v>
      </c>
      <c r="BD59" s="382">
        <v>9.9600000000000009</v>
      </c>
      <c r="BE59" s="382">
        <v>30</v>
      </c>
      <c r="BF59" s="382">
        <v>16.95</v>
      </c>
      <c r="BG59" s="382">
        <v>56</v>
      </c>
      <c r="BH59" s="382">
        <v>12.79</v>
      </c>
    </row>
    <row r="60" spans="1:60" x14ac:dyDescent="0.25">
      <c r="A60">
        <v>9</v>
      </c>
      <c r="B60" t="s">
        <v>292</v>
      </c>
      <c r="C60" t="s">
        <v>15</v>
      </c>
      <c r="D60" s="552">
        <v>36</v>
      </c>
      <c r="E60" s="553">
        <v>22.784810126582279</v>
      </c>
      <c r="F60" s="552">
        <v>33</v>
      </c>
      <c r="G60" s="553">
        <v>23.239436619718308</v>
      </c>
      <c r="H60" s="552">
        <v>69</v>
      </c>
      <c r="I60" s="553">
        <v>23</v>
      </c>
      <c r="U60" t="s">
        <v>292</v>
      </c>
      <c r="V60" t="s">
        <v>15</v>
      </c>
      <c r="W60">
        <v>45</v>
      </c>
      <c r="X60" s="383">
        <v>28.13</v>
      </c>
      <c r="Y60">
        <v>36</v>
      </c>
      <c r="Z60" s="383">
        <v>31.3</v>
      </c>
      <c r="AA60">
        <v>81</v>
      </c>
      <c r="AB60" s="383">
        <v>29.45</v>
      </c>
      <c r="AP60" s="382">
        <v>9</v>
      </c>
      <c r="AQ60" s="382" t="s">
        <v>292</v>
      </c>
      <c r="AR60" s="382" t="s">
        <v>14</v>
      </c>
      <c r="AS60" s="382">
        <v>71</v>
      </c>
      <c r="AT60" s="382">
        <v>27.2</v>
      </c>
      <c r="AU60" s="382">
        <v>57</v>
      </c>
      <c r="AV60" s="382">
        <v>32.200000000000003</v>
      </c>
      <c r="AW60" s="382">
        <v>128</v>
      </c>
      <c r="AX60" s="382">
        <v>29.22</v>
      </c>
      <c r="AZ60" s="382">
        <v>9</v>
      </c>
      <c r="BA60" s="382" t="s">
        <v>292</v>
      </c>
      <c r="BB60" s="382" t="s">
        <v>14</v>
      </c>
      <c r="BC60" s="382">
        <v>71</v>
      </c>
      <c r="BD60" s="382">
        <v>27.2</v>
      </c>
      <c r="BE60" s="382">
        <v>57</v>
      </c>
      <c r="BF60" s="382">
        <v>32.200000000000003</v>
      </c>
      <c r="BG60" s="382">
        <v>128</v>
      </c>
      <c r="BH60" s="382">
        <v>29.22</v>
      </c>
    </row>
    <row r="61" spans="1:60" x14ac:dyDescent="0.25">
      <c r="A61">
        <v>9</v>
      </c>
      <c r="B61" t="s">
        <v>292</v>
      </c>
      <c r="C61" t="s">
        <v>16</v>
      </c>
      <c r="D61" s="552">
        <v>28</v>
      </c>
      <c r="E61" s="553">
        <v>17.721518987341774</v>
      </c>
      <c r="F61" s="552">
        <v>19</v>
      </c>
      <c r="G61" s="553">
        <v>13.380281690140844</v>
      </c>
      <c r="H61" s="552">
        <v>47</v>
      </c>
      <c r="I61" s="553">
        <v>15.666666666666666</v>
      </c>
      <c r="U61" t="s">
        <v>292</v>
      </c>
      <c r="V61" t="s">
        <v>16</v>
      </c>
      <c r="W61">
        <v>22</v>
      </c>
      <c r="X61" s="383">
        <v>13.75</v>
      </c>
      <c r="Y61">
        <v>10</v>
      </c>
      <c r="Z61" s="383">
        <v>8.6999999999999993</v>
      </c>
      <c r="AA61">
        <v>32</v>
      </c>
      <c r="AB61" s="383">
        <v>11.64</v>
      </c>
      <c r="AP61" s="382">
        <v>9</v>
      </c>
      <c r="AQ61" s="382" t="s">
        <v>292</v>
      </c>
      <c r="AR61" s="382" t="s">
        <v>15</v>
      </c>
      <c r="AS61" s="382">
        <v>81</v>
      </c>
      <c r="AT61" s="382">
        <v>31.03</v>
      </c>
      <c r="AU61" s="382">
        <v>58</v>
      </c>
      <c r="AV61" s="382">
        <v>32.770000000000003</v>
      </c>
      <c r="AW61" s="382">
        <v>139</v>
      </c>
      <c r="AX61" s="382">
        <v>31.74</v>
      </c>
      <c r="AZ61" s="382">
        <v>9</v>
      </c>
      <c r="BA61" s="382" t="s">
        <v>292</v>
      </c>
      <c r="BB61" s="382" t="s">
        <v>15</v>
      </c>
      <c r="BC61" s="382">
        <v>81</v>
      </c>
      <c r="BD61" s="382">
        <v>31.03</v>
      </c>
      <c r="BE61" s="382">
        <v>58</v>
      </c>
      <c r="BF61" s="382">
        <v>32.770000000000003</v>
      </c>
      <c r="BG61" s="382">
        <v>139</v>
      </c>
      <c r="BH61" s="382">
        <v>31.74</v>
      </c>
    </row>
    <row r="62" spans="1:60" x14ac:dyDescent="0.25">
      <c r="A62">
        <v>9</v>
      </c>
      <c r="B62" t="s">
        <v>292</v>
      </c>
      <c r="C62" t="s">
        <v>17</v>
      </c>
      <c r="D62" s="552">
        <v>20</v>
      </c>
      <c r="E62" s="553">
        <v>12.658227848101266</v>
      </c>
      <c r="F62" s="552">
        <v>10</v>
      </c>
      <c r="G62" s="553">
        <v>7.0422535211267601</v>
      </c>
      <c r="H62" s="552">
        <v>30</v>
      </c>
      <c r="I62" s="553">
        <v>10</v>
      </c>
      <c r="U62" t="s">
        <v>292</v>
      </c>
      <c r="V62" t="s">
        <v>17</v>
      </c>
      <c r="W62">
        <v>17</v>
      </c>
      <c r="X62" s="383">
        <v>10.63</v>
      </c>
      <c r="Y62">
        <v>10</v>
      </c>
      <c r="Z62" s="383">
        <v>8.6999999999999993</v>
      </c>
      <c r="AA62">
        <v>27</v>
      </c>
      <c r="AB62" s="383">
        <v>9.82</v>
      </c>
      <c r="AP62" s="382">
        <v>9</v>
      </c>
      <c r="AQ62" s="382" t="s">
        <v>292</v>
      </c>
      <c r="AR62" s="382" t="s">
        <v>16</v>
      </c>
      <c r="AS62" s="382">
        <v>44</v>
      </c>
      <c r="AT62" s="382">
        <v>16.86</v>
      </c>
      <c r="AU62" s="382">
        <v>17</v>
      </c>
      <c r="AV62" s="382">
        <v>9.6</v>
      </c>
      <c r="AW62" s="382">
        <v>61</v>
      </c>
      <c r="AX62" s="382">
        <v>13.93</v>
      </c>
      <c r="AZ62" s="382">
        <v>9</v>
      </c>
      <c r="BA62" s="382" t="s">
        <v>292</v>
      </c>
      <c r="BB62" s="382" t="s">
        <v>16</v>
      </c>
      <c r="BC62" s="382">
        <v>44</v>
      </c>
      <c r="BD62" s="382">
        <v>16.86</v>
      </c>
      <c r="BE62" s="382">
        <v>17</v>
      </c>
      <c r="BF62" s="382">
        <v>9.6</v>
      </c>
      <c r="BG62" s="382">
        <v>61</v>
      </c>
      <c r="BH62" s="382">
        <v>13.93</v>
      </c>
    </row>
    <row r="63" spans="1:60" x14ac:dyDescent="0.25">
      <c r="A63">
        <v>9</v>
      </c>
      <c r="B63" t="s">
        <v>292</v>
      </c>
      <c r="C63" t="s">
        <v>18</v>
      </c>
      <c r="D63" s="552">
        <v>10</v>
      </c>
      <c r="E63" s="553">
        <v>6.3291139240506329</v>
      </c>
      <c r="F63" s="552">
        <v>5</v>
      </c>
      <c r="G63" s="553">
        <v>3.52112676056338</v>
      </c>
      <c r="H63" s="552">
        <v>15</v>
      </c>
      <c r="I63" s="553">
        <v>5</v>
      </c>
      <c r="U63" t="s">
        <v>292</v>
      </c>
      <c r="V63" t="s">
        <v>18</v>
      </c>
      <c r="W63">
        <v>8</v>
      </c>
      <c r="X63" s="383">
        <v>5</v>
      </c>
      <c r="Y63">
        <v>2</v>
      </c>
      <c r="Z63" s="383">
        <v>1.74</v>
      </c>
      <c r="AA63">
        <v>10</v>
      </c>
      <c r="AB63" s="383">
        <v>3.64</v>
      </c>
      <c r="AP63" s="382">
        <v>9</v>
      </c>
      <c r="AQ63" s="382" t="s">
        <v>292</v>
      </c>
      <c r="AR63" s="382" t="s">
        <v>17</v>
      </c>
      <c r="AS63" s="382">
        <v>32</v>
      </c>
      <c r="AT63" s="382">
        <v>12.26</v>
      </c>
      <c r="AU63" s="382">
        <v>12</v>
      </c>
      <c r="AV63" s="382">
        <v>6.78</v>
      </c>
      <c r="AW63" s="382">
        <v>44</v>
      </c>
      <c r="AX63" s="382">
        <v>10.050000000000001</v>
      </c>
      <c r="AZ63" s="382">
        <v>9</v>
      </c>
      <c r="BA63" s="382" t="s">
        <v>292</v>
      </c>
      <c r="BB63" s="382" t="s">
        <v>17</v>
      </c>
      <c r="BC63" s="382">
        <v>32</v>
      </c>
      <c r="BD63" s="382">
        <v>12.26</v>
      </c>
      <c r="BE63" s="382">
        <v>12</v>
      </c>
      <c r="BF63" s="382">
        <v>6.78</v>
      </c>
      <c r="BG63" s="382">
        <v>44</v>
      </c>
      <c r="BH63" s="382">
        <v>10.050000000000001</v>
      </c>
    </row>
    <row r="64" spans="1:60" x14ac:dyDescent="0.25">
      <c r="A64">
        <v>9</v>
      </c>
      <c r="B64" t="s">
        <v>292</v>
      </c>
      <c r="C64" t="s">
        <v>7</v>
      </c>
      <c r="D64" s="552">
        <v>158</v>
      </c>
      <c r="E64" s="553">
        <v>100</v>
      </c>
      <c r="F64" s="552">
        <v>142</v>
      </c>
      <c r="G64" s="553">
        <v>100</v>
      </c>
      <c r="H64" s="552">
        <v>300</v>
      </c>
      <c r="I64" s="553">
        <v>100</v>
      </c>
      <c r="U64" t="s">
        <v>292</v>
      </c>
      <c r="V64" t="s">
        <v>7</v>
      </c>
      <c r="W64">
        <v>160</v>
      </c>
      <c r="X64" s="383">
        <v>100</v>
      </c>
      <c r="Y64">
        <v>115</v>
      </c>
      <c r="Z64" s="383">
        <v>100</v>
      </c>
      <c r="AA64">
        <v>275</v>
      </c>
      <c r="AB64" s="383">
        <v>100</v>
      </c>
      <c r="AP64" s="382">
        <v>9</v>
      </c>
      <c r="AQ64" s="382" t="s">
        <v>292</v>
      </c>
      <c r="AR64" s="382" t="s">
        <v>18</v>
      </c>
      <c r="AS64" s="382">
        <v>7</v>
      </c>
      <c r="AT64" s="382">
        <v>2.68</v>
      </c>
      <c r="AU64" s="382">
        <v>3</v>
      </c>
      <c r="AV64" s="382">
        <v>1.69</v>
      </c>
      <c r="AW64" s="382">
        <v>10</v>
      </c>
      <c r="AX64" s="382">
        <v>2.2799999999999998</v>
      </c>
      <c r="AZ64" s="382">
        <v>9</v>
      </c>
      <c r="BA64" s="382" t="s">
        <v>292</v>
      </c>
      <c r="BB64" s="382" t="s">
        <v>18</v>
      </c>
      <c r="BC64" s="382">
        <v>7</v>
      </c>
      <c r="BD64" s="382">
        <v>2.68</v>
      </c>
      <c r="BE64" s="382">
        <v>3</v>
      </c>
      <c r="BF64" s="382">
        <v>1.69</v>
      </c>
      <c r="BG64" s="382">
        <v>10</v>
      </c>
      <c r="BH64" s="382">
        <v>2.2799999999999998</v>
      </c>
    </row>
    <row r="65" spans="1:60" x14ac:dyDescent="0.25">
      <c r="A65">
        <v>10</v>
      </c>
      <c r="B65" t="s">
        <v>293</v>
      </c>
      <c r="C65" t="s">
        <v>13</v>
      </c>
      <c r="D65" s="552">
        <v>8</v>
      </c>
      <c r="E65" s="553">
        <v>12.5</v>
      </c>
      <c r="F65" s="552">
        <v>7</v>
      </c>
      <c r="G65" s="553">
        <v>15.555555555555557</v>
      </c>
      <c r="H65" s="552">
        <v>15</v>
      </c>
      <c r="I65" s="553">
        <v>13.761467889908257</v>
      </c>
      <c r="U65" t="s">
        <v>293</v>
      </c>
      <c r="V65" t="s">
        <v>13</v>
      </c>
      <c r="W65">
        <v>12</v>
      </c>
      <c r="X65" s="383">
        <v>15</v>
      </c>
      <c r="Y65">
        <v>10</v>
      </c>
      <c r="Z65" s="383">
        <v>25.64</v>
      </c>
      <c r="AA65">
        <v>22</v>
      </c>
      <c r="AB65" s="383">
        <v>18.489999999999998</v>
      </c>
      <c r="AP65" s="382">
        <v>9</v>
      </c>
      <c r="AQ65" s="382" t="s">
        <v>292</v>
      </c>
      <c r="AR65" s="382" t="s">
        <v>7</v>
      </c>
      <c r="AS65" s="382">
        <v>261</v>
      </c>
      <c r="AT65" s="384">
        <v>99.990000000000009</v>
      </c>
      <c r="AU65" s="382">
        <v>177</v>
      </c>
      <c r="AV65" s="384">
        <v>99.990000000000009</v>
      </c>
      <c r="AW65" s="382">
        <v>438</v>
      </c>
      <c r="AX65" s="384">
        <v>100.01</v>
      </c>
      <c r="AZ65" s="382">
        <v>9</v>
      </c>
      <c r="BA65" s="382" t="s">
        <v>292</v>
      </c>
      <c r="BB65" s="382" t="s">
        <v>7</v>
      </c>
      <c r="BC65" s="382">
        <v>261</v>
      </c>
      <c r="BD65" s="382">
        <v>99.990000000000009</v>
      </c>
      <c r="BE65" s="382">
        <v>177</v>
      </c>
      <c r="BF65" s="382">
        <v>99.990000000000009</v>
      </c>
      <c r="BG65" s="382">
        <v>438</v>
      </c>
      <c r="BH65" s="382">
        <v>100.01</v>
      </c>
    </row>
    <row r="66" spans="1:60" x14ac:dyDescent="0.25">
      <c r="A66">
        <v>10</v>
      </c>
      <c r="B66" t="s">
        <v>293</v>
      </c>
      <c r="C66" t="s">
        <v>14</v>
      </c>
      <c r="D66" s="552">
        <v>22</v>
      </c>
      <c r="E66" s="553">
        <v>34.375</v>
      </c>
      <c r="F66" s="552">
        <v>22</v>
      </c>
      <c r="G66" s="553">
        <v>48.888888888888893</v>
      </c>
      <c r="H66" s="552">
        <v>44</v>
      </c>
      <c r="I66" s="553">
        <v>40.366972477064223</v>
      </c>
      <c r="U66" t="s">
        <v>293</v>
      </c>
      <c r="V66" t="s">
        <v>14</v>
      </c>
      <c r="W66">
        <v>31</v>
      </c>
      <c r="X66" s="383">
        <v>38.75</v>
      </c>
      <c r="Y66">
        <v>18</v>
      </c>
      <c r="Z66" s="383">
        <v>46.15</v>
      </c>
      <c r="AA66">
        <v>49</v>
      </c>
      <c r="AB66" s="383">
        <v>41.18</v>
      </c>
      <c r="AP66" s="382">
        <v>10</v>
      </c>
      <c r="AQ66" s="382" t="s">
        <v>293</v>
      </c>
      <c r="AR66" s="382" t="s">
        <v>13</v>
      </c>
      <c r="AS66" s="382">
        <v>9</v>
      </c>
      <c r="AT66" s="382">
        <v>9.4700000000000006</v>
      </c>
      <c r="AU66" s="382">
        <v>14</v>
      </c>
      <c r="AV66" s="382">
        <v>25</v>
      </c>
      <c r="AW66" s="382">
        <v>23</v>
      </c>
      <c r="AX66" s="382">
        <v>15.23</v>
      </c>
      <c r="AZ66" s="382">
        <v>10</v>
      </c>
      <c r="BA66" s="382" t="s">
        <v>293</v>
      </c>
      <c r="BB66" s="382" t="s">
        <v>13</v>
      </c>
      <c r="BC66" s="382">
        <v>9</v>
      </c>
      <c r="BD66" s="382">
        <v>9.4700000000000006</v>
      </c>
      <c r="BE66" s="382">
        <v>14</v>
      </c>
      <c r="BF66" s="382">
        <v>25</v>
      </c>
      <c r="BG66" s="382">
        <v>23</v>
      </c>
      <c r="BH66" s="382">
        <v>15.23</v>
      </c>
    </row>
    <row r="67" spans="1:60" x14ac:dyDescent="0.25">
      <c r="A67">
        <v>10</v>
      </c>
      <c r="B67" t="s">
        <v>293</v>
      </c>
      <c r="C67" t="s">
        <v>15</v>
      </c>
      <c r="D67" s="552">
        <v>19</v>
      </c>
      <c r="E67" s="553">
        <v>29.6875</v>
      </c>
      <c r="F67" s="552">
        <v>13</v>
      </c>
      <c r="G67" s="553">
        <v>28.888888888888889</v>
      </c>
      <c r="H67" s="552">
        <v>32</v>
      </c>
      <c r="I67" s="553">
        <v>29.357798165137616</v>
      </c>
      <c r="U67" t="s">
        <v>293</v>
      </c>
      <c r="V67" t="s">
        <v>15</v>
      </c>
      <c r="W67">
        <v>18</v>
      </c>
      <c r="X67" s="383">
        <v>22.5</v>
      </c>
      <c r="Y67">
        <v>7</v>
      </c>
      <c r="Z67" s="383">
        <v>17.95</v>
      </c>
      <c r="AA67">
        <v>25</v>
      </c>
      <c r="AB67" s="383">
        <v>21.01</v>
      </c>
      <c r="AP67" s="382">
        <v>10</v>
      </c>
      <c r="AQ67" s="382" t="s">
        <v>293</v>
      </c>
      <c r="AR67" s="382" t="s">
        <v>14</v>
      </c>
      <c r="AS67" s="382">
        <v>37</v>
      </c>
      <c r="AT67" s="382">
        <v>38.950000000000003</v>
      </c>
      <c r="AU67" s="382">
        <v>21</v>
      </c>
      <c r="AV67" s="382">
        <v>37.5</v>
      </c>
      <c r="AW67" s="382">
        <v>58</v>
      </c>
      <c r="AX67" s="382">
        <v>38.409999999999997</v>
      </c>
      <c r="AZ67" s="382">
        <v>10</v>
      </c>
      <c r="BA67" s="382" t="s">
        <v>293</v>
      </c>
      <c r="BB67" s="382" t="s">
        <v>14</v>
      </c>
      <c r="BC67" s="382">
        <v>37</v>
      </c>
      <c r="BD67" s="382">
        <v>38.950000000000003</v>
      </c>
      <c r="BE67" s="382">
        <v>21</v>
      </c>
      <c r="BF67" s="382">
        <v>37.5</v>
      </c>
      <c r="BG67" s="382">
        <v>58</v>
      </c>
      <c r="BH67" s="382">
        <v>38.409999999999997</v>
      </c>
    </row>
    <row r="68" spans="1:60" x14ac:dyDescent="0.25">
      <c r="A68">
        <v>10</v>
      </c>
      <c r="B68" t="s">
        <v>293</v>
      </c>
      <c r="C68" t="s">
        <v>16</v>
      </c>
      <c r="D68" s="552">
        <v>7</v>
      </c>
      <c r="E68" s="553">
        <v>10.9375</v>
      </c>
      <c r="F68" s="552">
        <v>1</v>
      </c>
      <c r="G68" s="553">
        <v>2.2222222222222223</v>
      </c>
      <c r="H68" s="552">
        <v>8</v>
      </c>
      <c r="I68" s="553">
        <v>7.3394495412844041</v>
      </c>
      <c r="U68" t="s">
        <v>293</v>
      </c>
      <c r="V68" t="s">
        <v>16</v>
      </c>
      <c r="W68">
        <v>8</v>
      </c>
      <c r="X68" s="383">
        <v>10</v>
      </c>
      <c r="Y68">
        <v>3</v>
      </c>
      <c r="Z68" s="383">
        <v>7.69</v>
      </c>
      <c r="AA68">
        <v>11</v>
      </c>
      <c r="AB68" s="383">
        <v>9.24</v>
      </c>
      <c r="AP68" s="382">
        <v>10</v>
      </c>
      <c r="AQ68" s="382" t="s">
        <v>293</v>
      </c>
      <c r="AR68" s="382" t="s">
        <v>15</v>
      </c>
      <c r="AS68" s="382">
        <v>24</v>
      </c>
      <c r="AT68" s="382">
        <v>25.26</v>
      </c>
      <c r="AU68" s="382">
        <v>11</v>
      </c>
      <c r="AV68" s="382">
        <v>19.64</v>
      </c>
      <c r="AW68" s="382">
        <v>35</v>
      </c>
      <c r="AX68" s="382">
        <v>23.18</v>
      </c>
      <c r="AZ68" s="382">
        <v>10</v>
      </c>
      <c r="BA68" s="382" t="s">
        <v>293</v>
      </c>
      <c r="BB68" s="382" t="s">
        <v>15</v>
      </c>
      <c r="BC68" s="382">
        <v>24</v>
      </c>
      <c r="BD68" s="382">
        <v>25.26</v>
      </c>
      <c r="BE68" s="382">
        <v>11</v>
      </c>
      <c r="BF68" s="382">
        <v>19.64</v>
      </c>
      <c r="BG68" s="382">
        <v>35</v>
      </c>
      <c r="BH68" s="382">
        <v>23.18</v>
      </c>
    </row>
    <row r="69" spans="1:60" x14ac:dyDescent="0.25">
      <c r="A69">
        <v>10</v>
      </c>
      <c r="B69" t="s">
        <v>293</v>
      </c>
      <c r="C69" t="s">
        <v>17</v>
      </c>
      <c r="D69" s="552">
        <v>5</v>
      </c>
      <c r="E69" s="553">
        <v>7.8125</v>
      </c>
      <c r="F69" s="552">
        <v>1</v>
      </c>
      <c r="G69" s="553">
        <v>2.2222222222222223</v>
      </c>
      <c r="H69" s="552">
        <v>6</v>
      </c>
      <c r="I69" s="553">
        <v>5.5045871559633035</v>
      </c>
      <c r="U69" t="s">
        <v>293</v>
      </c>
      <c r="V69" t="s">
        <v>17</v>
      </c>
      <c r="W69">
        <v>7</v>
      </c>
      <c r="X69" s="383">
        <v>8.75</v>
      </c>
      <c r="Y69">
        <v>1</v>
      </c>
      <c r="Z69" s="383">
        <v>2.56</v>
      </c>
      <c r="AA69">
        <v>8</v>
      </c>
      <c r="AB69" s="383">
        <v>6.72</v>
      </c>
      <c r="AP69" s="382">
        <v>10</v>
      </c>
      <c r="AQ69" s="382" t="s">
        <v>293</v>
      </c>
      <c r="AR69" s="382" t="s">
        <v>16</v>
      </c>
      <c r="AS69" s="382">
        <v>13</v>
      </c>
      <c r="AT69" s="382">
        <v>13.68</v>
      </c>
      <c r="AU69" s="382">
        <v>6</v>
      </c>
      <c r="AV69" s="382">
        <v>10.71</v>
      </c>
      <c r="AW69" s="382">
        <v>19</v>
      </c>
      <c r="AX69" s="382">
        <v>12.58</v>
      </c>
      <c r="AZ69" s="382">
        <v>10</v>
      </c>
      <c r="BA69" s="382" t="s">
        <v>293</v>
      </c>
      <c r="BB69" s="382" t="s">
        <v>16</v>
      </c>
      <c r="BC69" s="382">
        <v>13</v>
      </c>
      <c r="BD69" s="382">
        <v>13.68</v>
      </c>
      <c r="BE69" s="382">
        <v>6</v>
      </c>
      <c r="BF69" s="382">
        <v>10.71</v>
      </c>
      <c r="BG69" s="382">
        <v>19</v>
      </c>
      <c r="BH69" s="382">
        <v>12.58</v>
      </c>
    </row>
    <row r="70" spans="1:60" x14ac:dyDescent="0.25">
      <c r="A70">
        <v>10</v>
      </c>
      <c r="B70" t="s">
        <v>293</v>
      </c>
      <c r="C70" t="s">
        <v>18</v>
      </c>
      <c r="D70" s="552">
        <v>3</v>
      </c>
      <c r="E70" s="553">
        <v>4.6875</v>
      </c>
      <c r="F70" s="552">
        <v>1</v>
      </c>
      <c r="G70" s="553">
        <v>2.2222222222222223</v>
      </c>
      <c r="H70" s="552">
        <v>4</v>
      </c>
      <c r="I70" s="553">
        <v>3.669724770642202</v>
      </c>
      <c r="U70" t="s">
        <v>293</v>
      </c>
      <c r="V70" t="s">
        <v>18</v>
      </c>
      <c r="W70">
        <v>4</v>
      </c>
      <c r="X70" s="383">
        <v>5</v>
      </c>
      <c r="Y70">
        <v>0</v>
      </c>
      <c r="Z70" s="383">
        <v>0</v>
      </c>
      <c r="AA70">
        <v>4</v>
      </c>
      <c r="AB70" s="383">
        <v>3.36</v>
      </c>
      <c r="AP70" s="382">
        <v>10</v>
      </c>
      <c r="AQ70" s="382" t="s">
        <v>293</v>
      </c>
      <c r="AR70" s="382" t="s">
        <v>17</v>
      </c>
      <c r="AS70" s="382" t="s">
        <v>308</v>
      </c>
      <c r="AT70" s="382" t="s">
        <v>308</v>
      </c>
      <c r="AU70" s="382" t="s">
        <v>308</v>
      </c>
      <c r="AV70" s="382" t="s">
        <v>308</v>
      </c>
      <c r="AW70" s="382">
        <v>10</v>
      </c>
      <c r="AX70" s="382">
        <v>6.62</v>
      </c>
      <c r="AZ70" s="382">
        <v>10</v>
      </c>
      <c r="BA70" s="382" t="s">
        <v>293</v>
      </c>
      <c r="BB70" s="382" t="s">
        <v>17</v>
      </c>
      <c r="BC70" s="382">
        <v>7</v>
      </c>
      <c r="BD70" s="382">
        <v>7.37</v>
      </c>
      <c r="BE70" s="382">
        <v>3</v>
      </c>
      <c r="BF70" s="382">
        <v>5.36</v>
      </c>
      <c r="BG70" s="382">
        <v>10</v>
      </c>
      <c r="BH70" s="382">
        <v>6.62</v>
      </c>
    </row>
    <row r="71" spans="1:60" x14ac:dyDescent="0.25">
      <c r="A71">
        <v>10</v>
      </c>
      <c r="B71" t="s">
        <v>293</v>
      </c>
      <c r="C71" t="s">
        <v>7</v>
      </c>
      <c r="D71" s="552">
        <v>64</v>
      </c>
      <c r="E71" s="553">
        <v>100</v>
      </c>
      <c r="F71" s="552">
        <v>45</v>
      </c>
      <c r="G71" s="553">
        <v>100</v>
      </c>
      <c r="H71" s="552">
        <v>109</v>
      </c>
      <c r="I71" s="553">
        <v>100</v>
      </c>
      <c r="U71" t="s">
        <v>293</v>
      </c>
      <c r="V71" t="s">
        <v>7</v>
      </c>
      <c r="W71">
        <v>80</v>
      </c>
      <c r="X71" s="383">
        <v>100</v>
      </c>
      <c r="Y71">
        <v>39</v>
      </c>
      <c r="Z71" s="383">
        <v>100.00000000000001</v>
      </c>
      <c r="AA71">
        <v>119</v>
      </c>
      <c r="AB71" s="383">
        <v>100</v>
      </c>
      <c r="AP71" s="382">
        <v>10</v>
      </c>
      <c r="AQ71" s="382" t="s">
        <v>293</v>
      </c>
      <c r="AR71" s="382" t="s">
        <v>18</v>
      </c>
      <c r="AS71" s="382" t="s">
        <v>308</v>
      </c>
      <c r="AT71" s="382" t="s">
        <v>308</v>
      </c>
      <c r="AU71" s="382" t="s">
        <v>308</v>
      </c>
      <c r="AV71" s="382" t="s">
        <v>308</v>
      </c>
      <c r="AW71" s="382">
        <v>6</v>
      </c>
      <c r="AX71" s="382">
        <v>3.97</v>
      </c>
      <c r="AZ71" s="382">
        <v>10</v>
      </c>
      <c r="BA71" s="382" t="s">
        <v>293</v>
      </c>
      <c r="BB71" s="382" t="s">
        <v>18</v>
      </c>
      <c r="BC71" s="382">
        <v>5</v>
      </c>
      <c r="BD71" s="382">
        <v>5.26</v>
      </c>
      <c r="BE71" s="382">
        <v>1</v>
      </c>
      <c r="BF71" s="382">
        <v>1.79</v>
      </c>
      <c r="BG71" s="382">
        <v>6</v>
      </c>
      <c r="BH71" s="382">
        <v>3.97</v>
      </c>
    </row>
    <row r="72" spans="1:60" x14ac:dyDescent="0.25">
      <c r="A72">
        <v>11</v>
      </c>
      <c r="B72" t="s">
        <v>294</v>
      </c>
      <c r="C72" t="s">
        <v>13</v>
      </c>
      <c r="D72" s="552">
        <v>21</v>
      </c>
      <c r="E72" s="553">
        <v>18.421052631578945</v>
      </c>
      <c r="F72" s="552">
        <v>61</v>
      </c>
      <c r="G72" s="553">
        <v>29.468599033816425</v>
      </c>
      <c r="H72" s="552">
        <v>82</v>
      </c>
      <c r="I72" s="553">
        <v>25.545171339563861</v>
      </c>
      <c r="U72" t="s">
        <v>294</v>
      </c>
      <c r="V72" t="s">
        <v>13</v>
      </c>
      <c r="W72">
        <v>20</v>
      </c>
      <c r="X72" s="383">
        <v>15.87</v>
      </c>
      <c r="Y72">
        <v>44</v>
      </c>
      <c r="Z72" s="383">
        <v>25.43</v>
      </c>
      <c r="AA72">
        <v>64</v>
      </c>
      <c r="AB72" s="383">
        <v>21.4</v>
      </c>
      <c r="AP72" s="382">
        <v>10</v>
      </c>
      <c r="AQ72" s="382" t="s">
        <v>293</v>
      </c>
      <c r="AR72" s="382" t="s">
        <v>7</v>
      </c>
      <c r="AS72" s="382">
        <v>95</v>
      </c>
      <c r="AT72" s="384">
        <v>99.990000000000023</v>
      </c>
      <c r="AU72" s="382">
        <v>56</v>
      </c>
      <c r="AV72" s="384">
        <v>100</v>
      </c>
      <c r="AW72" s="382">
        <v>151</v>
      </c>
      <c r="AX72" s="384">
        <v>99.99</v>
      </c>
      <c r="AZ72" s="382">
        <v>10</v>
      </c>
      <c r="BA72" s="382" t="s">
        <v>293</v>
      </c>
      <c r="BB72" s="382" t="s">
        <v>7</v>
      </c>
      <c r="BC72" s="382">
        <v>95</v>
      </c>
      <c r="BD72" s="382">
        <v>99.990000000000023</v>
      </c>
      <c r="BE72" s="382">
        <v>56</v>
      </c>
      <c r="BF72" s="382">
        <v>100</v>
      </c>
      <c r="BG72" s="382">
        <v>151</v>
      </c>
      <c r="BH72" s="382">
        <v>99.99</v>
      </c>
    </row>
    <row r="73" spans="1:60" x14ac:dyDescent="0.25">
      <c r="A73">
        <v>11</v>
      </c>
      <c r="B73" t="s">
        <v>294</v>
      </c>
      <c r="C73" t="s">
        <v>14</v>
      </c>
      <c r="D73" s="552">
        <v>47</v>
      </c>
      <c r="E73" s="553">
        <v>41.228070175438596</v>
      </c>
      <c r="F73" s="552">
        <v>75</v>
      </c>
      <c r="G73" s="553">
        <v>36.231884057971016</v>
      </c>
      <c r="H73" s="552">
        <v>122</v>
      </c>
      <c r="I73" s="553">
        <v>38.006230529595015</v>
      </c>
      <c r="U73" t="s">
        <v>294</v>
      </c>
      <c r="V73" t="s">
        <v>14</v>
      </c>
      <c r="W73">
        <v>53</v>
      </c>
      <c r="X73" s="383">
        <v>42.06</v>
      </c>
      <c r="Y73">
        <v>70</v>
      </c>
      <c r="Z73" s="383">
        <v>40.46</v>
      </c>
      <c r="AA73">
        <v>123</v>
      </c>
      <c r="AB73" s="383">
        <v>41.14</v>
      </c>
      <c r="AP73" s="382">
        <v>11</v>
      </c>
      <c r="AQ73" s="382" t="s">
        <v>294</v>
      </c>
      <c r="AR73" s="382" t="s">
        <v>13</v>
      </c>
      <c r="AS73" s="382">
        <v>17</v>
      </c>
      <c r="AT73" s="382">
        <v>13.08</v>
      </c>
      <c r="AU73" s="382">
        <v>53</v>
      </c>
      <c r="AV73" s="382">
        <v>32.92</v>
      </c>
      <c r="AW73" s="382">
        <v>70</v>
      </c>
      <c r="AX73" s="382">
        <v>24.05</v>
      </c>
      <c r="AZ73" s="382">
        <v>11</v>
      </c>
      <c r="BA73" s="382" t="s">
        <v>294</v>
      </c>
      <c r="BB73" s="382" t="s">
        <v>13</v>
      </c>
      <c r="BC73" s="382">
        <v>17</v>
      </c>
      <c r="BD73" s="382">
        <v>13.08</v>
      </c>
      <c r="BE73" s="382">
        <v>53</v>
      </c>
      <c r="BF73" s="382">
        <v>32.92</v>
      </c>
      <c r="BG73" s="382">
        <v>70</v>
      </c>
      <c r="BH73" s="382">
        <v>24.05</v>
      </c>
    </row>
    <row r="74" spans="1:60" x14ac:dyDescent="0.25">
      <c r="A74">
        <v>11</v>
      </c>
      <c r="B74" t="s">
        <v>294</v>
      </c>
      <c r="C74" t="s">
        <v>15</v>
      </c>
      <c r="D74" s="552">
        <v>25</v>
      </c>
      <c r="E74" s="553">
        <v>21.929824561403507</v>
      </c>
      <c r="F74" s="552">
        <v>51</v>
      </c>
      <c r="G74" s="553">
        <v>24.637681159420289</v>
      </c>
      <c r="H74" s="552">
        <v>76</v>
      </c>
      <c r="I74" s="553">
        <v>23.676012461059187</v>
      </c>
      <c r="U74" t="s">
        <v>294</v>
      </c>
      <c r="V74" t="s">
        <v>15</v>
      </c>
      <c r="W74">
        <v>32</v>
      </c>
      <c r="X74" s="383">
        <v>25.4</v>
      </c>
      <c r="Y74">
        <v>44</v>
      </c>
      <c r="Z74" s="383">
        <v>25.43</v>
      </c>
      <c r="AA74">
        <v>76</v>
      </c>
      <c r="AB74" s="383">
        <v>25.42</v>
      </c>
      <c r="AP74" s="382">
        <v>11</v>
      </c>
      <c r="AQ74" s="382" t="s">
        <v>294</v>
      </c>
      <c r="AR74" s="382" t="s">
        <v>14</v>
      </c>
      <c r="AS74" s="382">
        <v>55</v>
      </c>
      <c r="AT74" s="382">
        <v>42.31</v>
      </c>
      <c r="AU74" s="382">
        <v>64</v>
      </c>
      <c r="AV74" s="382">
        <v>39.75</v>
      </c>
      <c r="AW74" s="382">
        <v>119</v>
      </c>
      <c r="AX74" s="382">
        <v>40.89</v>
      </c>
      <c r="AZ74" s="382">
        <v>11</v>
      </c>
      <c r="BA74" s="382" t="s">
        <v>294</v>
      </c>
      <c r="BB74" s="382" t="s">
        <v>14</v>
      </c>
      <c r="BC74" s="382">
        <v>55</v>
      </c>
      <c r="BD74" s="382">
        <v>42.31</v>
      </c>
      <c r="BE74" s="382">
        <v>64</v>
      </c>
      <c r="BF74" s="382">
        <v>39.75</v>
      </c>
      <c r="BG74" s="382">
        <v>119</v>
      </c>
      <c r="BH74" s="382">
        <v>40.89</v>
      </c>
    </row>
    <row r="75" spans="1:60" x14ac:dyDescent="0.25">
      <c r="A75">
        <v>11</v>
      </c>
      <c r="B75" t="s">
        <v>294</v>
      </c>
      <c r="C75" t="s">
        <v>16</v>
      </c>
      <c r="D75" s="552">
        <v>10</v>
      </c>
      <c r="E75" s="553">
        <v>8.7719298245614024</v>
      </c>
      <c r="F75" s="552">
        <v>9</v>
      </c>
      <c r="G75" s="553">
        <v>4.3478260869565215</v>
      </c>
      <c r="H75" s="552">
        <v>19</v>
      </c>
      <c r="I75" s="553">
        <v>5.9190031152647968</v>
      </c>
      <c r="U75" t="s">
        <v>294</v>
      </c>
      <c r="V75" t="s">
        <v>16</v>
      </c>
      <c r="W75">
        <v>11</v>
      </c>
      <c r="X75" s="383">
        <v>8.73</v>
      </c>
      <c r="Y75">
        <v>8</v>
      </c>
      <c r="Z75" s="383">
        <v>4.62</v>
      </c>
      <c r="AA75">
        <v>19</v>
      </c>
      <c r="AB75" s="383">
        <v>6.35</v>
      </c>
      <c r="AP75" s="382">
        <v>11</v>
      </c>
      <c r="AQ75" s="382" t="s">
        <v>294</v>
      </c>
      <c r="AR75" s="382" t="s">
        <v>15</v>
      </c>
      <c r="AS75" s="382">
        <v>35</v>
      </c>
      <c r="AT75" s="382">
        <v>26.92</v>
      </c>
      <c r="AU75" s="382">
        <v>30</v>
      </c>
      <c r="AV75" s="382">
        <v>18.63</v>
      </c>
      <c r="AW75" s="382">
        <v>65</v>
      </c>
      <c r="AX75" s="382">
        <v>22.34</v>
      </c>
      <c r="AZ75" s="382">
        <v>11</v>
      </c>
      <c r="BA75" s="382" t="s">
        <v>294</v>
      </c>
      <c r="BB75" s="382" t="s">
        <v>15</v>
      </c>
      <c r="BC75" s="382">
        <v>35</v>
      </c>
      <c r="BD75" s="382">
        <v>26.92</v>
      </c>
      <c r="BE75" s="382">
        <v>30</v>
      </c>
      <c r="BF75" s="382">
        <v>18.63</v>
      </c>
      <c r="BG75" s="382">
        <v>65</v>
      </c>
      <c r="BH75" s="382">
        <v>22.34</v>
      </c>
    </row>
    <row r="76" spans="1:60" x14ac:dyDescent="0.25">
      <c r="A76">
        <v>11</v>
      </c>
      <c r="B76" t="s">
        <v>294</v>
      </c>
      <c r="C76" t="s">
        <v>17</v>
      </c>
      <c r="D76" s="552">
        <v>6</v>
      </c>
      <c r="E76" s="553">
        <v>5.2631578947368416</v>
      </c>
      <c r="F76" s="552">
        <v>5</v>
      </c>
      <c r="G76" s="553">
        <v>2.4154589371980677</v>
      </c>
      <c r="H76" s="552">
        <v>11</v>
      </c>
      <c r="I76" s="553">
        <v>3.4267912772585669</v>
      </c>
      <c r="U76" t="s">
        <v>294</v>
      </c>
      <c r="V76" t="s">
        <v>17</v>
      </c>
      <c r="W76">
        <v>4</v>
      </c>
      <c r="X76" s="383">
        <v>3.17</v>
      </c>
      <c r="Y76">
        <v>6</v>
      </c>
      <c r="Z76" s="383">
        <v>3.47</v>
      </c>
      <c r="AA76">
        <v>10</v>
      </c>
      <c r="AB76" s="383">
        <v>3.34</v>
      </c>
      <c r="AP76" s="382">
        <v>11</v>
      </c>
      <c r="AQ76" s="382" t="s">
        <v>294</v>
      </c>
      <c r="AR76" s="382" t="s">
        <v>16</v>
      </c>
      <c r="AS76" s="382">
        <v>14</v>
      </c>
      <c r="AT76" s="382">
        <v>10.77</v>
      </c>
      <c r="AU76" s="382">
        <v>8</v>
      </c>
      <c r="AV76" s="382">
        <v>4.97</v>
      </c>
      <c r="AW76" s="382">
        <v>22</v>
      </c>
      <c r="AX76" s="382">
        <v>7.56</v>
      </c>
      <c r="AZ76" s="382">
        <v>11</v>
      </c>
      <c r="BA76" s="382" t="s">
        <v>294</v>
      </c>
      <c r="BB76" s="382" t="s">
        <v>16</v>
      </c>
      <c r="BC76" s="382">
        <v>14</v>
      </c>
      <c r="BD76" s="382">
        <v>10.77</v>
      </c>
      <c r="BE76" s="382">
        <v>8</v>
      </c>
      <c r="BF76" s="382">
        <v>4.97</v>
      </c>
      <c r="BG76" s="382">
        <v>22</v>
      </c>
      <c r="BH76" s="382">
        <v>7.56</v>
      </c>
    </row>
    <row r="77" spans="1:60" x14ac:dyDescent="0.25">
      <c r="A77">
        <v>11</v>
      </c>
      <c r="B77" t="s">
        <v>294</v>
      </c>
      <c r="C77" t="s">
        <v>18</v>
      </c>
      <c r="D77" s="552">
        <v>5</v>
      </c>
      <c r="E77" s="553">
        <v>4.3859649122807012</v>
      </c>
      <c r="F77" s="552">
        <v>6</v>
      </c>
      <c r="G77" s="553">
        <v>2.8985507246376812</v>
      </c>
      <c r="H77" s="552">
        <v>11</v>
      </c>
      <c r="I77" s="553">
        <v>3.4267912772585669</v>
      </c>
      <c r="U77" t="s">
        <v>294</v>
      </c>
      <c r="V77" t="s">
        <v>18</v>
      </c>
      <c r="W77">
        <v>6</v>
      </c>
      <c r="X77" s="383">
        <v>4.76</v>
      </c>
      <c r="Y77">
        <v>1</v>
      </c>
      <c r="Z77" s="383">
        <v>0.57999999999999996</v>
      </c>
      <c r="AA77">
        <v>7</v>
      </c>
      <c r="AB77" s="383">
        <v>2.34</v>
      </c>
      <c r="AP77" s="382">
        <v>11</v>
      </c>
      <c r="AQ77" s="382" t="s">
        <v>294</v>
      </c>
      <c r="AR77" s="382" t="s">
        <v>17</v>
      </c>
      <c r="AS77" s="382" t="s">
        <v>308</v>
      </c>
      <c r="AT77" s="382" t="s">
        <v>308</v>
      </c>
      <c r="AU77" s="382" t="s">
        <v>308</v>
      </c>
      <c r="AV77" s="382" t="s">
        <v>308</v>
      </c>
      <c r="AW77" s="382">
        <v>9</v>
      </c>
      <c r="AX77" s="382">
        <v>3.09</v>
      </c>
      <c r="AZ77" s="382">
        <v>11</v>
      </c>
      <c r="BA77" s="382" t="s">
        <v>294</v>
      </c>
      <c r="BB77" s="382" t="s">
        <v>17</v>
      </c>
      <c r="BC77" s="382">
        <v>4</v>
      </c>
      <c r="BD77" s="382">
        <v>3.08</v>
      </c>
      <c r="BE77" s="382">
        <v>5</v>
      </c>
      <c r="BF77" s="382">
        <v>3.11</v>
      </c>
      <c r="BG77" s="382">
        <v>9</v>
      </c>
      <c r="BH77" s="382">
        <v>3.09</v>
      </c>
    </row>
    <row r="78" spans="1:60" x14ac:dyDescent="0.25">
      <c r="A78">
        <v>11</v>
      </c>
      <c r="B78" t="s">
        <v>294</v>
      </c>
      <c r="C78" t="s">
        <v>7</v>
      </c>
      <c r="D78" s="552">
        <v>114</v>
      </c>
      <c r="E78" s="553">
        <v>100</v>
      </c>
      <c r="F78" s="552">
        <v>207</v>
      </c>
      <c r="G78" s="553">
        <v>100</v>
      </c>
      <c r="H78" s="552">
        <v>321</v>
      </c>
      <c r="I78" s="553">
        <v>100</v>
      </c>
      <c r="U78" t="s">
        <v>294</v>
      </c>
      <c r="V78" t="s">
        <v>7</v>
      </c>
      <c r="W78">
        <v>126</v>
      </c>
      <c r="X78" s="383">
        <v>100</v>
      </c>
      <c r="Y78">
        <v>173</v>
      </c>
      <c r="Z78" s="383">
        <v>100.00000000000001</v>
      </c>
      <c r="AA78">
        <v>299</v>
      </c>
      <c r="AB78" s="383">
        <v>100</v>
      </c>
      <c r="AP78" s="382">
        <v>11</v>
      </c>
      <c r="AQ78" s="382" t="s">
        <v>294</v>
      </c>
      <c r="AR78" s="382" t="s">
        <v>18</v>
      </c>
      <c r="AS78" s="382" t="s">
        <v>308</v>
      </c>
      <c r="AT78" s="382" t="s">
        <v>308</v>
      </c>
      <c r="AU78" s="382" t="s">
        <v>308</v>
      </c>
      <c r="AV78" s="382" t="s">
        <v>308</v>
      </c>
      <c r="AW78" s="382">
        <v>6</v>
      </c>
      <c r="AX78" s="382">
        <v>2.06</v>
      </c>
      <c r="AZ78" s="382">
        <v>11</v>
      </c>
      <c r="BA78" s="382" t="s">
        <v>294</v>
      </c>
      <c r="BB78" s="382" t="s">
        <v>18</v>
      </c>
      <c r="BC78" s="382">
        <v>5</v>
      </c>
      <c r="BD78" s="382">
        <v>3.85</v>
      </c>
      <c r="BE78" s="382">
        <v>1</v>
      </c>
      <c r="BF78" s="382">
        <v>0.62</v>
      </c>
      <c r="BG78" s="382">
        <v>6</v>
      </c>
      <c r="BH78" s="382">
        <v>2.06</v>
      </c>
    </row>
    <row r="79" spans="1:60" x14ac:dyDescent="0.25">
      <c r="A79">
        <v>12</v>
      </c>
      <c r="B79" t="s">
        <v>295</v>
      </c>
      <c r="C79" t="s">
        <v>13</v>
      </c>
      <c r="D79" s="552">
        <v>3</v>
      </c>
      <c r="E79" s="553">
        <v>11.111111111111111</v>
      </c>
      <c r="F79" s="552">
        <v>0</v>
      </c>
      <c r="G79" s="553">
        <v>0</v>
      </c>
      <c r="H79" s="552">
        <v>3</v>
      </c>
      <c r="I79" s="553">
        <v>7.3170731707317067</v>
      </c>
      <c r="U79" t="s">
        <v>295</v>
      </c>
      <c r="V79" t="s">
        <v>13</v>
      </c>
      <c r="W79">
        <v>0</v>
      </c>
      <c r="X79" s="383">
        <v>0</v>
      </c>
      <c r="Y79">
        <v>4</v>
      </c>
      <c r="Z79" s="383">
        <v>40</v>
      </c>
      <c r="AA79">
        <v>4</v>
      </c>
      <c r="AB79" s="383">
        <v>16</v>
      </c>
      <c r="AP79" s="382">
        <v>11</v>
      </c>
      <c r="AQ79" s="382" t="s">
        <v>294</v>
      </c>
      <c r="AR79" s="382" t="s">
        <v>7</v>
      </c>
      <c r="AS79" s="382">
        <v>130</v>
      </c>
      <c r="AT79" s="384">
        <v>100.00999999999999</v>
      </c>
      <c r="AU79" s="382">
        <v>161</v>
      </c>
      <c r="AV79" s="384">
        <v>100</v>
      </c>
      <c r="AW79" s="382">
        <v>291</v>
      </c>
      <c r="AX79" s="384">
        <v>99.990000000000009</v>
      </c>
      <c r="AZ79" s="382">
        <v>11</v>
      </c>
      <c r="BA79" s="382" t="s">
        <v>294</v>
      </c>
      <c r="BB79" s="382" t="s">
        <v>7</v>
      </c>
      <c r="BC79" s="382">
        <v>130</v>
      </c>
      <c r="BD79" s="382">
        <v>100.00999999999999</v>
      </c>
      <c r="BE79" s="382">
        <v>161</v>
      </c>
      <c r="BF79" s="382">
        <v>100</v>
      </c>
      <c r="BG79" s="382">
        <v>291</v>
      </c>
      <c r="BH79" s="382">
        <v>99.990000000000009</v>
      </c>
    </row>
    <row r="80" spans="1:60" x14ac:dyDescent="0.25">
      <c r="A80">
        <v>12</v>
      </c>
      <c r="B80" t="s">
        <v>295</v>
      </c>
      <c r="C80" t="s">
        <v>14</v>
      </c>
      <c r="D80" s="552">
        <v>8</v>
      </c>
      <c r="E80" s="553">
        <v>29.62962962962963</v>
      </c>
      <c r="F80" s="552">
        <v>5</v>
      </c>
      <c r="G80" s="553">
        <v>35.714285714285715</v>
      </c>
      <c r="H80" s="552">
        <v>13</v>
      </c>
      <c r="I80" s="553">
        <v>31.707317073170731</v>
      </c>
      <c r="U80" t="s">
        <v>295</v>
      </c>
      <c r="V80" t="s">
        <v>14</v>
      </c>
      <c r="W80">
        <v>7</v>
      </c>
      <c r="X80" s="383">
        <v>46.67</v>
      </c>
      <c r="Y80">
        <v>2</v>
      </c>
      <c r="Z80" s="383">
        <v>20</v>
      </c>
      <c r="AA80">
        <v>9</v>
      </c>
      <c r="AB80" s="383">
        <v>36</v>
      </c>
      <c r="AP80" s="382">
        <v>12</v>
      </c>
      <c r="AQ80" s="382" t="s">
        <v>295</v>
      </c>
      <c r="AR80" s="382" t="s">
        <v>13</v>
      </c>
      <c r="AS80" s="382" t="s">
        <v>308</v>
      </c>
      <c r="AT80" s="382" t="s">
        <v>308</v>
      </c>
      <c r="AU80" s="382" t="s">
        <v>308</v>
      </c>
      <c r="AV80" s="382" t="s">
        <v>308</v>
      </c>
      <c r="AW80" s="382" t="s">
        <v>308</v>
      </c>
      <c r="AX80" s="382" t="s">
        <v>308</v>
      </c>
      <c r="AZ80" s="382">
        <v>12</v>
      </c>
      <c r="BA80" s="382" t="s">
        <v>295</v>
      </c>
      <c r="BB80" s="382" t="s">
        <v>13</v>
      </c>
      <c r="BC80" s="382">
        <v>0</v>
      </c>
      <c r="BD80" s="382">
        <v>0</v>
      </c>
      <c r="BE80" s="382">
        <v>3</v>
      </c>
      <c r="BF80" s="382">
        <v>75</v>
      </c>
      <c r="BG80" s="382">
        <v>3</v>
      </c>
      <c r="BH80" s="382">
        <v>30</v>
      </c>
    </row>
    <row r="81" spans="1:60" x14ac:dyDescent="0.25">
      <c r="A81">
        <v>12</v>
      </c>
      <c r="B81" t="s">
        <v>295</v>
      </c>
      <c r="C81" t="s">
        <v>15</v>
      </c>
      <c r="D81" s="552">
        <v>3</v>
      </c>
      <c r="E81" s="553">
        <v>11.111111111111111</v>
      </c>
      <c r="F81" s="552">
        <v>8</v>
      </c>
      <c r="G81" s="553">
        <v>57.142857142857146</v>
      </c>
      <c r="H81" s="552">
        <v>11</v>
      </c>
      <c r="I81" s="553">
        <v>26.829268292682926</v>
      </c>
      <c r="U81" t="s">
        <v>295</v>
      </c>
      <c r="V81" t="s">
        <v>15</v>
      </c>
      <c r="W81">
        <v>3</v>
      </c>
      <c r="X81" s="383">
        <v>20</v>
      </c>
      <c r="Y81">
        <v>4</v>
      </c>
      <c r="Z81" s="383">
        <v>40</v>
      </c>
      <c r="AA81">
        <v>7</v>
      </c>
      <c r="AB81" s="383">
        <v>28</v>
      </c>
      <c r="AP81" s="382">
        <v>12</v>
      </c>
      <c r="AQ81" s="382" t="s">
        <v>295</v>
      </c>
      <c r="AR81" s="382" t="s">
        <v>14</v>
      </c>
      <c r="AS81" s="382" t="s">
        <v>308</v>
      </c>
      <c r="AT81" s="382" t="s">
        <v>308</v>
      </c>
      <c r="AU81" s="382" t="s">
        <v>308</v>
      </c>
      <c r="AV81" s="382" t="s">
        <v>308</v>
      </c>
      <c r="AW81" s="382" t="s">
        <v>308</v>
      </c>
      <c r="AX81" s="382" t="s">
        <v>308</v>
      </c>
      <c r="AZ81" s="382">
        <v>12</v>
      </c>
      <c r="BA81" s="382" t="s">
        <v>295</v>
      </c>
      <c r="BB81" s="382" t="s">
        <v>14</v>
      </c>
      <c r="BC81" s="382">
        <v>4</v>
      </c>
      <c r="BD81" s="382">
        <v>66.67</v>
      </c>
      <c r="BE81" s="382">
        <v>0</v>
      </c>
      <c r="BF81" s="382">
        <v>0</v>
      </c>
      <c r="BG81" s="382">
        <v>4</v>
      </c>
      <c r="BH81" s="382">
        <v>40</v>
      </c>
    </row>
    <row r="82" spans="1:60" x14ac:dyDescent="0.25">
      <c r="A82">
        <v>12</v>
      </c>
      <c r="B82" t="s">
        <v>295</v>
      </c>
      <c r="C82" t="s">
        <v>16</v>
      </c>
      <c r="D82" s="552">
        <v>4</v>
      </c>
      <c r="E82" s="553">
        <v>14.814814814814815</v>
      </c>
      <c r="F82" s="552">
        <v>1</v>
      </c>
      <c r="G82" s="553">
        <v>7.1428571428571432</v>
      </c>
      <c r="H82" s="552">
        <v>5</v>
      </c>
      <c r="I82" s="553">
        <v>12.195121951219512</v>
      </c>
      <c r="U82" t="s">
        <v>295</v>
      </c>
      <c r="V82" t="s">
        <v>16</v>
      </c>
      <c r="W82">
        <v>0</v>
      </c>
      <c r="X82" s="383">
        <v>0</v>
      </c>
      <c r="Y82">
        <v>0</v>
      </c>
      <c r="Z82" s="383">
        <v>0</v>
      </c>
      <c r="AA82">
        <v>0</v>
      </c>
      <c r="AB82" s="383">
        <v>0</v>
      </c>
      <c r="AP82" s="382">
        <v>12</v>
      </c>
      <c r="AQ82" s="382" t="s">
        <v>295</v>
      </c>
      <c r="AR82" s="382" t="s">
        <v>15</v>
      </c>
      <c r="AS82" s="382" t="s">
        <v>308</v>
      </c>
      <c r="AT82" s="382" t="s">
        <v>308</v>
      </c>
      <c r="AU82" s="382" t="s">
        <v>308</v>
      </c>
      <c r="AV82" s="382" t="s">
        <v>308</v>
      </c>
      <c r="AW82" s="382" t="s">
        <v>308</v>
      </c>
      <c r="AX82" s="382" t="s">
        <v>308</v>
      </c>
      <c r="AZ82" s="382">
        <v>12</v>
      </c>
      <c r="BA82" s="382" t="s">
        <v>295</v>
      </c>
      <c r="BB82" s="382" t="s">
        <v>15</v>
      </c>
      <c r="BC82" s="382">
        <v>0</v>
      </c>
      <c r="BD82" s="382">
        <v>0</v>
      </c>
      <c r="BE82" s="382">
        <v>1</v>
      </c>
      <c r="BF82" s="382">
        <v>25</v>
      </c>
      <c r="BG82" s="382">
        <v>1</v>
      </c>
      <c r="BH82" s="382">
        <v>10</v>
      </c>
    </row>
    <row r="83" spans="1:60" x14ac:dyDescent="0.25">
      <c r="A83">
        <v>12</v>
      </c>
      <c r="B83" t="s">
        <v>295</v>
      </c>
      <c r="C83" t="s">
        <v>17</v>
      </c>
      <c r="D83" s="552">
        <v>6</v>
      </c>
      <c r="E83" s="553">
        <v>22.222222222222221</v>
      </c>
      <c r="F83" s="552">
        <v>0</v>
      </c>
      <c r="G83" s="553">
        <v>0</v>
      </c>
      <c r="H83" s="552">
        <v>6</v>
      </c>
      <c r="I83" s="553">
        <v>14.634146341463413</v>
      </c>
      <c r="U83" t="s">
        <v>295</v>
      </c>
      <c r="V83" t="s">
        <v>17</v>
      </c>
      <c r="W83">
        <v>4</v>
      </c>
      <c r="X83" s="383">
        <v>26.67</v>
      </c>
      <c r="Y83">
        <v>0</v>
      </c>
      <c r="Z83" s="383">
        <v>0</v>
      </c>
      <c r="AA83">
        <v>4</v>
      </c>
      <c r="AB83" s="383">
        <v>16</v>
      </c>
      <c r="AP83" s="382">
        <v>12</v>
      </c>
      <c r="AQ83" s="382" t="s">
        <v>295</v>
      </c>
      <c r="AR83" s="382" t="s">
        <v>16</v>
      </c>
      <c r="AS83" s="382" t="s">
        <v>308</v>
      </c>
      <c r="AT83" s="382" t="s">
        <v>308</v>
      </c>
      <c r="AU83" s="382" t="s">
        <v>308</v>
      </c>
      <c r="AV83" s="382" t="s">
        <v>308</v>
      </c>
      <c r="AW83" s="382" t="s">
        <v>308</v>
      </c>
      <c r="AX83" s="382" t="s">
        <v>308</v>
      </c>
      <c r="AZ83" s="382">
        <v>12</v>
      </c>
      <c r="BA83" s="382" t="s">
        <v>295</v>
      </c>
      <c r="BB83" s="382" t="s">
        <v>16</v>
      </c>
      <c r="BC83" s="382">
        <v>1</v>
      </c>
      <c r="BD83" s="382">
        <v>16.670000000000002</v>
      </c>
      <c r="BE83" s="382">
        <v>0</v>
      </c>
      <c r="BF83" s="382">
        <v>0</v>
      </c>
      <c r="BG83" s="382">
        <v>1</v>
      </c>
      <c r="BH83" s="382">
        <v>10</v>
      </c>
    </row>
    <row r="84" spans="1:60" x14ac:dyDescent="0.25">
      <c r="A84">
        <v>12</v>
      </c>
      <c r="B84" t="s">
        <v>295</v>
      </c>
      <c r="C84" t="s">
        <v>18</v>
      </c>
      <c r="D84" s="552">
        <v>3</v>
      </c>
      <c r="E84" s="553">
        <v>11.111111111111111</v>
      </c>
      <c r="F84" s="552">
        <v>0</v>
      </c>
      <c r="G84" s="553">
        <v>0</v>
      </c>
      <c r="H84" s="552">
        <v>3</v>
      </c>
      <c r="I84" s="553">
        <v>7.3170731707317067</v>
      </c>
      <c r="U84" t="s">
        <v>295</v>
      </c>
      <c r="V84" t="s">
        <v>18</v>
      </c>
      <c r="W84">
        <v>1</v>
      </c>
      <c r="X84" s="383">
        <v>6.67</v>
      </c>
      <c r="Y84">
        <v>0</v>
      </c>
      <c r="Z84" s="383">
        <v>0</v>
      </c>
      <c r="AA84">
        <v>1</v>
      </c>
      <c r="AB84" s="383">
        <v>4</v>
      </c>
      <c r="AP84" s="382">
        <v>12</v>
      </c>
      <c r="AQ84" s="382" t="s">
        <v>295</v>
      </c>
      <c r="AR84" s="382" t="s">
        <v>17</v>
      </c>
      <c r="AS84" s="382" t="s">
        <v>308</v>
      </c>
      <c r="AT84" s="382" t="s">
        <v>308</v>
      </c>
      <c r="AU84" s="382" t="s">
        <v>308</v>
      </c>
      <c r="AV84" s="382" t="s">
        <v>308</v>
      </c>
      <c r="AW84" s="382" t="s">
        <v>308</v>
      </c>
      <c r="AX84" s="382" t="s">
        <v>308</v>
      </c>
      <c r="AZ84" s="382">
        <v>12</v>
      </c>
      <c r="BA84" s="382" t="s">
        <v>295</v>
      </c>
      <c r="BB84" s="382" t="s">
        <v>17</v>
      </c>
      <c r="BC84" s="382">
        <v>1</v>
      </c>
      <c r="BD84" s="382">
        <v>16.670000000000002</v>
      </c>
      <c r="BE84" s="382">
        <v>0</v>
      </c>
      <c r="BF84" s="382">
        <v>0</v>
      </c>
      <c r="BG84" s="382">
        <v>1</v>
      </c>
      <c r="BH84" s="382">
        <v>10</v>
      </c>
    </row>
    <row r="85" spans="1:60" x14ac:dyDescent="0.25">
      <c r="A85">
        <v>12</v>
      </c>
      <c r="B85" t="s">
        <v>295</v>
      </c>
      <c r="C85" t="s">
        <v>7</v>
      </c>
      <c r="D85" s="552">
        <v>27</v>
      </c>
      <c r="E85" s="553">
        <v>100</v>
      </c>
      <c r="F85" s="552">
        <v>14</v>
      </c>
      <c r="G85" s="553">
        <v>100</v>
      </c>
      <c r="H85" s="552">
        <v>41</v>
      </c>
      <c r="I85" s="553">
        <v>100</v>
      </c>
      <c r="U85" t="s">
        <v>295</v>
      </c>
      <c r="V85" t="s">
        <v>7</v>
      </c>
      <c r="W85">
        <v>15</v>
      </c>
      <c r="X85" s="383">
        <v>100</v>
      </c>
      <c r="Y85">
        <v>10</v>
      </c>
      <c r="Z85" s="383">
        <v>100</v>
      </c>
      <c r="AA85">
        <v>25</v>
      </c>
      <c r="AB85" s="383">
        <v>100</v>
      </c>
      <c r="AP85" s="382">
        <v>12</v>
      </c>
      <c r="AQ85" s="382" t="s">
        <v>295</v>
      </c>
      <c r="AR85" s="382" t="s">
        <v>18</v>
      </c>
      <c r="AS85" s="382" t="s">
        <v>308</v>
      </c>
      <c r="AT85" s="382" t="s">
        <v>308</v>
      </c>
      <c r="AU85" s="382" t="s">
        <v>308</v>
      </c>
      <c r="AV85" s="382" t="s">
        <v>308</v>
      </c>
      <c r="AW85" s="382" t="s">
        <v>308</v>
      </c>
      <c r="AX85" s="382" t="s">
        <v>308</v>
      </c>
      <c r="AZ85" s="382">
        <v>12</v>
      </c>
      <c r="BA85" s="382" t="s">
        <v>295</v>
      </c>
      <c r="BB85" s="382" t="s">
        <v>18</v>
      </c>
      <c r="BC85" s="382">
        <v>0</v>
      </c>
      <c r="BD85" s="382">
        <v>0</v>
      </c>
      <c r="BE85" s="382">
        <v>0</v>
      </c>
      <c r="BF85" s="382">
        <v>0</v>
      </c>
      <c r="BG85" s="382">
        <v>0</v>
      </c>
      <c r="BH85" s="382">
        <v>0</v>
      </c>
    </row>
    <row r="86" spans="1:60" x14ac:dyDescent="0.25">
      <c r="A86">
        <v>13</v>
      </c>
      <c r="B86" t="s">
        <v>296</v>
      </c>
      <c r="C86" t="s">
        <v>13</v>
      </c>
      <c r="D86" s="552">
        <v>0</v>
      </c>
      <c r="E86" s="553">
        <v>0</v>
      </c>
      <c r="F86" s="552">
        <v>7</v>
      </c>
      <c r="G86" s="553">
        <v>50</v>
      </c>
      <c r="H86" s="552">
        <v>7</v>
      </c>
      <c r="I86" s="553">
        <v>31.81818181818182</v>
      </c>
      <c r="U86" t="s">
        <v>296</v>
      </c>
      <c r="V86" t="s">
        <v>13</v>
      </c>
      <c r="W86">
        <v>2</v>
      </c>
      <c r="X86" s="383">
        <v>22.22</v>
      </c>
      <c r="Y86">
        <v>2</v>
      </c>
      <c r="Z86" s="383">
        <v>25</v>
      </c>
      <c r="AA86">
        <v>4</v>
      </c>
      <c r="AB86" s="383">
        <v>23.53</v>
      </c>
      <c r="AP86" s="382">
        <v>12</v>
      </c>
      <c r="AQ86" s="382" t="s">
        <v>295</v>
      </c>
      <c r="AR86" s="382" t="s">
        <v>7</v>
      </c>
      <c r="AS86" s="382">
        <v>6</v>
      </c>
      <c r="AT86" s="382">
        <v>100.01</v>
      </c>
      <c r="AU86" s="382">
        <v>4</v>
      </c>
      <c r="AV86" s="382">
        <v>100</v>
      </c>
      <c r="AW86" s="382">
        <v>10</v>
      </c>
      <c r="AX86" s="384">
        <v>100</v>
      </c>
      <c r="AZ86" s="382">
        <v>12</v>
      </c>
      <c r="BA86" s="382" t="s">
        <v>295</v>
      </c>
      <c r="BB86" s="382" t="s">
        <v>7</v>
      </c>
      <c r="BC86" s="382">
        <v>6</v>
      </c>
      <c r="BD86" s="382">
        <v>100.01</v>
      </c>
      <c r="BE86" s="382">
        <v>4</v>
      </c>
      <c r="BF86" s="382">
        <v>100</v>
      </c>
      <c r="BG86" s="382">
        <v>10</v>
      </c>
      <c r="BH86" s="382">
        <v>100</v>
      </c>
    </row>
    <row r="87" spans="1:60" x14ac:dyDescent="0.25">
      <c r="A87">
        <v>13</v>
      </c>
      <c r="B87" t="s">
        <v>296</v>
      </c>
      <c r="C87" t="s">
        <v>14</v>
      </c>
      <c r="D87" s="552">
        <v>1</v>
      </c>
      <c r="E87" s="553">
        <v>12.5</v>
      </c>
      <c r="F87" s="552">
        <v>3</v>
      </c>
      <c r="G87" s="553">
        <v>21.428571428571431</v>
      </c>
      <c r="H87" s="552">
        <v>4</v>
      </c>
      <c r="I87" s="553">
        <v>18.181818181818183</v>
      </c>
      <c r="U87" t="s">
        <v>296</v>
      </c>
      <c r="V87" t="s">
        <v>14</v>
      </c>
      <c r="W87">
        <v>1</v>
      </c>
      <c r="X87" s="383">
        <v>11.11</v>
      </c>
      <c r="Y87">
        <v>3</v>
      </c>
      <c r="Z87" s="383">
        <v>37.5</v>
      </c>
      <c r="AA87">
        <v>4</v>
      </c>
      <c r="AB87" s="383">
        <v>23.53</v>
      </c>
      <c r="AP87" s="382">
        <v>13</v>
      </c>
      <c r="AQ87" s="382" t="s">
        <v>296</v>
      </c>
      <c r="AR87" s="382" t="s">
        <v>13</v>
      </c>
      <c r="AS87" s="382" t="s">
        <v>308</v>
      </c>
      <c r="AT87" s="382" t="s">
        <v>308</v>
      </c>
      <c r="AU87" s="382" t="s">
        <v>308</v>
      </c>
      <c r="AV87" s="382" t="s">
        <v>308</v>
      </c>
      <c r="AW87" s="382" t="s">
        <v>308</v>
      </c>
      <c r="AX87" s="382" t="s">
        <v>308</v>
      </c>
      <c r="AZ87" s="382">
        <v>13</v>
      </c>
      <c r="BA87" s="382" t="s">
        <v>296</v>
      </c>
      <c r="BB87" s="382" t="s">
        <v>13</v>
      </c>
      <c r="BC87" s="382">
        <v>0</v>
      </c>
      <c r="BD87" s="382">
        <v>0</v>
      </c>
      <c r="BE87" s="382">
        <v>2</v>
      </c>
      <c r="BF87" s="382">
        <v>40</v>
      </c>
      <c r="BG87" s="382">
        <v>2</v>
      </c>
      <c r="BH87" s="382">
        <v>16.670000000000002</v>
      </c>
    </row>
    <row r="88" spans="1:60" x14ac:dyDescent="0.25">
      <c r="A88">
        <v>13</v>
      </c>
      <c r="B88" t="s">
        <v>296</v>
      </c>
      <c r="C88" t="s">
        <v>15</v>
      </c>
      <c r="D88" s="552">
        <v>4</v>
      </c>
      <c r="E88" s="553">
        <v>50</v>
      </c>
      <c r="F88" s="552">
        <v>2</v>
      </c>
      <c r="G88" s="553">
        <v>14.285714285714286</v>
      </c>
      <c r="H88" s="552">
        <v>6</v>
      </c>
      <c r="I88" s="553">
        <v>27.272727272727273</v>
      </c>
      <c r="U88" t="s">
        <v>296</v>
      </c>
      <c r="V88" t="s">
        <v>15</v>
      </c>
      <c r="W88">
        <v>4</v>
      </c>
      <c r="X88" s="383">
        <v>44.44</v>
      </c>
      <c r="Y88">
        <v>2</v>
      </c>
      <c r="Z88" s="383">
        <v>25</v>
      </c>
      <c r="AA88">
        <v>6</v>
      </c>
      <c r="AB88" s="383">
        <v>35.29</v>
      </c>
      <c r="AP88" s="382">
        <v>13</v>
      </c>
      <c r="AQ88" s="382" t="s">
        <v>296</v>
      </c>
      <c r="AR88" s="382" t="s">
        <v>14</v>
      </c>
      <c r="AS88" s="382" t="s">
        <v>308</v>
      </c>
      <c r="AT88" s="382" t="s">
        <v>308</v>
      </c>
      <c r="AU88" s="382" t="s">
        <v>308</v>
      </c>
      <c r="AV88" s="382" t="s">
        <v>308</v>
      </c>
      <c r="AW88" s="382" t="s">
        <v>308</v>
      </c>
      <c r="AX88" s="382" t="s">
        <v>308</v>
      </c>
      <c r="AZ88" s="382">
        <v>13</v>
      </c>
      <c r="BA88" s="382" t="s">
        <v>296</v>
      </c>
      <c r="BB88" s="382" t="s">
        <v>14</v>
      </c>
      <c r="BC88" s="382">
        <v>2</v>
      </c>
      <c r="BD88" s="382">
        <v>28.57</v>
      </c>
      <c r="BE88" s="382">
        <v>1</v>
      </c>
      <c r="BF88" s="382">
        <v>20</v>
      </c>
      <c r="BG88" s="382">
        <v>3</v>
      </c>
      <c r="BH88" s="382">
        <v>25</v>
      </c>
    </row>
    <row r="89" spans="1:60" x14ac:dyDescent="0.25">
      <c r="A89">
        <v>13</v>
      </c>
      <c r="B89" t="s">
        <v>296</v>
      </c>
      <c r="C89" t="s">
        <v>16</v>
      </c>
      <c r="D89" s="552">
        <v>1</v>
      </c>
      <c r="E89" s="553">
        <v>12.5</v>
      </c>
      <c r="F89" s="552">
        <v>0</v>
      </c>
      <c r="G89" s="553">
        <v>0</v>
      </c>
      <c r="H89" s="552">
        <v>1</v>
      </c>
      <c r="I89" s="553">
        <v>4.5454545454545459</v>
      </c>
      <c r="U89" t="s">
        <v>296</v>
      </c>
      <c r="V89" t="s">
        <v>16</v>
      </c>
      <c r="W89">
        <v>1</v>
      </c>
      <c r="X89" s="383">
        <v>11.11</v>
      </c>
      <c r="Y89">
        <v>1</v>
      </c>
      <c r="Z89" s="383">
        <v>12.5</v>
      </c>
      <c r="AA89">
        <v>2</v>
      </c>
      <c r="AB89" s="383">
        <v>11.76</v>
      </c>
      <c r="AP89" s="382">
        <v>13</v>
      </c>
      <c r="AQ89" s="382" t="s">
        <v>296</v>
      </c>
      <c r="AR89" s="382" t="s">
        <v>15</v>
      </c>
      <c r="AS89" s="382" t="s">
        <v>308</v>
      </c>
      <c r="AT89" s="382" t="s">
        <v>308</v>
      </c>
      <c r="AU89" s="382" t="s">
        <v>308</v>
      </c>
      <c r="AV89" s="382" t="s">
        <v>308</v>
      </c>
      <c r="AW89" s="382" t="s">
        <v>308</v>
      </c>
      <c r="AX89" s="382" t="s">
        <v>308</v>
      </c>
      <c r="AZ89" s="382">
        <v>13</v>
      </c>
      <c r="BA89" s="382" t="s">
        <v>296</v>
      </c>
      <c r="BB89" s="382" t="s">
        <v>15</v>
      </c>
      <c r="BC89" s="382">
        <v>3</v>
      </c>
      <c r="BD89" s="382">
        <v>42.86</v>
      </c>
      <c r="BE89" s="382">
        <v>0</v>
      </c>
      <c r="BF89" s="382">
        <v>0</v>
      </c>
      <c r="BG89" s="382">
        <v>3</v>
      </c>
      <c r="BH89" s="382">
        <v>25</v>
      </c>
    </row>
    <row r="90" spans="1:60" x14ac:dyDescent="0.25">
      <c r="A90">
        <v>13</v>
      </c>
      <c r="B90" t="s">
        <v>296</v>
      </c>
      <c r="C90" t="s">
        <v>17</v>
      </c>
      <c r="D90" s="552">
        <v>2</v>
      </c>
      <c r="E90" s="553">
        <v>25</v>
      </c>
      <c r="F90" s="552">
        <v>2</v>
      </c>
      <c r="G90" s="553">
        <v>14.285714285714286</v>
      </c>
      <c r="H90" s="552">
        <v>4</v>
      </c>
      <c r="I90" s="553">
        <v>18.181818181818183</v>
      </c>
      <c r="U90" t="s">
        <v>296</v>
      </c>
      <c r="V90" t="s">
        <v>17</v>
      </c>
      <c r="W90">
        <v>1</v>
      </c>
      <c r="X90" s="383">
        <v>11.11</v>
      </c>
      <c r="Y90">
        <v>0</v>
      </c>
      <c r="Z90" s="383">
        <v>0</v>
      </c>
      <c r="AA90">
        <v>1</v>
      </c>
      <c r="AB90" s="383">
        <v>5.88</v>
      </c>
      <c r="AP90" s="382">
        <v>13</v>
      </c>
      <c r="AQ90" s="382" t="s">
        <v>296</v>
      </c>
      <c r="AR90" s="382" t="s">
        <v>16</v>
      </c>
      <c r="AS90" s="382" t="s">
        <v>308</v>
      </c>
      <c r="AT90" s="382" t="s">
        <v>308</v>
      </c>
      <c r="AU90" s="382" t="s">
        <v>308</v>
      </c>
      <c r="AV90" s="382" t="s">
        <v>308</v>
      </c>
      <c r="AW90" s="382" t="s">
        <v>308</v>
      </c>
      <c r="AX90" s="382" t="s">
        <v>308</v>
      </c>
      <c r="AZ90" s="382">
        <v>13</v>
      </c>
      <c r="BA90" s="382" t="s">
        <v>296</v>
      </c>
      <c r="BB90" s="382" t="s">
        <v>16</v>
      </c>
      <c r="BC90" s="382">
        <v>1</v>
      </c>
      <c r="BD90" s="382">
        <v>14.29</v>
      </c>
      <c r="BE90" s="382">
        <v>1</v>
      </c>
      <c r="BF90" s="382">
        <v>20</v>
      </c>
      <c r="BG90" s="382">
        <v>2</v>
      </c>
      <c r="BH90" s="382">
        <v>16.670000000000002</v>
      </c>
    </row>
    <row r="91" spans="1:60" x14ac:dyDescent="0.25">
      <c r="A91">
        <v>13</v>
      </c>
      <c r="B91" t="s">
        <v>296</v>
      </c>
      <c r="C91" t="s">
        <v>18</v>
      </c>
      <c r="D91" s="552">
        <v>0</v>
      </c>
      <c r="E91" s="553">
        <v>0</v>
      </c>
      <c r="F91" s="552">
        <v>0</v>
      </c>
      <c r="G91" s="553">
        <v>0</v>
      </c>
      <c r="H91" s="552">
        <v>0</v>
      </c>
      <c r="I91" s="553">
        <v>0</v>
      </c>
      <c r="U91" t="s">
        <v>296</v>
      </c>
      <c r="V91" t="s">
        <v>18</v>
      </c>
      <c r="W91">
        <v>0</v>
      </c>
      <c r="X91" s="383">
        <v>0</v>
      </c>
      <c r="Y91">
        <v>0</v>
      </c>
      <c r="Z91" s="383">
        <v>0</v>
      </c>
      <c r="AA91">
        <v>0</v>
      </c>
      <c r="AB91" s="383">
        <v>0</v>
      </c>
      <c r="AP91" s="382">
        <v>13</v>
      </c>
      <c r="AQ91" s="382" t="s">
        <v>296</v>
      </c>
      <c r="AR91" s="382" t="s">
        <v>17</v>
      </c>
      <c r="AS91" s="382" t="s">
        <v>308</v>
      </c>
      <c r="AT91" s="382" t="s">
        <v>308</v>
      </c>
      <c r="AU91" s="382" t="s">
        <v>308</v>
      </c>
      <c r="AV91" s="382" t="s">
        <v>308</v>
      </c>
      <c r="AW91" s="382" t="s">
        <v>308</v>
      </c>
      <c r="AX91" s="382" t="s">
        <v>308</v>
      </c>
      <c r="AZ91" s="382">
        <v>13</v>
      </c>
      <c r="BA91" s="382" t="s">
        <v>296</v>
      </c>
      <c r="BB91" s="382" t="s">
        <v>17</v>
      </c>
      <c r="BC91" s="382">
        <v>1</v>
      </c>
      <c r="BD91" s="382">
        <v>14.29</v>
      </c>
      <c r="BE91" s="382">
        <v>1</v>
      </c>
      <c r="BF91" s="382">
        <v>20</v>
      </c>
      <c r="BG91" s="382">
        <v>2</v>
      </c>
      <c r="BH91" s="382">
        <v>16.670000000000002</v>
      </c>
    </row>
    <row r="92" spans="1:60" x14ac:dyDescent="0.25">
      <c r="A92">
        <v>13</v>
      </c>
      <c r="B92" t="s">
        <v>296</v>
      </c>
      <c r="C92" t="s">
        <v>7</v>
      </c>
      <c r="D92" s="552">
        <v>8</v>
      </c>
      <c r="E92" s="553">
        <v>100</v>
      </c>
      <c r="F92" s="552">
        <v>14</v>
      </c>
      <c r="G92" s="553">
        <v>100</v>
      </c>
      <c r="H92" s="552">
        <v>22</v>
      </c>
      <c r="I92" s="553">
        <v>100.00000000000001</v>
      </c>
      <c r="U92" t="s">
        <v>296</v>
      </c>
      <c r="V92" t="s">
        <v>7</v>
      </c>
      <c r="W92">
        <v>9</v>
      </c>
      <c r="X92" s="383">
        <v>100</v>
      </c>
      <c r="Y92">
        <v>8</v>
      </c>
      <c r="Z92" s="383">
        <v>100</v>
      </c>
      <c r="AA92">
        <v>17</v>
      </c>
      <c r="AB92" s="383">
        <v>100</v>
      </c>
      <c r="AP92" s="382">
        <v>13</v>
      </c>
      <c r="AQ92" s="382" t="s">
        <v>296</v>
      </c>
      <c r="AR92" s="382" t="s">
        <v>18</v>
      </c>
      <c r="AS92" s="382" t="s">
        <v>308</v>
      </c>
      <c r="AT92" s="382" t="s">
        <v>308</v>
      </c>
      <c r="AU92" s="382" t="s">
        <v>308</v>
      </c>
      <c r="AV92" s="382" t="s">
        <v>308</v>
      </c>
      <c r="AW92" s="382" t="s">
        <v>308</v>
      </c>
      <c r="AX92" s="382" t="s">
        <v>308</v>
      </c>
      <c r="AZ92" s="382">
        <v>13</v>
      </c>
      <c r="BA92" s="382" t="s">
        <v>296</v>
      </c>
      <c r="BB92" s="382" t="s">
        <v>18</v>
      </c>
      <c r="BC92" s="382">
        <v>0</v>
      </c>
      <c r="BD92" s="382">
        <v>0</v>
      </c>
      <c r="BE92" s="382">
        <v>0</v>
      </c>
      <c r="BF92" s="382">
        <v>0</v>
      </c>
      <c r="BG92" s="382">
        <v>0</v>
      </c>
      <c r="BH92" s="382">
        <v>0</v>
      </c>
    </row>
    <row r="93" spans="1:60" x14ac:dyDescent="0.25">
      <c r="A93">
        <v>14</v>
      </c>
      <c r="B93" t="s">
        <v>297</v>
      </c>
      <c r="C93" t="s">
        <v>13</v>
      </c>
      <c r="D93" s="552">
        <v>8</v>
      </c>
      <c r="E93" s="553">
        <v>11.764705882352942</v>
      </c>
      <c r="F93" s="552">
        <v>8</v>
      </c>
      <c r="G93" s="553">
        <v>11.594202898550725</v>
      </c>
      <c r="H93" s="552">
        <v>16</v>
      </c>
      <c r="I93" s="553">
        <v>11.678832116788321</v>
      </c>
      <c r="U93" t="s">
        <v>297</v>
      </c>
      <c r="V93" t="s">
        <v>13</v>
      </c>
      <c r="W93">
        <v>12</v>
      </c>
      <c r="X93" s="383">
        <v>16.899999999999999</v>
      </c>
      <c r="Y93">
        <v>13</v>
      </c>
      <c r="Z93" s="383">
        <v>18.57</v>
      </c>
      <c r="AA93">
        <v>25</v>
      </c>
      <c r="AB93" s="383">
        <v>17.73</v>
      </c>
      <c r="AP93" s="382">
        <v>13</v>
      </c>
      <c r="AQ93" s="382" t="s">
        <v>296</v>
      </c>
      <c r="AR93" s="382" t="s">
        <v>7</v>
      </c>
      <c r="AS93" s="382">
        <v>7</v>
      </c>
      <c r="AT93" s="382">
        <v>100.00999999999999</v>
      </c>
      <c r="AU93" s="382">
        <v>5</v>
      </c>
      <c r="AV93" s="382">
        <v>100</v>
      </c>
      <c r="AW93" s="382">
        <v>12</v>
      </c>
      <c r="AX93" s="384">
        <v>100.01</v>
      </c>
      <c r="AZ93" s="382">
        <v>13</v>
      </c>
      <c r="BA93" s="382" t="s">
        <v>296</v>
      </c>
      <c r="BB93" s="382" t="s">
        <v>7</v>
      </c>
      <c r="BC93" s="382">
        <v>7</v>
      </c>
      <c r="BD93" s="382">
        <v>100.00999999999999</v>
      </c>
      <c r="BE93" s="382">
        <v>5</v>
      </c>
      <c r="BF93" s="382">
        <v>100</v>
      </c>
      <c r="BG93" s="382">
        <v>12</v>
      </c>
      <c r="BH93" s="382">
        <v>100.01</v>
      </c>
    </row>
    <row r="94" spans="1:60" x14ac:dyDescent="0.25">
      <c r="A94">
        <v>14</v>
      </c>
      <c r="B94" t="s">
        <v>297</v>
      </c>
      <c r="C94" t="s">
        <v>14</v>
      </c>
      <c r="D94" s="552">
        <v>25</v>
      </c>
      <c r="E94" s="553">
        <v>36.764705882352942</v>
      </c>
      <c r="F94" s="552">
        <v>30</v>
      </c>
      <c r="G94" s="553">
        <v>43.478260869565219</v>
      </c>
      <c r="H94" s="552">
        <v>55</v>
      </c>
      <c r="I94" s="553">
        <v>40.145985401459853</v>
      </c>
      <c r="U94" t="s">
        <v>297</v>
      </c>
      <c r="V94" t="s">
        <v>14</v>
      </c>
      <c r="W94">
        <v>29</v>
      </c>
      <c r="X94" s="383">
        <v>40.85</v>
      </c>
      <c r="Y94">
        <v>28</v>
      </c>
      <c r="Z94" s="383">
        <v>40</v>
      </c>
      <c r="AA94">
        <v>57</v>
      </c>
      <c r="AB94" s="383">
        <v>40.43</v>
      </c>
      <c r="AP94" s="382">
        <v>14</v>
      </c>
      <c r="AQ94" s="382" t="s">
        <v>297</v>
      </c>
      <c r="AR94" s="382" t="s">
        <v>13</v>
      </c>
      <c r="AS94" s="382">
        <v>13</v>
      </c>
      <c r="AT94" s="382">
        <v>15.29</v>
      </c>
      <c r="AU94" s="382">
        <v>9</v>
      </c>
      <c r="AV94" s="382">
        <v>14.29</v>
      </c>
      <c r="AW94" s="382">
        <v>22</v>
      </c>
      <c r="AX94" s="382">
        <v>14.86</v>
      </c>
      <c r="AZ94" s="382">
        <v>14</v>
      </c>
      <c r="BA94" s="382" t="s">
        <v>297</v>
      </c>
      <c r="BB94" s="382" t="s">
        <v>13</v>
      </c>
      <c r="BC94" s="382">
        <v>13</v>
      </c>
      <c r="BD94" s="382">
        <v>15.29</v>
      </c>
      <c r="BE94" s="382">
        <v>9</v>
      </c>
      <c r="BF94" s="382">
        <v>14.29</v>
      </c>
      <c r="BG94" s="382">
        <v>22</v>
      </c>
      <c r="BH94" s="382">
        <v>14.86</v>
      </c>
    </row>
    <row r="95" spans="1:60" x14ac:dyDescent="0.25">
      <c r="A95">
        <v>14</v>
      </c>
      <c r="B95" t="s">
        <v>297</v>
      </c>
      <c r="C95" t="s">
        <v>15</v>
      </c>
      <c r="D95" s="552">
        <v>18</v>
      </c>
      <c r="E95" s="553">
        <v>26.47058823529412</v>
      </c>
      <c r="F95" s="552">
        <v>20</v>
      </c>
      <c r="G95" s="553">
        <v>28.985507246376812</v>
      </c>
      <c r="H95" s="552">
        <v>38</v>
      </c>
      <c r="I95" s="553">
        <v>27.737226277372262</v>
      </c>
      <c r="U95" t="s">
        <v>297</v>
      </c>
      <c r="V95" t="s">
        <v>15</v>
      </c>
      <c r="W95">
        <v>18</v>
      </c>
      <c r="X95" s="383">
        <v>25.35</v>
      </c>
      <c r="Y95">
        <v>21</v>
      </c>
      <c r="Z95" s="383">
        <v>30</v>
      </c>
      <c r="AA95">
        <v>39</v>
      </c>
      <c r="AB95" s="383">
        <v>27.66</v>
      </c>
      <c r="AP95" s="382">
        <v>14</v>
      </c>
      <c r="AQ95" s="382" t="s">
        <v>297</v>
      </c>
      <c r="AR95" s="382" t="s">
        <v>14</v>
      </c>
      <c r="AS95" s="382">
        <v>34</v>
      </c>
      <c r="AT95" s="382">
        <v>40</v>
      </c>
      <c r="AU95" s="382">
        <v>22</v>
      </c>
      <c r="AV95" s="382">
        <v>34.92</v>
      </c>
      <c r="AW95" s="382">
        <v>56</v>
      </c>
      <c r="AX95" s="382">
        <v>37.840000000000003</v>
      </c>
      <c r="AZ95" s="382">
        <v>14</v>
      </c>
      <c r="BA95" s="382" t="s">
        <v>297</v>
      </c>
      <c r="BB95" s="382" t="s">
        <v>14</v>
      </c>
      <c r="BC95" s="382">
        <v>34</v>
      </c>
      <c r="BD95" s="382">
        <v>40</v>
      </c>
      <c r="BE95" s="382">
        <v>22</v>
      </c>
      <c r="BF95" s="382">
        <v>34.92</v>
      </c>
      <c r="BG95" s="382">
        <v>56</v>
      </c>
      <c r="BH95" s="382">
        <v>37.840000000000003</v>
      </c>
    </row>
    <row r="96" spans="1:60" x14ac:dyDescent="0.25">
      <c r="A96">
        <v>14</v>
      </c>
      <c r="B96" t="s">
        <v>297</v>
      </c>
      <c r="C96" t="s">
        <v>16</v>
      </c>
      <c r="D96" s="552">
        <v>9</v>
      </c>
      <c r="E96" s="553">
        <v>13.23529411764706</v>
      </c>
      <c r="F96" s="552">
        <v>8</v>
      </c>
      <c r="G96" s="553">
        <v>11.594202898550725</v>
      </c>
      <c r="H96" s="552">
        <v>17</v>
      </c>
      <c r="I96" s="553">
        <v>12.408759124087592</v>
      </c>
      <c r="U96" t="s">
        <v>297</v>
      </c>
      <c r="V96" t="s">
        <v>16</v>
      </c>
      <c r="W96">
        <v>6</v>
      </c>
      <c r="X96" s="383">
        <v>8.4499999999999993</v>
      </c>
      <c r="Y96">
        <v>7</v>
      </c>
      <c r="Z96" s="383">
        <v>10</v>
      </c>
      <c r="AA96">
        <v>13</v>
      </c>
      <c r="AB96" s="383">
        <v>9.2200000000000006</v>
      </c>
      <c r="AP96" s="382">
        <v>14</v>
      </c>
      <c r="AQ96" s="382" t="s">
        <v>297</v>
      </c>
      <c r="AR96" s="382" t="s">
        <v>15</v>
      </c>
      <c r="AS96" s="382">
        <v>25</v>
      </c>
      <c r="AT96" s="382">
        <v>29.41</v>
      </c>
      <c r="AU96" s="382">
        <v>23</v>
      </c>
      <c r="AV96" s="382">
        <v>36.51</v>
      </c>
      <c r="AW96" s="382">
        <v>48</v>
      </c>
      <c r="AX96" s="382">
        <v>32.43</v>
      </c>
      <c r="AZ96" s="382">
        <v>14</v>
      </c>
      <c r="BA96" s="382" t="s">
        <v>297</v>
      </c>
      <c r="BB96" s="382" t="s">
        <v>15</v>
      </c>
      <c r="BC96" s="382">
        <v>25</v>
      </c>
      <c r="BD96" s="382">
        <v>29.41</v>
      </c>
      <c r="BE96" s="382">
        <v>23</v>
      </c>
      <c r="BF96" s="382">
        <v>36.51</v>
      </c>
      <c r="BG96" s="382">
        <v>48</v>
      </c>
      <c r="BH96" s="382">
        <v>32.43</v>
      </c>
    </row>
    <row r="97" spans="1:60" x14ac:dyDescent="0.25">
      <c r="A97">
        <v>14</v>
      </c>
      <c r="B97" t="s">
        <v>297</v>
      </c>
      <c r="C97" t="s">
        <v>17</v>
      </c>
      <c r="D97" s="552">
        <v>5</v>
      </c>
      <c r="E97" s="553">
        <v>7.3529411764705888</v>
      </c>
      <c r="F97" s="552">
        <v>3</v>
      </c>
      <c r="G97" s="553">
        <v>4.3478260869565215</v>
      </c>
      <c r="H97" s="552">
        <v>8</v>
      </c>
      <c r="I97" s="553">
        <v>5.8394160583941606</v>
      </c>
      <c r="U97" t="s">
        <v>297</v>
      </c>
      <c r="V97" t="s">
        <v>17</v>
      </c>
      <c r="W97">
        <v>3</v>
      </c>
      <c r="X97" s="383">
        <v>4.2300000000000004</v>
      </c>
      <c r="Y97">
        <v>1</v>
      </c>
      <c r="Z97" s="383">
        <v>1.43</v>
      </c>
      <c r="AA97">
        <v>4</v>
      </c>
      <c r="AB97" s="383">
        <v>2.84</v>
      </c>
      <c r="AP97" s="382">
        <v>14</v>
      </c>
      <c r="AQ97" s="382" t="s">
        <v>297</v>
      </c>
      <c r="AR97" s="382" t="s">
        <v>16</v>
      </c>
      <c r="AS97" s="382">
        <v>8</v>
      </c>
      <c r="AT97" s="382">
        <v>9.41</v>
      </c>
      <c r="AU97" s="382">
        <v>6</v>
      </c>
      <c r="AV97" s="382">
        <v>9.52</v>
      </c>
      <c r="AW97" s="382">
        <v>14</v>
      </c>
      <c r="AX97" s="382">
        <v>9.4600000000000009</v>
      </c>
      <c r="AZ97" s="382">
        <v>14</v>
      </c>
      <c r="BA97" s="382" t="s">
        <v>297</v>
      </c>
      <c r="BB97" s="382" t="s">
        <v>16</v>
      </c>
      <c r="BC97" s="382">
        <v>8</v>
      </c>
      <c r="BD97" s="382">
        <v>9.41</v>
      </c>
      <c r="BE97" s="382">
        <v>6</v>
      </c>
      <c r="BF97" s="382">
        <v>9.52</v>
      </c>
      <c r="BG97" s="382">
        <v>14</v>
      </c>
      <c r="BH97" s="382">
        <v>9.4600000000000009</v>
      </c>
    </row>
    <row r="98" spans="1:60" x14ac:dyDescent="0.25">
      <c r="A98">
        <v>14</v>
      </c>
      <c r="B98" t="s">
        <v>297</v>
      </c>
      <c r="C98" t="s">
        <v>18</v>
      </c>
      <c r="D98" s="552">
        <v>3</v>
      </c>
      <c r="E98" s="553">
        <v>4.4117647058823533</v>
      </c>
      <c r="F98" s="552">
        <v>0</v>
      </c>
      <c r="G98" s="553">
        <v>0</v>
      </c>
      <c r="H98" s="552">
        <v>3</v>
      </c>
      <c r="I98" s="553">
        <v>2.1897810218978102</v>
      </c>
      <c r="U98" t="s">
        <v>297</v>
      </c>
      <c r="V98" t="s">
        <v>18</v>
      </c>
      <c r="W98">
        <v>3</v>
      </c>
      <c r="X98" s="383">
        <v>4.2300000000000004</v>
      </c>
      <c r="Y98">
        <v>0</v>
      </c>
      <c r="Z98" s="383">
        <v>0</v>
      </c>
      <c r="AA98">
        <v>3</v>
      </c>
      <c r="AB98" s="383">
        <v>2.13</v>
      </c>
      <c r="AP98" s="382">
        <v>14</v>
      </c>
      <c r="AQ98" s="382" t="s">
        <v>297</v>
      </c>
      <c r="AR98" s="382" t="s">
        <v>17</v>
      </c>
      <c r="AS98" s="382" t="s">
        <v>308</v>
      </c>
      <c r="AT98" s="382" t="s">
        <v>308</v>
      </c>
      <c r="AU98" s="382" t="s">
        <v>308</v>
      </c>
      <c r="AV98" s="382" t="s">
        <v>308</v>
      </c>
      <c r="AW98" s="382">
        <v>6</v>
      </c>
      <c r="AX98" s="382">
        <v>4.05</v>
      </c>
      <c r="AZ98" s="382">
        <v>14</v>
      </c>
      <c r="BA98" s="382" t="s">
        <v>297</v>
      </c>
      <c r="BB98" s="382" t="s">
        <v>17</v>
      </c>
      <c r="BC98" s="382">
        <v>3</v>
      </c>
      <c r="BD98" s="382">
        <v>3.53</v>
      </c>
      <c r="BE98" s="382">
        <v>3</v>
      </c>
      <c r="BF98" s="382">
        <v>4.76</v>
      </c>
      <c r="BG98" s="382">
        <v>6</v>
      </c>
      <c r="BH98" s="382">
        <v>4.05</v>
      </c>
    </row>
    <row r="99" spans="1:60" x14ac:dyDescent="0.25">
      <c r="A99">
        <v>14</v>
      </c>
      <c r="B99" t="s">
        <v>297</v>
      </c>
      <c r="C99" t="s">
        <v>7</v>
      </c>
      <c r="D99" s="552">
        <v>68</v>
      </c>
      <c r="E99" s="553">
        <v>100</v>
      </c>
      <c r="F99" s="552">
        <v>69</v>
      </c>
      <c r="G99" s="553">
        <v>100</v>
      </c>
      <c r="H99" s="552">
        <v>137</v>
      </c>
      <c r="I99" s="553">
        <v>100</v>
      </c>
      <c r="U99" t="s">
        <v>297</v>
      </c>
      <c r="V99" t="s">
        <v>7</v>
      </c>
      <c r="W99">
        <v>71</v>
      </c>
      <c r="X99" s="383">
        <v>100</v>
      </c>
      <c r="Y99">
        <v>70</v>
      </c>
      <c r="Z99" s="383">
        <v>100</v>
      </c>
      <c r="AA99">
        <v>141</v>
      </c>
      <c r="AB99" s="383">
        <v>100</v>
      </c>
      <c r="AP99" s="382">
        <v>14</v>
      </c>
      <c r="AQ99" s="382" t="s">
        <v>297</v>
      </c>
      <c r="AR99" s="382" t="s">
        <v>18</v>
      </c>
      <c r="AS99" s="382" t="s">
        <v>308</v>
      </c>
      <c r="AT99" s="382" t="s">
        <v>308</v>
      </c>
      <c r="AU99" s="382" t="s">
        <v>308</v>
      </c>
      <c r="AV99" s="382" t="s">
        <v>308</v>
      </c>
      <c r="AW99" s="382">
        <v>2</v>
      </c>
      <c r="AX99" s="382">
        <v>1.35</v>
      </c>
      <c r="AZ99" s="382">
        <v>14</v>
      </c>
      <c r="BA99" s="382" t="s">
        <v>297</v>
      </c>
      <c r="BB99" s="382" t="s">
        <v>18</v>
      </c>
      <c r="BC99" s="382">
        <v>2</v>
      </c>
      <c r="BD99" s="382">
        <v>2.35</v>
      </c>
      <c r="BE99" s="382">
        <v>0</v>
      </c>
      <c r="BF99" s="382">
        <v>0</v>
      </c>
      <c r="BG99" s="382">
        <v>2</v>
      </c>
      <c r="BH99" s="382">
        <v>1.35</v>
      </c>
    </row>
    <row r="100" spans="1:60" x14ac:dyDescent="0.25">
      <c r="A100">
        <v>15</v>
      </c>
      <c r="B100" t="s">
        <v>298</v>
      </c>
      <c r="C100" t="s">
        <v>13</v>
      </c>
      <c r="D100" s="552">
        <v>2</v>
      </c>
      <c r="E100" s="553">
        <v>9.5238095238095237</v>
      </c>
      <c r="F100" s="552">
        <v>1</v>
      </c>
      <c r="G100" s="553">
        <v>9.0909090909090917</v>
      </c>
      <c r="H100" s="552">
        <v>3</v>
      </c>
      <c r="I100" s="553">
        <v>9.375</v>
      </c>
      <c r="U100" t="s">
        <v>298</v>
      </c>
      <c r="V100" t="s">
        <v>13</v>
      </c>
      <c r="W100">
        <v>1</v>
      </c>
      <c r="X100" s="383">
        <v>3.33</v>
      </c>
      <c r="Y100">
        <v>1</v>
      </c>
      <c r="Z100" s="383">
        <v>8.33</v>
      </c>
      <c r="AA100">
        <v>2</v>
      </c>
      <c r="AB100" s="383">
        <v>4.76</v>
      </c>
      <c r="AP100" s="382">
        <v>14</v>
      </c>
      <c r="AQ100" s="382" t="s">
        <v>297</v>
      </c>
      <c r="AR100" s="382" t="s">
        <v>7</v>
      </c>
      <c r="AS100" s="382">
        <v>85</v>
      </c>
      <c r="AT100" s="384">
        <v>99.99</v>
      </c>
      <c r="AU100" s="382">
        <v>63</v>
      </c>
      <c r="AV100" s="384">
        <v>100</v>
      </c>
      <c r="AW100" s="382">
        <v>148</v>
      </c>
      <c r="AX100" s="384">
        <v>99.99</v>
      </c>
      <c r="AZ100" s="382">
        <v>14</v>
      </c>
      <c r="BA100" s="382" t="s">
        <v>297</v>
      </c>
      <c r="BB100" s="382" t="s">
        <v>7</v>
      </c>
      <c r="BC100" s="382">
        <v>85</v>
      </c>
      <c r="BD100" s="382">
        <v>99.99</v>
      </c>
      <c r="BE100" s="382">
        <v>63</v>
      </c>
      <c r="BF100" s="382">
        <v>100</v>
      </c>
      <c r="BG100" s="382">
        <v>148</v>
      </c>
      <c r="BH100" s="382">
        <v>99.99</v>
      </c>
    </row>
    <row r="101" spans="1:60" x14ac:dyDescent="0.25">
      <c r="A101">
        <v>15</v>
      </c>
      <c r="B101" t="s">
        <v>298</v>
      </c>
      <c r="C101" t="s">
        <v>14</v>
      </c>
      <c r="D101" s="552">
        <v>3</v>
      </c>
      <c r="E101" s="553">
        <v>14.285714285714285</v>
      </c>
      <c r="F101" s="552">
        <v>4</v>
      </c>
      <c r="G101" s="553">
        <v>36.363636363636367</v>
      </c>
      <c r="H101" s="552">
        <v>7</v>
      </c>
      <c r="I101" s="553">
        <v>21.875</v>
      </c>
      <c r="U101" t="s">
        <v>298</v>
      </c>
      <c r="V101" t="s">
        <v>14</v>
      </c>
      <c r="W101">
        <v>8</v>
      </c>
      <c r="X101" s="383">
        <v>26.67</v>
      </c>
      <c r="Y101">
        <v>3</v>
      </c>
      <c r="Z101" s="383">
        <v>25</v>
      </c>
      <c r="AA101">
        <v>11</v>
      </c>
      <c r="AB101" s="383">
        <v>26.19</v>
      </c>
      <c r="AP101" s="382">
        <v>15</v>
      </c>
      <c r="AQ101" s="382" t="s">
        <v>298</v>
      </c>
      <c r="AR101" s="382" t="s">
        <v>13</v>
      </c>
      <c r="AS101" s="382" t="s">
        <v>308</v>
      </c>
      <c r="AT101" s="382" t="s">
        <v>308</v>
      </c>
      <c r="AU101" s="382" t="s">
        <v>308</v>
      </c>
      <c r="AV101" s="382" t="s">
        <v>308</v>
      </c>
      <c r="AW101" s="382" t="s">
        <v>308</v>
      </c>
      <c r="AX101" s="382" t="s">
        <v>308</v>
      </c>
      <c r="AZ101" s="382">
        <v>15</v>
      </c>
      <c r="BA101" s="382" t="s">
        <v>298</v>
      </c>
      <c r="BB101" s="382" t="s">
        <v>13</v>
      </c>
      <c r="BC101" s="382">
        <v>1</v>
      </c>
      <c r="BD101" s="382">
        <v>4.55</v>
      </c>
      <c r="BE101" s="382">
        <v>0</v>
      </c>
      <c r="BF101" s="382">
        <v>0</v>
      </c>
      <c r="BG101" s="382">
        <v>1</v>
      </c>
      <c r="BH101" s="382">
        <v>3.23</v>
      </c>
    </row>
    <row r="102" spans="1:60" x14ac:dyDescent="0.25">
      <c r="A102">
        <v>15</v>
      </c>
      <c r="B102" t="s">
        <v>298</v>
      </c>
      <c r="C102" t="s">
        <v>15</v>
      </c>
      <c r="D102" s="552">
        <v>6</v>
      </c>
      <c r="E102" s="553">
        <v>28.571428571428569</v>
      </c>
      <c r="F102" s="552">
        <v>4</v>
      </c>
      <c r="G102" s="553">
        <v>36.363636363636367</v>
      </c>
      <c r="H102" s="552">
        <v>10</v>
      </c>
      <c r="I102" s="553">
        <v>31.25</v>
      </c>
      <c r="U102" t="s">
        <v>298</v>
      </c>
      <c r="V102" t="s">
        <v>15</v>
      </c>
      <c r="W102">
        <v>9</v>
      </c>
      <c r="X102" s="383">
        <v>30</v>
      </c>
      <c r="Y102">
        <v>5</v>
      </c>
      <c r="Z102" s="383">
        <v>41.67</v>
      </c>
      <c r="AA102">
        <v>14</v>
      </c>
      <c r="AB102" s="383">
        <v>33.33</v>
      </c>
      <c r="AP102" s="382">
        <v>15</v>
      </c>
      <c r="AQ102" s="382" t="s">
        <v>298</v>
      </c>
      <c r="AR102" s="382" t="s">
        <v>14</v>
      </c>
      <c r="AS102" s="382" t="s">
        <v>308</v>
      </c>
      <c r="AT102" s="382" t="s">
        <v>308</v>
      </c>
      <c r="AU102" s="382" t="s">
        <v>308</v>
      </c>
      <c r="AV102" s="382" t="s">
        <v>308</v>
      </c>
      <c r="AW102" s="382">
        <v>11</v>
      </c>
      <c r="AX102" s="382">
        <v>35.479999999999997</v>
      </c>
      <c r="AZ102" s="382">
        <v>15</v>
      </c>
      <c r="BA102" s="382" t="s">
        <v>298</v>
      </c>
      <c r="BB102" s="382" t="s">
        <v>14</v>
      </c>
      <c r="BC102" s="382">
        <v>7</v>
      </c>
      <c r="BD102" s="382">
        <v>31.82</v>
      </c>
      <c r="BE102" s="382">
        <v>4</v>
      </c>
      <c r="BF102" s="382">
        <v>44.44</v>
      </c>
      <c r="BG102" s="382">
        <v>11</v>
      </c>
      <c r="BH102" s="382">
        <v>35.479999999999997</v>
      </c>
    </row>
    <row r="103" spans="1:60" x14ac:dyDescent="0.25">
      <c r="A103">
        <v>15</v>
      </c>
      <c r="B103" t="s">
        <v>298</v>
      </c>
      <c r="C103" t="s">
        <v>16</v>
      </c>
      <c r="D103" s="552">
        <v>2</v>
      </c>
      <c r="E103" s="553">
        <v>9.5238095238095237</v>
      </c>
      <c r="F103" s="552">
        <v>2</v>
      </c>
      <c r="G103" s="553">
        <v>18.181818181818183</v>
      </c>
      <c r="H103" s="552">
        <v>4</v>
      </c>
      <c r="I103" s="553">
        <v>12.5</v>
      </c>
      <c r="U103" t="s">
        <v>298</v>
      </c>
      <c r="V103" t="s">
        <v>16</v>
      </c>
      <c r="W103">
        <v>7</v>
      </c>
      <c r="X103" s="383">
        <v>23.33</v>
      </c>
      <c r="Y103">
        <v>2</v>
      </c>
      <c r="Z103" s="383">
        <v>16.670000000000002</v>
      </c>
      <c r="AA103">
        <v>9</v>
      </c>
      <c r="AB103" s="383">
        <v>21.43</v>
      </c>
      <c r="AP103" s="382">
        <v>15</v>
      </c>
      <c r="AQ103" s="382" t="s">
        <v>298</v>
      </c>
      <c r="AR103" s="382" t="s">
        <v>15</v>
      </c>
      <c r="AS103" s="382">
        <v>8</v>
      </c>
      <c r="AT103" s="382">
        <v>36.36</v>
      </c>
      <c r="AU103" s="382">
        <v>4</v>
      </c>
      <c r="AV103" s="382">
        <v>44.44</v>
      </c>
      <c r="AW103" s="382">
        <v>12</v>
      </c>
      <c r="AX103" s="382">
        <v>38.71</v>
      </c>
      <c r="AZ103" s="382">
        <v>15</v>
      </c>
      <c r="BA103" s="382" t="s">
        <v>298</v>
      </c>
      <c r="BB103" s="382" t="s">
        <v>15</v>
      </c>
      <c r="BC103" s="382">
        <v>8</v>
      </c>
      <c r="BD103" s="382">
        <v>36.36</v>
      </c>
      <c r="BE103" s="382">
        <v>4</v>
      </c>
      <c r="BF103" s="382">
        <v>44.44</v>
      </c>
      <c r="BG103" s="382">
        <v>12</v>
      </c>
      <c r="BH103" s="382">
        <v>38.71</v>
      </c>
    </row>
    <row r="104" spans="1:60" x14ac:dyDescent="0.25">
      <c r="A104">
        <v>15</v>
      </c>
      <c r="B104" t="s">
        <v>298</v>
      </c>
      <c r="C104" t="s">
        <v>17</v>
      </c>
      <c r="D104" s="552">
        <v>7</v>
      </c>
      <c r="E104" s="553">
        <v>33.333333333333336</v>
      </c>
      <c r="F104" s="552">
        <v>0</v>
      </c>
      <c r="G104" s="553">
        <v>0</v>
      </c>
      <c r="H104" s="552">
        <v>7</v>
      </c>
      <c r="I104" s="553">
        <v>21.875</v>
      </c>
      <c r="U104" t="s">
        <v>298</v>
      </c>
      <c r="V104" t="s">
        <v>17</v>
      </c>
      <c r="W104">
        <v>4</v>
      </c>
      <c r="X104" s="383">
        <v>13.33</v>
      </c>
      <c r="Y104">
        <v>0</v>
      </c>
      <c r="Z104" s="383">
        <v>0</v>
      </c>
      <c r="AA104">
        <v>4</v>
      </c>
      <c r="AB104" s="383">
        <v>9.52</v>
      </c>
      <c r="AP104" s="382">
        <v>15</v>
      </c>
      <c r="AQ104" s="382" t="s">
        <v>298</v>
      </c>
      <c r="AR104" s="382" t="s">
        <v>16</v>
      </c>
      <c r="AS104" s="382" t="s">
        <v>308</v>
      </c>
      <c r="AT104" s="382" t="s">
        <v>308</v>
      </c>
      <c r="AU104" s="382" t="s">
        <v>308</v>
      </c>
      <c r="AV104" s="382" t="s">
        <v>308</v>
      </c>
      <c r="AW104" s="382" t="s">
        <v>308</v>
      </c>
      <c r="AX104" s="382" t="s">
        <v>308</v>
      </c>
      <c r="AZ104" s="382">
        <v>15</v>
      </c>
      <c r="BA104" s="382" t="s">
        <v>298</v>
      </c>
      <c r="BB104" s="382" t="s">
        <v>16</v>
      </c>
      <c r="BC104" s="382">
        <v>3</v>
      </c>
      <c r="BD104" s="382">
        <v>13.64</v>
      </c>
      <c r="BE104" s="382">
        <v>1</v>
      </c>
      <c r="BF104" s="382">
        <v>11.11</v>
      </c>
      <c r="BG104" s="382">
        <v>4</v>
      </c>
      <c r="BH104" s="382">
        <v>12.9</v>
      </c>
    </row>
    <row r="105" spans="1:60" x14ac:dyDescent="0.25">
      <c r="A105">
        <v>15</v>
      </c>
      <c r="B105" t="s">
        <v>298</v>
      </c>
      <c r="C105" t="s">
        <v>18</v>
      </c>
      <c r="D105" s="552">
        <v>1</v>
      </c>
      <c r="E105" s="553">
        <v>4.7619047619047619</v>
      </c>
      <c r="F105" s="552">
        <v>0</v>
      </c>
      <c r="G105" s="553">
        <v>0</v>
      </c>
      <c r="H105" s="552">
        <v>1</v>
      </c>
      <c r="I105" s="553">
        <v>3.125</v>
      </c>
      <c r="U105" t="s">
        <v>298</v>
      </c>
      <c r="V105" t="s">
        <v>18</v>
      </c>
      <c r="W105">
        <v>1</v>
      </c>
      <c r="X105" s="383">
        <v>3.33</v>
      </c>
      <c r="Y105">
        <v>1</v>
      </c>
      <c r="Z105" s="383">
        <v>8.33</v>
      </c>
      <c r="AA105">
        <v>2</v>
      </c>
      <c r="AB105" s="383">
        <v>4.76</v>
      </c>
      <c r="AP105" s="382">
        <v>15</v>
      </c>
      <c r="AQ105" s="382" t="s">
        <v>298</v>
      </c>
      <c r="AR105" s="382" t="s">
        <v>17</v>
      </c>
      <c r="AS105" s="382" t="s">
        <v>308</v>
      </c>
      <c r="AT105" s="382" t="s">
        <v>308</v>
      </c>
      <c r="AU105" s="382" t="s">
        <v>308</v>
      </c>
      <c r="AV105" s="382" t="s">
        <v>308</v>
      </c>
      <c r="AW105" s="382" t="s">
        <v>308</v>
      </c>
      <c r="AX105" s="382" t="s">
        <v>308</v>
      </c>
      <c r="AZ105" s="382">
        <v>15</v>
      </c>
      <c r="BA105" s="382" t="s">
        <v>298</v>
      </c>
      <c r="BB105" s="382" t="s">
        <v>17</v>
      </c>
      <c r="BC105" s="382">
        <v>3</v>
      </c>
      <c r="BD105" s="382">
        <v>13.64</v>
      </c>
      <c r="BE105" s="382">
        <v>0</v>
      </c>
      <c r="BF105" s="382">
        <v>0</v>
      </c>
      <c r="BG105" s="382">
        <v>3</v>
      </c>
      <c r="BH105" s="382">
        <v>9.68</v>
      </c>
    </row>
    <row r="106" spans="1:60" x14ac:dyDescent="0.25">
      <c r="A106">
        <v>15</v>
      </c>
      <c r="B106" t="s">
        <v>298</v>
      </c>
      <c r="C106" t="s">
        <v>7</v>
      </c>
      <c r="D106" s="552">
        <v>21</v>
      </c>
      <c r="E106" s="553">
        <v>100</v>
      </c>
      <c r="F106" s="552">
        <v>11</v>
      </c>
      <c r="G106" s="553">
        <v>100.00000000000001</v>
      </c>
      <c r="H106" s="552">
        <v>32</v>
      </c>
      <c r="I106" s="553">
        <v>100</v>
      </c>
      <c r="U106" t="s">
        <v>298</v>
      </c>
      <c r="V106" t="s">
        <v>7</v>
      </c>
      <c r="W106">
        <v>30</v>
      </c>
      <c r="X106" s="383">
        <v>100</v>
      </c>
      <c r="Y106">
        <v>12</v>
      </c>
      <c r="Z106" s="383">
        <v>100</v>
      </c>
      <c r="AA106">
        <v>42</v>
      </c>
      <c r="AB106" s="383">
        <v>100</v>
      </c>
      <c r="AP106" s="382">
        <v>15</v>
      </c>
      <c r="AQ106" s="382" t="s">
        <v>298</v>
      </c>
      <c r="AR106" s="382" t="s">
        <v>18</v>
      </c>
      <c r="AS106" s="382" t="s">
        <v>308</v>
      </c>
      <c r="AT106" s="382" t="s">
        <v>308</v>
      </c>
      <c r="AU106" s="382" t="s">
        <v>308</v>
      </c>
      <c r="AV106" s="382" t="s">
        <v>308</v>
      </c>
      <c r="AW106" s="382" t="s">
        <v>308</v>
      </c>
      <c r="AX106" s="382" t="s">
        <v>308</v>
      </c>
      <c r="AZ106" s="382">
        <v>15</v>
      </c>
      <c r="BA106" s="382" t="s">
        <v>298</v>
      </c>
      <c r="BB106" s="382" t="s">
        <v>18</v>
      </c>
      <c r="BC106" s="382">
        <v>0</v>
      </c>
      <c r="BD106" s="382">
        <v>0</v>
      </c>
      <c r="BE106" s="382">
        <v>0</v>
      </c>
      <c r="BF106" s="382">
        <v>0</v>
      </c>
      <c r="BG106" s="382">
        <v>0</v>
      </c>
      <c r="BH106" s="382">
        <v>0</v>
      </c>
    </row>
    <row r="107" spans="1:60" x14ac:dyDescent="0.25">
      <c r="AP107" s="382">
        <v>15</v>
      </c>
      <c r="AQ107" s="382" t="s">
        <v>298</v>
      </c>
      <c r="AR107" s="382" t="s">
        <v>7</v>
      </c>
      <c r="AS107" s="382">
        <v>22</v>
      </c>
      <c r="AT107" s="384">
        <v>100.00999999999999</v>
      </c>
      <c r="AU107" s="382">
        <v>9</v>
      </c>
      <c r="AV107" s="384">
        <v>99.99</v>
      </c>
      <c r="AW107" s="382">
        <v>31</v>
      </c>
      <c r="AX107" s="384">
        <v>100</v>
      </c>
      <c r="AZ107" s="382">
        <v>15</v>
      </c>
      <c r="BA107" s="382" t="s">
        <v>298</v>
      </c>
      <c r="BB107" s="382" t="s">
        <v>7</v>
      </c>
      <c r="BC107" s="382">
        <v>22</v>
      </c>
      <c r="BD107" s="382">
        <v>100.00999999999999</v>
      </c>
      <c r="BE107" s="382">
        <v>9</v>
      </c>
      <c r="BF107" s="382">
        <v>99.99</v>
      </c>
      <c r="BG107" s="382">
        <v>31</v>
      </c>
      <c r="BH107" s="382">
        <v>100</v>
      </c>
    </row>
  </sheetData>
  <autoFilter ref="A1:I106"/>
  <mergeCells count="2">
    <mergeCell ref="AP1:AX1"/>
    <mergeCell ref="AZ1:BH1"/>
  </mergeCells>
  <conditionalFormatting sqref="D2:I106">
    <cfRule type="cellIs" dxfId="12" priority="2" operator="lessThan">
      <formula>5</formula>
    </cfRule>
  </conditionalFormatting>
  <conditionalFormatting sqref="W2:AB106">
    <cfRule type="cellIs" dxfId="11" priority="1" operator="lessThan">
      <formula>5</formula>
    </cfRule>
  </conditionalFormatting>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pageSetUpPr fitToPage="1"/>
  </sheetPr>
  <dimension ref="B1:M22"/>
  <sheetViews>
    <sheetView zoomScaleNormal="100" workbookViewId="0"/>
  </sheetViews>
  <sheetFormatPr defaultColWidth="9.140625" defaultRowHeight="15" x14ac:dyDescent="0.25"/>
  <cols>
    <col min="1" max="1" width="3.28515625" style="1" customWidth="1"/>
    <col min="2" max="2" width="25.5703125" style="1" customWidth="1"/>
    <col min="3" max="3" width="8.140625" style="1" bestFit="1" customWidth="1"/>
    <col min="4" max="4" width="14" style="1" customWidth="1"/>
    <col min="5" max="5" width="16.5703125" style="1" customWidth="1"/>
    <col min="6" max="6" width="17.42578125" style="1" customWidth="1"/>
    <col min="7" max="7" width="2.28515625" style="1" customWidth="1"/>
    <col min="8" max="8" width="9.140625" style="1" customWidth="1"/>
    <col min="9" max="9" width="14.28515625" style="1" customWidth="1"/>
    <col min="10" max="10" width="16.28515625" style="1" customWidth="1"/>
    <col min="11" max="11" width="17" style="1" customWidth="1"/>
    <col min="12" max="12" width="9.140625" style="1"/>
    <col min="13" max="13" width="9.140625" style="16"/>
    <col min="14" max="16384" width="9.140625" style="1"/>
  </cols>
  <sheetData>
    <row r="1" spans="2:13" ht="18.75" customHeight="1" x14ac:dyDescent="0.25">
      <c r="B1" s="607" t="s">
        <v>476</v>
      </c>
    </row>
    <row r="2" spans="2:13" ht="15" customHeight="1" x14ac:dyDescent="0.25">
      <c r="B2" s="236" t="s">
        <v>127</v>
      </c>
      <c r="H2" s="521"/>
      <c r="M2" s="133"/>
    </row>
    <row r="3" spans="2:13" ht="15" customHeight="1" thickBot="1" x14ac:dyDescent="0.3">
      <c r="B3" s="2"/>
    </row>
    <row r="4" spans="2:13" ht="15" customHeight="1" thickBot="1" x14ac:dyDescent="0.3">
      <c r="C4" s="706" t="s">
        <v>128</v>
      </c>
      <c r="D4" s="707"/>
      <c r="E4" s="707"/>
      <c r="F4" s="707"/>
      <c r="G4" s="707"/>
      <c r="H4" s="707"/>
      <c r="I4" s="707"/>
      <c r="J4" s="707"/>
      <c r="K4" s="708"/>
    </row>
    <row r="5" spans="2:13" ht="21" customHeight="1" x14ac:dyDescent="0.25">
      <c r="B5" s="716" t="s">
        <v>115</v>
      </c>
      <c r="C5" s="713">
        <v>2017</v>
      </c>
      <c r="D5" s="714"/>
      <c r="E5" s="714"/>
      <c r="F5" s="715"/>
      <c r="G5" s="709"/>
      <c r="H5" s="713">
        <v>2019</v>
      </c>
      <c r="I5" s="714"/>
      <c r="J5" s="714"/>
      <c r="K5" s="715"/>
    </row>
    <row r="6" spans="2:13" ht="44.25" customHeight="1" x14ac:dyDescent="0.25">
      <c r="B6" s="717"/>
      <c r="C6" s="122" t="s">
        <v>63</v>
      </c>
      <c r="D6" s="122" t="s">
        <v>64</v>
      </c>
      <c r="E6" s="122" t="s">
        <v>129</v>
      </c>
      <c r="F6" s="47" t="s">
        <v>130</v>
      </c>
      <c r="G6" s="710"/>
      <c r="H6" s="122" t="s">
        <v>63</v>
      </c>
      <c r="I6" s="122" t="s">
        <v>64</v>
      </c>
      <c r="J6" s="122" t="s">
        <v>129</v>
      </c>
      <c r="K6" s="47" t="s">
        <v>130</v>
      </c>
    </row>
    <row r="7" spans="2:13" x14ac:dyDescent="0.25">
      <c r="B7" s="118" t="s">
        <v>133</v>
      </c>
      <c r="C7" s="27">
        <v>398</v>
      </c>
      <c r="D7" s="27">
        <v>21.928374655647385</v>
      </c>
      <c r="E7" s="27">
        <v>8960.4500000000007</v>
      </c>
      <c r="F7" s="234">
        <v>1.3284344239197632</v>
      </c>
      <c r="G7" s="27"/>
      <c r="H7" s="27">
        <v>480</v>
      </c>
      <c r="I7" s="27">
        <v>25.545502927088876</v>
      </c>
      <c r="J7" s="27">
        <v>11032.880000000006</v>
      </c>
      <c r="K7" s="31">
        <v>1.7282825314790222</v>
      </c>
      <c r="L7" s="192"/>
      <c r="M7" s="193"/>
    </row>
    <row r="8" spans="2:13" x14ac:dyDescent="0.25">
      <c r="B8" s="118" t="s">
        <v>70</v>
      </c>
      <c r="C8" s="27">
        <v>266</v>
      </c>
      <c r="D8" s="27">
        <v>14.655647382920108</v>
      </c>
      <c r="E8" s="27">
        <v>19422.820000000007</v>
      </c>
      <c r="F8" s="234">
        <v>2.8795364850646186</v>
      </c>
      <c r="G8" s="27"/>
      <c r="H8" s="27">
        <v>295</v>
      </c>
      <c r="I8" s="27">
        <v>15.699840340606706</v>
      </c>
      <c r="J8" s="27">
        <v>21322.7</v>
      </c>
      <c r="K8" s="31">
        <v>3.3401659343677927</v>
      </c>
      <c r="L8" s="192"/>
      <c r="M8" s="193"/>
    </row>
    <row r="9" spans="2:13" x14ac:dyDescent="0.25">
      <c r="B9" s="118" t="s">
        <v>71</v>
      </c>
      <c r="C9" s="27">
        <v>345</v>
      </c>
      <c r="D9" s="27">
        <v>19.008264462809919</v>
      </c>
      <c r="E9" s="27">
        <v>49593.859999999993</v>
      </c>
      <c r="F9" s="234">
        <v>7.352553815830384</v>
      </c>
      <c r="G9" s="27"/>
      <c r="H9" s="27">
        <v>342</v>
      </c>
      <c r="I9" s="27">
        <v>18.201170835550826</v>
      </c>
      <c r="J9" s="27">
        <v>49111.706666666665</v>
      </c>
      <c r="K9" s="31">
        <v>7.693268187737182</v>
      </c>
      <c r="L9" s="192"/>
      <c r="M9" s="193"/>
    </row>
    <row r="10" spans="2:13" x14ac:dyDescent="0.25">
      <c r="B10" s="118" t="s">
        <v>72</v>
      </c>
      <c r="C10" s="27">
        <v>406</v>
      </c>
      <c r="D10" s="27">
        <v>22.369146005509641</v>
      </c>
      <c r="E10" s="27">
        <v>127761.75000000001</v>
      </c>
      <c r="F10" s="234">
        <v>18.941359726378789</v>
      </c>
      <c r="G10" s="27"/>
      <c r="H10" s="27">
        <v>389</v>
      </c>
      <c r="I10" s="27">
        <v>20.702501330494943</v>
      </c>
      <c r="J10" s="27">
        <v>123980.43999999997</v>
      </c>
      <c r="K10" s="31">
        <v>19.421332299189594</v>
      </c>
      <c r="L10" s="192"/>
      <c r="M10" s="193"/>
    </row>
    <row r="11" spans="2:13" x14ac:dyDescent="0.25">
      <c r="B11" s="118" t="s">
        <v>73</v>
      </c>
      <c r="C11" s="27">
        <v>221</v>
      </c>
      <c r="D11" s="27">
        <v>12.176308539944904</v>
      </c>
      <c r="E11" s="27">
        <v>158074.62999999998</v>
      </c>
      <c r="F11" s="234">
        <v>23.435405592395433</v>
      </c>
      <c r="G11" s="27"/>
      <c r="H11" s="27">
        <v>203</v>
      </c>
      <c r="I11" s="27">
        <v>10.803618946248005</v>
      </c>
      <c r="J11" s="27">
        <v>143189.99333333335</v>
      </c>
      <c r="K11" s="31">
        <v>22.430477278878911</v>
      </c>
      <c r="L11" s="192"/>
      <c r="M11" s="193"/>
    </row>
    <row r="12" spans="2:13" x14ac:dyDescent="0.25">
      <c r="B12" s="118" t="s">
        <v>134</v>
      </c>
      <c r="C12" s="27">
        <v>95</v>
      </c>
      <c r="D12" s="27">
        <v>5.2341597796143251</v>
      </c>
      <c r="E12" s="27">
        <v>113451.67000000001</v>
      </c>
      <c r="F12" s="234">
        <v>16.819814169956317</v>
      </c>
      <c r="G12" s="27"/>
      <c r="H12" s="27">
        <v>79</v>
      </c>
      <c r="I12" s="27">
        <v>4.2043640234167112</v>
      </c>
      <c r="J12" s="27">
        <v>93483.946666666656</v>
      </c>
      <c r="K12" s="31">
        <v>14.644106706292142</v>
      </c>
      <c r="L12" s="192"/>
      <c r="M12" s="193"/>
    </row>
    <row r="13" spans="2:13" x14ac:dyDescent="0.25">
      <c r="B13" s="118" t="s">
        <v>74</v>
      </c>
      <c r="C13" s="27">
        <v>84</v>
      </c>
      <c r="D13" s="27">
        <v>4.6280991735537187</v>
      </c>
      <c r="E13" s="27">
        <v>197246.85</v>
      </c>
      <c r="F13" s="234">
        <v>29.242895786454692</v>
      </c>
      <c r="G13" s="27"/>
      <c r="H13" s="27">
        <v>91</v>
      </c>
      <c r="I13" s="27">
        <v>4.8430015965939326</v>
      </c>
      <c r="J13" s="27">
        <v>196250.80999999991</v>
      </c>
      <c r="K13" s="31">
        <v>30.742367062055266</v>
      </c>
      <c r="L13" s="192"/>
      <c r="M13" s="193"/>
    </row>
    <row r="14" spans="2:13" ht="15.75" thickBot="1" x14ac:dyDescent="0.3">
      <c r="B14" s="119" t="s">
        <v>7</v>
      </c>
      <c r="C14" s="32">
        <v>1815</v>
      </c>
      <c r="D14" s="32">
        <v>100</v>
      </c>
      <c r="E14" s="32">
        <v>674512.03</v>
      </c>
      <c r="F14" s="33">
        <v>100</v>
      </c>
      <c r="G14" s="32"/>
      <c r="H14" s="32">
        <v>1879</v>
      </c>
      <c r="I14" s="32">
        <v>100</v>
      </c>
      <c r="J14" s="32">
        <v>638372.47666666715</v>
      </c>
      <c r="K14" s="33">
        <v>100</v>
      </c>
      <c r="L14" s="192"/>
      <c r="M14" s="193"/>
    </row>
    <row r="15" spans="2:13" x14ac:dyDescent="0.25">
      <c r="B15" s="16"/>
      <c r="C15" s="16"/>
      <c r="D15" s="16"/>
      <c r="E15" s="16"/>
      <c r="F15" s="16"/>
      <c r="G15" s="16"/>
    </row>
    <row r="16" spans="2:13" x14ac:dyDescent="0.25">
      <c r="B16" s="239" t="s">
        <v>114</v>
      </c>
    </row>
    <row r="17" spans="2:11" x14ac:dyDescent="0.25">
      <c r="B17" s="711" t="s">
        <v>375</v>
      </c>
      <c r="C17" s="712"/>
      <c r="D17" s="712"/>
      <c r="E17" s="712"/>
      <c r="F17" s="712"/>
      <c r="G17" s="712"/>
      <c r="H17" s="712"/>
      <c r="I17" s="712"/>
      <c r="J17" s="712"/>
      <c r="K17" s="712"/>
    </row>
    <row r="18" spans="2:11" x14ac:dyDescent="0.25">
      <c r="B18" s="712"/>
      <c r="C18" s="712"/>
      <c r="D18" s="712"/>
      <c r="E18" s="712"/>
      <c r="F18" s="712"/>
      <c r="G18" s="712"/>
      <c r="H18" s="712"/>
      <c r="I18" s="712"/>
      <c r="J18" s="712"/>
      <c r="K18" s="712"/>
    </row>
    <row r="19" spans="2:11" x14ac:dyDescent="0.25">
      <c r="B19" s="243" t="s">
        <v>502</v>
      </c>
      <c r="C19" s="242"/>
      <c r="D19" s="242"/>
      <c r="E19" s="242"/>
      <c r="F19" s="242"/>
      <c r="G19" s="242"/>
      <c r="H19" s="242"/>
      <c r="I19" s="242"/>
      <c r="J19" s="242"/>
      <c r="K19" s="242"/>
    </row>
    <row r="21" spans="2:11" x14ac:dyDescent="0.25">
      <c r="B21" s="211"/>
    </row>
    <row r="22" spans="2:11" x14ac:dyDescent="0.25">
      <c r="B22" s="191"/>
    </row>
  </sheetData>
  <customSheetViews>
    <customSheetView guid="{CB3EB9C4-9AB6-45BD-B73F-499A363E3D97}" fitToPage="1">
      <pageMargins left="0.70866141732283472" right="0.70866141732283472" top="0.74803149606299213" bottom="0.74803149606299213" header="0.31496062992125984" footer="0.31496062992125984"/>
      <pageSetup paperSize="9" scale="80"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6">
    <mergeCell ref="C4:K4"/>
    <mergeCell ref="G5:G6"/>
    <mergeCell ref="B17:K18"/>
    <mergeCell ref="C5:F5"/>
    <mergeCell ref="B5:B6"/>
    <mergeCell ref="H5:K5"/>
  </mergeCells>
  <hyperlinks>
    <hyperlink ref="B2" location="Index!A1" display="Return to Index"/>
  </hyperlinks>
  <pageMargins left="0.70866141732283472" right="0.70866141732283472" top="0.74803149606299213" bottom="0.74803149606299213" header="0.31496062992125984" footer="0.31496062992125984"/>
  <pageSetup paperSize="9" scale="90"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fitToPage="1"/>
  </sheetPr>
  <dimension ref="B1:Q401"/>
  <sheetViews>
    <sheetView zoomScale="80" zoomScaleNormal="80" workbookViewId="0">
      <selection activeCell="B1" sqref="B1"/>
    </sheetView>
  </sheetViews>
  <sheetFormatPr defaultColWidth="9.140625" defaultRowHeight="15" x14ac:dyDescent="0.25"/>
  <cols>
    <col min="1" max="1" width="1.85546875" style="275" customWidth="1"/>
    <col min="2" max="2" width="9.140625" style="275" customWidth="1"/>
    <col min="3" max="3" width="33.140625" style="275" bestFit="1" customWidth="1"/>
    <col min="4" max="4" width="22.7109375" style="275" customWidth="1"/>
    <col min="5" max="5" width="18.5703125" style="275" customWidth="1"/>
    <col min="6" max="6" width="24" style="275" customWidth="1"/>
    <col min="7" max="7" width="13.5703125" style="275" customWidth="1"/>
    <col min="8" max="8" width="17.7109375" style="275" customWidth="1"/>
    <col min="9" max="9" width="8.5703125" style="275" customWidth="1"/>
    <col min="10" max="10" width="20.5703125" style="275" customWidth="1"/>
    <col min="11" max="11" width="23.85546875" style="275" customWidth="1"/>
    <col min="12" max="15" width="20.140625" style="275" customWidth="1"/>
    <col min="16" max="16384" width="9.140625" style="275"/>
  </cols>
  <sheetData>
    <row r="1" spans="2:10" ht="18.75" customHeight="1" x14ac:dyDescent="0.25">
      <c r="B1" s="608" t="s">
        <v>477</v>
      </c>
    </row>
    <row r="2" spans="2:10" x14ac:dyDescent="0.25">
      <c r="B2" s="697" t="s">
        <v>279</v>
      </c>
      <c r="C2" s="697"/>
    </row>
    <row r="3" spans="2:10" ht="15.75" x14ac:dyDescent="0.25">
      <c r="B3" s="274"/>
    </row>
    <row r="4" spans="2:10" x14ac:dyDescent="0.25">
      <c r="B4" s="46" t="s">
        <v>373</v>
      </c>
      <c r="C4" s="276"/>
      <c r="D4" s="277">
        <v>1</v>
      </c>
    </row>
    <row r="5" spans="2:10" ht="15.75" x14ac:dyDescent="0.25">
      <c r="B5" s="698" t="s">
        <v>280</v>
      </c>
      <c r="C5" s="698"/>
      <c r="I5" s="274"/>
    </row>
    <row r="6" spans="2:10" ht="15.75" x14ac:dyDescent="0.25">
      <c r="B6" s="274"/>
      <c r="I6" s="274"/>
    </row>
    <row r="7" spans="2:10" ht="15.75" x14ac:dyDescent="0.25">
      <c r="B7" s="274"/>
      <c r="I7" s="274"/>
    </row>
    <row r="8" spans="2:10" ht="15.75" x14ac:dyDescent="0.25">
      <c r="B8" s="274"/>
      <c r="I8" s="274"/>
    </row>
    <row r="9" spans="2:10" ht="15.75" x14ac:dyDescent="0.25">
      <c r="B9" s="274"/>
      <c r="I9" s="274"/>
    </row>
    <row r="10" spans="2:10" ht="15.75" x14ac:dyDescent="0.25">
      <c r="B10" s="274"/>
      <c r="I10" s="274"/>
      <c r="J10" s="569"/>
    </row>
    <row r="11" spans="2:10" ht="15.75" x14ac:dyDescent="0.25">
      <c r="B11" s="274"/>
      <c r="I11" s="274"/>
    </row>
    <row r="12" spans="2:10" x14ac:dyDescent="0.25">
      <c r="G12" s="386"/>
      <c r="J12" s="386"/>
    </row>
    <row r="13" spans="2:10" x14ac:dyDescent="0.25">
      <c r="G13" s="387"/>
      <c r="J13" s="388"/>
    </row>
    <row r="14" spans="2:10" x14ac:dyDescent="0.25">
      <c r="G14" s="387"/>
      <c r="J14" s="388"/>
    </row>
    <row r="15" spans="2:10" x14ac:dyDescent="0.25">
      <c r="G15" s="387"/>
      <c r="J15" s="388"/>
    </row>
    <row r="16" spans="2:10" x14ac:dyDescent="0.25">
      <c r="G16" s="387"/>
      <c r="J16" s="388"/>
    </row>
    <row r="17" spans="4:10" x14ac:dyDescent="0.25">
      <c r="G17" s="387"/>
      <c r="J17" s="388"/>
    </row>
    <row r="18" spans="4:10" x14ac:dyDescent="0.25">
      <c r="G18" s="387"/>
      <c r="J18" s="388"/>
    </row>
    <row r="19" spans="4:10" x14ac:dyDescent="0.25">
      <c r="G19" s="387"/>
      <c r="J19" s="388"/>
    </row>
    <row r="20" spans="4:10" x14ac:dyDescent="0.25">
      <c r="G20" s="389"/>
      <c r="J20" s="389"/>
    </row>
    <row r="22" spans="4:10" ht="15.75" thickBot="1" x14ac:dyDescent="0.3"/>
    <row r="23" spans="4:10" ht="42" customHeight="1" x14ac:dyDescent="0.25">
      <c r="D23" s="390" t="s">
        <v>379</v>
      </c>
      <c r="E23" s="391" t="s">
        <v>309</v>
      </c>
      <c r="F23" s="391" t="s">
        <v>310</v>
      </c>
      <c r="G23" s="391" t="s">
        <v>311</v>
      </c>
      <c r="H23" s="392" t="s">
        <v>312</v>
      </c>
    </row>
    <row r="24" spans="4:10" x14ac:dyDescent="0.25">
      <c r="D24" s="280" t="s">
        <v>313</v>
      </c>
      <c r="E24" s="393">
        <f t="array" ref="E24">INDEX('Table4i_Data HIDE'!$B$2:$G$129,MATCH(1,('Table4i_Data HIDE'!$A$2:$A$129=$D$4)*('Table4i_Data HIDE'!$C$2:$C$129=D24),0),3)</f>
        <v>480</v>
      </c>
      <c r="F24" s="393">
        <f t="array" ref="F24">INDEX('Table4i_Data HIDE'!$B$2:$G$129,MATCH(1,('Table4i_Data HIDE'!$A$2:$A$129=$D$4)*('Table4i_Data HIDE'!$C$2:$C$129=D24),0),4)</f>
        <v>11032.880000000006</v>
      </c>
      <c r="G24" s="394">
        <f t="array" ref="G24">INDEX('Table4i_Data HIDE'!$B$2:$G$129,MATCH(1,('Table4i_Data HIDE'!$A$2:$A$129=$D$4)*('Table4i_Data HIDE'!$C$2:$C$129=D24),0),5)</f>
        <v>25.545502927088876</v>
      </c>
      <c r="H24" s="395">
        <f t="array" ref="H24">INDEX('Table4i_Data HIDE'!$B$2:$G$129,MATCH(1,('Table4i_Data HIDE'!$A$2:$A$129=$D$4)*('Table4i_Data HIDE'!$C$2:$C$129=D24),0),6)</f>
        <v>1.7282825314790222</v>
      </c>
    </row>
    <row r="25" spans="4:10" x14ac:dyDescent="0.25">
      <c r="D25" s="280" t="s">
        <v>314</v>
      </c>
      <c r="E25" s="393">
        <f t="array" ref="E25">INDEX('Table4i_Data HIDE'!$B$2:$G$129,MATCH(1,('Table4i_Data HIDE'!$A$2:$A$129=$D$4)*('Table4i_Data HIDE'!$C$2:$C$129=D25),0),3)</f>
        <v>295</v>
      </c>
      <c r="F25" s="393">
        <f t="array" ref="F25">INDEX('Table4i_Data HIDE'!$B$2:$G$129,MATCH(1,('Table4i_Data HIDE'!$A$2:$A$129=$D$4)*('Table4i_Data HIDE'!$C$2:$C$129=D25),0),4)</f>
        <v>21322.7</v>
      </c>
      <c r="G25" s="394">
        <f t="array" ref="G25">INDEX('Table4i_Data HIDE'!$B$2:$G$129,MATCH(1,('Table4i_Data HIDE'!$A$2:$A$129=$D$4)*('Table4i_Data HIDE'!$C$2:$C$129=D25),0),5)</f>
        <v>15.699840340606706</v>
      </c>
      <c r="H25" s="395">
        <f t="array" ref="H25">INDEX('Table4i_Data HIDE'!$B$2:$G$129,MATCH(1,('Table4i_Data HIDE'!$A$2:$A$129=$D$4)*('Table4i_Data HIDE'!$C$2:$C$129=D25),0),6)</f>
        <v>3.3401659343677927</v>
      </c>
    </row>
    <row r="26" spans="4:10" x14ac:dyDescent="0.25">
      <c r="D26" s="280" t="s">
        <v>315</v>
      </c>
      <c r="E26" s="393">
        <f t="array" ref="E26">INDEX('Table4i_Data HIDE'!$B$2:$G$129,MATCH(1,('Table4i_Data HIDE'!$A$2:$A$129=$D$4)*('Table4i_Data HIDE'!$C$2:$C$129=D26),0),3)</f>
        <v>342</v>
      </c>
      <c r="F26" s="393">
        <f t="array" ref="F26">INDEX('Table4i_Data HIDE'!$B$2:$G$129,MATCH(1,('Table4i_Data HIDE'!$A$2:$A$129=$D$4)*('Table4i_Data HIDE'!$C$2:$C$129=D26),0),4)</f>
        <v>49111.706666666665</v>
      </c>
      <c r="G26" s="394">
        <f t="array" ref="G26">INDEX('Table4i_Data HIDE'!$B$2:$G$129,MATCH(1,('Table4i_Data HIDE'!$A$2:$A$129=$D$4)*('Table4i_Data HIDE'!$C$2:$C$129=D26),0),5)</f>
        <v>18.201170835550826</v>
      </c>
      <c r="H26" s="395">
        <f t="array" ref="H26">INDEX('Table4i_Data HIDE'!$B$2:$G$129,MATCH(1,('Table4i_Data HIDE'!$A$2:$A$129=$D$4)*('Table4i_Data HIDE'!$C$2:$C$129=D26),0),6)</f>
        <v>7.693268187737182</v>
      </c>
    </row>
    <row r="27" spans="4:10" x14ac:dyDescent="0.25">
      <c r="D27" s="280" t="s">
        <v>316</v>
      </c>
      <c r="E27" s="393">
        <f t="array" ref="E27">INDEX('Table4i_Data HIDE'!$B$2:$G$129,MATCH(1,('Table4i_Data HIDE'!$A$2:$A$129=$D$4)*('Table4i_Data HIDE'!$C$2:$C$129=D27),0),3)</f>
        <v>389</v>
      </c>
      <c r="F27" s="393">
        <f t="array" ref="F27">INDEX('Table4i_Data HIDE'!$B$2:$G$129,MATCH(1,('Table4i_Data HIDE'!$A$2:$A$129=$D$4)*('Table4i_Data HIDE'!$C$2:$C$129=D27),0),4)</f>
        <v>123980.43999999997</v>
      </c>
      <c r="G27" s="394">
        <f t="array" ref="G27">INDEX('Table4i_Data HIDE'!$B$2:$G$129,MATCH(1,('Table4i_Data HIDE'!$A$2:$A$129=$D$4)*('Table4i_Data HIDE'!$C$2:$C$129=D27),0),5)</f>
        <v>20.702501330494943</v>
      </c>
      <c r="H27" s="395">
        <f t="array" ref="H27">INDEX('Table4i_Data HIDE'!$B$2:$G$129,MATCH(1,('Table4i_Data HIDE'!$A$2:$A$129=$D$4)*('Table4i_Data HIDE'!$C$2:$C$129=D27),0),6)</f>
        <v>19.421332299189594</v>
      </c>
    </row>
    <row r="28" spans="4:10" x14ac:dyDescent="0.25">
      <c r="D28" s="280" t="s">
        <v>317</v>
      </c>
      <c r="E28" s="393">
        <f t="array" ref="E28">INDEX('Table4i_Data HIDE'!$B$2:$G$129,MATCH(1,('Table4i_Data HIDE'!$A$2:$A$129=$D$4)*('Table4i_Data HIDE'!$C$2:$C$129=D28),0),3)</f>
        <v>203</v>
      </c>
      <c r="F28" s="393">
        <f t="array" ref="F28">INDEX('Table4i_Data HIDE'!$B$2:$G$129,MATCH(1,('Table4i_Data HIDE'!$A$2:$A$129=$D$4)*('Table4i_Data HIDE'!$C$2:$C$129=D28),0),4)</f>
        <v>143189.99333333335</v>
      </c>
      <c r="G28" s="394">
        <f t="array" ref="G28">INDEX('Table4i_Data HIDE'!$B$2:$G$129,MATCH(1,('Table4i_Data HIDE'!$A$2:$A$129=$D$4)*('Table4i_Data HIDE'!$C$2:$C$129=D28),0),5)</f>
        <v>10.803618946248005</v>
      </c>
      <c r="H28" s="395">
        <f t="array" ref="H28">INDEX('Table4i_Data HIDE'!$B$2:$G$129,MATCH(1,('Table4i_Data HIDE'!$A$2:$A$129=$D$4)*('Table4i_Data HIDE'!$C$2:$C$129=D28),0),6)</f>
        <v>22.430477278878911</v>
      </c>
    </row>
    <row r="29" spans="4:10" x14ac:dyDescent="0.25">
      <c r="D29" s="280" t="s">
        <v>318</v>
      </c>
      <c r="E29" s="393">
        <f t="array" ref="E29">INDEX('Table4i_Data HIDE'!$B$2:$G$129,MATCH(1,('Table4i_Data HIDE'!$A$2:$A$129=$D$4)*('Table4i_Data HIDE'!$C$2:$C$129=D29),0),3)</f>
        <v>79</v>
      </c>
      <c r="F29" s="393">
        <f t="array" ref="F29">INDEX('Table4i_Data HIDE'!$B$2:$G$129,MATCH(1,('Table4i_Data HIDE'!$A$2:$A$129=$D$4)*('Table4i_Data HIDE'!$C$2:$C$129=D29),0),4)</f>
        <v>93483.946666666656</v>
      </c>
      <c r="G29" s="394">
        <f t="array" ref="G29">INDEX('Table4i_Data HIDE'!$B$2:$G$129,MATCH(1,('Table4i_Data HIDE'!$A$2:$A$129=$D$4)*('Table4i_Data HIDE'!$C$2:$C$129=D29),0),5)</f>
        <v>4.2043640234167112</v>
      </c>
      <c r="H29" s="395">
        <f t="array" ref="H29">INDEX('Table4i_Data HIDE'!$B$2:$G$129,MATCH(1,('Table4i_Data HIDE'!$A$2:$A$129=$D$4)*('Table4i_Data HIDE'!$C$2:$C$129=D29),0),6)</f>
        <v>14.644106706292142</v>
      </c>
    </row>
    <row r="30" spans="4:10" x14ac:dyDescent="0.25">
      <c r="D30" s="396" t="s">
        <v>319</v>
      </c>
      <c r="E30" s="393">
        <f t="array" ref="E30">INDEX('Table4i_Data HIDE'!$B$2:$G$129,MATCH(1,('Table4i_Data HIDE'!$A$2:$A$129=$D$4)*('Table4i_Data HIDE'!$C$2:$C$129=D30),0),3)</f>
        <v>91</v>
      </c>
      <c r="F30" s="393">
        <f t="array" ref="F30">INDEX('Table4i_Data HIDE'!$B$2:$G$129,MATCH(1,('Table4i_Data HIDE'!$A$2:$A$129=$D$4)*('Table4i_Data HIDE'!$C$2:$C$129=D30),0),4)</f>
        <v>196250.80999999991</v>
      </c>
      <c r="G30" s="394">
        <f t="array" ref="G30">INDEX('Table4i_Data HIDE'!$B$2:$G$129,MATCH(1,('Table4i_Data HIDE'!$A$2:$A$129=$D$4)*('Table4i_Data HIDE'!$C$2:$C$129=D30),0),5)</f>
        <v>4.8430015965939326</v>
      </c>
      <c r="H30" s="395">
        <f t="array" ref="H30">INDEX('Table4i_Data HIDE'!$B$2:$G$129,MATCH(1,('Table4i_Data HIDE'!$A$2:$A$129=$D$4)*('Table4i_Data HIDE'!$C$2:$C$129=D30),0),6)</f>
        <v>30.742367062055266</v>
      </c>
    </row>
    <row r="31" spans="4:10" ht="15.75" thickBot="1" x14ac:dyDescent="0.3">
      <c r="D31" s="286" t="s">
        <v>320</v>
      </c>
      <c r="E31" s="397">
        <f t="array" ref="E31">INDEX('Table4i_Data HIDE'!$B$2:$G$129,MATCH(1,('Table4i_Data HIDE'!$A$2:$A$129=$D$4)*('Table4i_Data HIDE'!$C$2:$C$129=D31),0),3)</f>
        <v>1879</v>
      </c>
      <c r="F31" s="397">
        <f t="array" ref="F31">INDEX('Table4i_Data HIDE'!$B$2:$G$129,MATCH(1,('Table4i_Data HIDE'!$A$2:$A$129=$D$4)*('Table4i_Data HIDE'!$C$2:$C$129=D31),0),4)</f>
        <v>638372.47666666715</v>
      </c>
      <c r="G31" s="398">
        <f t="array" ref="G31">INDEX('Table4i_Data HIDE'!$B$2:$G$129,MATCH(1,('Table4i_Data HIDE'!$A$2:$A$129=$D$4)*('Table4i_Data HIDE'!$C$2:$C$129=D31),0),5)</f>
        <v>100</v>
      </c>
      <c r="H31" s="399">
        <f t="array" ref="H31">INDEX('Table4i_Data HIDE'!$B$2:$G$129,MATCH(1,('Table4i_Data HIDE'!$A$2:$A$129=$D$4)*('Table4i_Data HIDE'!$C$2:$C$129=D31),0),6)</f>
        <v>100</v>
      </c>
    </row>
    <row r="33" spans="2:13" x14ac:dyDescent="0.25">
      <c r="D33" s="239" t="s">
        <v>114</v>
      </c>
      <c r="E33" s="232"/>
      <c r="F33" s="232"/>
      <c r="G33" s="232"/>
      <c r="H33" s="232"/>
      <c r="I33" s="232"/>
      <c r="J33" s="232"/>
      <c r="K33" s="232"/>
      <c r="L33" s="232"/>
      <c r="M33" s="232"/>
    </row>
    <row r="34" spans="2:13" ht="15" customHeight="1" x14ac:dyDescent="0.25">
      <c r="D34" s="711" t="s">
        <v>380</v>
      </c>
      <c r="E34" s="712"/>
      <c r="F34" s="712"/>
      <c r="G34" s="712"/>
      <c r="H34" s="712"/>
      <c r="I34" s="712"/>
      <c r="J34" s="712"/>
      <c r="K34" s="712"/>
      <c r="L34" s="712"/>
      <c r="M34" s="712"/>
    </row>
    <row r="35" spans="2:13" x14ac:dyDescent="0.25">
      <c r="D35" s="712"/>
      <c r="E35" s="712"/>
      <c r="F35" s="712"/>
      <c r="G35" s="712"/>
      <c r="H35" s="712"/>
      <c r="I35" s="712"/>
      <c r="J35" s="712"/>
      <c r="K35" s="712"/>
      <c r="L35" s="712"/>
      <c r="M35" s="712"/>
    </row>
    <row r="36" spans="2:13" x14ac:dyDescent="0.25">
      <c r="D36" s="243" t="s">
        <v>503</v>
      </c>
      <c r="E36" s="271"/>
      <c r="F36" s="271"/>
      <c r="G36" s="271"/>
      <c r="H36" s="271"/>
      <c r="I36" s="271"/>
      <c r="J36" s="271"/>
      <c r="K36" s="271"/>
      <c r="L36" s="271"/>
      <c r="M36" s="271"/>
    </row>
    <row r="37" spans="2:13" x14ac:dyDescent="0.25">
      <c r="D37" s="272" t="s">
        <v>321</v>
      </c>
      <c r="E37" s="271"/>
      <c r="F37" s="271"/>
      <c r="G37" s="271"/>
      <c r="H37" s="271"/>
      <c r="I37" s="271"/>
      <c r="J37" s="271"/>
      <c r="K37" s="271"/>
      <c r="L37" s="182"/>
      <c r="M37" s="182"/>
    </row>
    <row r="39" spans="2:13" x14ac:dyDescent="0.25">
      <c r="B39" s="46" t="s">
        <v>282</v>
      </c>
      <c r="C39" s="276"/>
      <c r="D39" s="291"/>
    </row>
    <row r="40" spans="2:13" ht="15.75" thickBot="1" x14ac:dyDescent="0.3"/>
    <row r="41" spans="2:13" ht="42" customHeight="1" x14ac:dyDescent="0.25">
      <c r="B41" s="400" t="s">
        <v>283</v>
      </c>
      <c r="C41" s="401" t="s">
        <v>284</v>
      </c>
      <c r="D41" s="401" t="s">
        <v>381</v>
      </c>
      <c r="E41" s="401" t="s">
        <v>309</v>
      </c>
      <c r="F41" s="401" t="s">
        <v>310</v>
      </c>
      <c r="G41" s="401" t="s">
        <v>311</v>
      </c>
      <c r="H41" s="402" t="s">
        <v>312</v>
      </c>
    </row>
    <row r="42" spans="2:13" x14ac:dyDescent="0.25">
      <c r="B42" s="303">
        <v>2019</v>
      </c>
      <c r="C42" s="403" t="s">
        <v>307</v>
      </c>
      <c r="D42" s="403" t="s">
        <v>313</v>
      </c>
      <c r="E42" s="456">
        <v>480</v>
      </c>
      <c r="F42" s="456">
        <v>11032.880000000006</v>
      </c>
      <c r="G42" s="456">
        <v>25.545502927088876</v>
      </c>
      <c r="H42" s="619">
        <v>1.7282825314790222</v>
      </c>
    </row>
    <row r="43" spans="2:13" x14ac:dyDescent="0.25">
      <c r="B43" s="312">
        <v>2019</v>
      </c>
      <c r="C43" s="406" t="s">
        <v>307</v>
      </c>
      <c r="D43" s="406" t="s">
        <v>314</v>
      </c>
      <c r="E43" s="446">
        <v>295</v>
      </c>
      <c r="F43" s="446">
        <v>21322.7</v>
      </c>
      <c r="G43" s="446">
        <v>15.699840340606706</v>
      </c>
      <c r="H43" s="625">
        <v>3.3401659343677927</v>
      </c>
    </row>
    <row r="44" spans="2:13" ht="18.75" x14ac:dyDescent="0.3">
      <c r="B44" s="312">
        <v>2019</v>
      </c>
      <c r="C44" s="406" t="s">
        <v>307</v>
      </c>
      <c r="D44" s="406" t="s">
        <v>315</v>
      </c>
      <c r="E44" s="446">
        <v>342</v>
      </c>
      <c r="F44" s="446">
        <v>49111.706666666665</v>
      </c>
      <c r="G44" s="446">
        <v>18.201170835550826</v>
      </c>
      <c r="H44" s="625">
        <v>7.693268187737182</v>
      </c>
      <c r="J44" s="567"/>
      <c r="K44" s="567"/>
      <c r="L44" s="568"/>
    </row>
    <row r="45" spans="2:13" ht="18.75" x14ac:dyDescent="0.3">
      <c r="B45" s="312">
        <v>2019</v>
      </c>
      <c r="C45" s="406" t="s">
        <v>307</v>
      </c>
      <c r="D45" s="406" t="s">
        <v>316</v>
      </c>
      <c r="E45" s="446">
        <v>389</v>
      </c>
      <c r="F45" s="446">
        <v>123980.43999999997</v>
      </c>
      <c r="G45" s="446">
        <v>20.702501330494943</v>
      </c>
      <c r="H45" s="625">
        <v>19.421332299189594</v>
      </c>
      <c r="J45" s="567"/>
      <c r="K45" s="567"/>
      <c r="L45" s="568"/>
    </row>
    <row r="46" spans="2:13" x14ac:dyDescent="0.25">
      <c r="B46" s="312">
        <v>2019</v>
      </c>
      <c r="C46" s="406" t="s">
        <v>307</v>
      </c>
      <c r="D46" s="406" t="s">
        <v>317</v>
      </c>
      <c r="E46" s="446">
        <v>203</v>
      </c>
      <c r="F46" s="446">
        <v>143189.99333333335</v>
      </c>
      <c r="G46" s="446">
        <v>10.803618946248005</v>
      </c>
      <c r="H46" s="625">
        <v>22.430477278878911</v>
      </c>
    </row>
    <row r="47" spans="2:13" x14ac:dyDescent="0.25">
      <c r="B47" s="312">
        <v>2019</v>
      </c>
      <c r="C47" s="406" t="s">
        <v>307</v>
      </c>
      <c r="D47" s="406" t="s">
        <v>318</v>
      </c>
      <c r="E47" s="446">
        <v>79</v>
      </c>
      <c r="F47" s="446">
        <v>93483.946666666656</v>
      </c>
      <c r="G47" s="446">
        <v>4.2043640234167112</v>
      </c>
      <c r="H47" s="625">
        <v>14.644106706292142</v>
      </c>
    </row>
    <row r="48" spans="2:13" x14ac:dyDescent="0.25">
      <c r="B48" s="312">
        <v>2019</v>
      </c>
      <c r="C48" s="406" t="s">
        <v>307</v>
      </c>
      <c r="D48" s="406" t="s">
        <v>319</v>
      </c>
      <c r="E48" s="446">
        <v>91</v>
      </c>
      <c r="F48" s="446">
        <v>196250.80999999991</v>
      </c>
      <c r="G48" s="446">
        <v>4.8430015965939326</v>
      </c>
      <c r="H48" s="625">
        <v>30.742367062055266</v>
      </c>
    </row>
    <row r="49" spans="2:8" x14ac:dyDescent="0.25">
      <c r="B49" s="320">
        <v>2019</v>
      </c>
      <c r="C49" s="409" t="s">
        <v>307</v>
      </c>
      <c r="D49" s="409" t="s">
        <v>320</v>
      </c>
      <c r="E49" s="448">
        <v>1879</v>
      </c>
      <c r="F49" s="448">
        <v>638372.47666666715</v>
      </c>
      <c r="G49" s="448">
        <v>100</v>
      </c>
      <c r="H49" s="631">
        <v>100</v>
      </c>
    </row>
    <row r="50" spans="2:8" x14ac:dyDescent="0.25">
      <c r="B50" s="312">
        <v>2019</v>
      </c>
      <c r="C50" s="406" t="s">
        <v>285</v>
      </c>
      <c r="D50" s="406" t="s">
        <v>313</v>
      </c>
      <c r="E50" s="632">
        <v>49</v>
      </c>
      <c r="F50" s="632">
        <v>1149.29</v>
      </c>
      <c r="G50" s="632">
        <v>38.888888888888893</v>
      </c>
      <c r="H50" s="633">
        <v>4.1934468112122492</v>
      </c>
    </row>
    <row r="51" spans="2:8" x14ac:dyDescent="0.25">
      <c r="B51" s="312">
        <v>2019</v>
      </c>
      <c r="C51" s="406" t="s">
        <v>285</v>
      </c>
      <c r="D51" s="406" t="s">
        <v>314</v>
      </c>
      <c r="E51" s="632">
        <v>21</v>
      </c>
      <c r="F51" s="632">
        <v>1525.25</v>
      </c>
      <c r="G51" s="632">
        <v>16.666666666666664</v>
      </c>
      <c r="H51" s="633">
        <v>5.5652226581641564</v>
      </c>
    </row>
    <row r="52" spans="2:8" x14ac:dyDescent="0.25">
      <c r="B52" s="312">
        <v>2019</v>
      </c>
      <c r="C52" s="406" t="s">
        <v>285</v>
      </c>
      <c r="D52" s="406" t="s">
        <v>315</v>
      </c>
      <c r="E52" s="632">
        <v>22</v>
      </c>
      <c r="F52" s="632">
        <v>3336.5</v>
      </c>
      <c r="G52" s="632">
        <v>17.460317460317459</v>
      </c>
      <c r="H52" s="633">
        <v>12.173981576111922</v>
      </c>
    </row>
    <row r="53" spans="2:8" x14ac:dyDescent="0.25">
      <c r="B53" s="312">
        <v>2019</v>
      </c>
      <c r="C53" s="406" t="s">
        <v>285</v>
      </c>
      <c r="D53" s="406" t="s">
        <v>316</v>
      </c>
      <c r="E53" s="632">
        <v>20</v>
      </c>
      <c r="F53" s="632">
        <v>6528.52</v>
      </c>
      <c r="G53" s="632">
        <v>15.873015873015872</v>
      </c>
      <c r="H53" s="633">
        <v>23.820794904624069</v>
      </c>
    </row>
    <row r="54" spans="2:8" x14ac:dyDescent="0.25">
      <c r="B54" s="312">
        <v>2019</v>
      </c>
      <c r="C54" s="406" t="s">
        <v>285</v>
      </c>
      <c r="D54" s="406" t="s">
        <v>317</v>
      </c>
      <c r="E54" s="632">
        <v>9</v>
      </c>
      <c r="F54" s="632">
        <v>6411.75</v>
      </c>
      <c r="G54" s="632">
        <v>7.1428571428571423</v>
      </c>
      <c r="H54" s="633">
        <v>23.394732914921509</v>
      </c>
    </row>
    <row r="55" spans="2:8" x14ac:dyDescent="0.25">
      <c r="B55" s="312">
        <v>2019</v>
      </c>
      <c r="C55" s="406" t="s">
        <v>285</v>
      </c>
      <c r="D55" s="406" t="s">
        <v>318</v>
      </c>
      <c r="E55" s="632">
        <v>2</v>
      </c>
      <c r="F55" s="632">
        <v>2048.5</v>
      </c>
      <c r="G55" s="632">
        <v>1.5873015873015872</v>
      </c>
      <c r="H55" s="633">
        <v>7.4744196789046216</v>
      </c>
    </row>
    <row r="56" spans="2:8" x14ac:dyDescent="0.25">
      <c r="B56" s="312">
        <v>2019</v>
      </c>
      <c r="C56" s="406" t="s">
        <v>285</v>
      </c>
      <c r="D56" s="406" t="s">
        <v>319</v>
      </c>
      <c r="E56" s="632">
        <v>3</v>
      </c>
      <c r="F56" s="632">
        <v>6407</v>
      </c>
      <c r="G56" s="632">
        <v>2.3809523809523809</v>
      </c>
      <c r="H56" s="633">
        <v>23.377401456061467</v>
      </c>
    </row>
    <row r="57" spans="2:8" x14ac:dyDescent="0.25">
      <c r="B57" s="320">
        <v>2019</v>
      </c>
      <c r="C57" s="409" t="s">
        <v>285</v>
      </c>
      <c r="D57" s="409" t="s">
        <v>320</v>
      </c>
      <c r="E57" s="634">
        <v>126</v>
      </c>
      <c r="F57" s="634">
        <v>27406.81</v>
      </c>
      <c r="G57" s="634">
        <v>100</v>
      </c>
      <c r="H57" s="635">
        <v>100</v>
      </c>
    </row>
    <row r="58" spans="2:8" x14ac:dyDescent="0.25">
      <c r="B58" s="312">
        <v>2019</v>
      </c>
      <c r="C58" s="406" t="s">
        <v>286</v>
      </c>
      <c r="D58" s="406" t="s">
        <v>313</v>
      </c>
      <c r="E58" s="632">
        <v>10</v>
      </c>
      <c r="F58" s="632">
        <v>241.5</v>
      </c>
      <c r="G58" s="632">
        <v>27.777777777777779</v>
      </c>
      <c r="H58" s="633">
        <v>3.5812263661303474</v>
      </c>
    </row>
    <row r="59" spans="2:8" x14ac:dyDescent="0.25">
      <c r="B59" s="312">
        <v>2019</v>
      </c>
      <c r="C59" s="406" t="s">
        <v>286</v>
      </c>
      <c r="D59" s="406" t="s">
        <v>314</v>
      </c>
      <c r="E59" s="632">
        <v>9</v>
      </c>
      <c r="F59" s="632">
        <v>570</v>
      </c>
      <c r="G59" s="632">
        <v>25</v>
      </c>
      <c r="H59" s="633">
        <v>8.4525839697486465</v>
      </c>
    </row>
    <row r="60" spans="2:8" x14ac:dyDescent="0.25">
      <c r="B60" s="312">
        <v>2019</v>
      </c>
      <c r="C60" s="406" t="s">
        <v>286</v>
      </c>
      <c r="D60" s="406" t="s">
        <v>315</v>
      </c>
      <c r="E60" s="632">
        <v>5</v>
      </c>
      <c r="F60" s="632">
        <v>778</v>
      </c>
      <c r="G60" s="632">
        <v>13.888888888888889</v>
      </c>
      <c r="H60" s="633">
        <v>11.537035663972715</v>
      </c>
    </row>
    <row r="61" spans="2:8" x14ac:dyDescent="0.25">
      <c r="B61" s="312">
        <v>2019</v>
      </c>
      <c r="C61" s="406" t="s">
        <v>286</v>
      </c>
      <c r="D61" s="406" t="s">
        <v>316</v>
      </c>
      <c r="E61" s="632">
        <v>9</v>
      </c>
      <c r="F61" s="632">
        <v>2845.5</v>
      </c>
      <c r="G61" s="632">
        <v>25</v>
      </c>
      <c r="H61" s="633">
        <v>42.196188922666273</v>
      </c>
    </row>
    <row r="62" spans="2:8" x14ac:dyDescent="0.25">
      <c r="B62" s="312">
        <v>2019</v>
      </c>
      <c r="C62" s="406" t="s">
        <v>286</v>
      </c>
      <c r="D62" s="406" t="s">
        <v>317</v>
      </c>
      <c r="E62" s="632">
        <v>2</v>
      </c>
      <c r="F62" s="632">
        <v>1298</v>
      </c>
      <c r="G62" s="632">
        <v>5.5555555555555554</v>
      </c>
      <c r="H62" s="633">
        <v>19.248164899532881</v>
      </c>
    </row>
    <row r="63" spans="2:8" x14ac:dyDescent="0.25">
      <c r="B63" s="312">
        <v>2019</v>
      </c>
      <c r="C63" s="406" t="s">
        <v>286</v>
      </c>
      <c r="D63" s="406" t="s">
        <v>318</v>
      </c>
      <c r="E63" s="632">
        <v>1</v>
      </c>
      <c r="F63" s="632">
        <v>1010.5</v>
      </c>
      <c r="G63" s="632">
        <v>2.7777777777777777</v>
      </c>
      <c r="H63" s="633">
        <v>14.984800177949136</v>
      </c>
    </row>
    <row r="64" spans="2:8" x14ac:dyDescent="0.25">
      <c r="B64" s="312">
        <v>2019</v>
      </c>
      <c r="C64" s="406" t="s">
        <v>286</v>
      </c>
      <c r="D64" s="406" t="s">
        <v>319</v>
      </c>
      <c r="E64" s="632">
        <v>0</v>
      </c>
      <c r="F64" s="632">
        <v>0</v>
      </c>
      <c r="G64" s="632">
        <v>0</v>
      </c>
      <c r="H64" s="633">
        <v>0</v>
      </c>
    </row>
    <row r="65" spans="2:8" x14ac:dyDescent="0.25">
      <c r="B65" s="320">
        <v>2019</v>
      </c>
      <c r="C65" s="409" t="s">
        <v>286</v>
      </c>
      <c r="D65" s="409" t="s">
        <v>320</v>
      </c>
      <c r="E65" s="634">
        <v>36</v>
      </c>
      <c r="F65" s="634">
        <v>6743.5</v>
      </c>
      <c r="G65" s="634">
        <v>100</v>
      </c>
      <c r="H65" s="635">
        <v>100</v>
      </c>
    </row>
    <row r="66" spans="2:8" x14ac:dyDescent="0.25">
      <c r="B66" s="312">
        <v>2019</v>
      </c>
      <c r="C66" s="406" t="s">
        <v>287</v>
      </c>
      <c r="D66" s="406" t="s">
        <v>313</v>
      </c>
      <c r="E66" s="632">
        <v>17</v>
      </c>
      <c r="F66" s="632">
        <v>348.75</v>
      </c>
      <c r="G66" s="632">
        <v>23.287671232876711</v>
      </c>
      <c r="H66" s="633">
        <v>1.6588382186812534</v>
      </c>
    </row>
    <row r="67" spans="2:8" x14ac:dyDescent="0.25">
      <c r="B67" s="312">
        <v>2019</v>
      </c>
      <c r="C67" s="406" t="s">
        <v>287</v>
      </c>
      <c r="D67" s="406" t="s">
        <v>314</v>
      </c>
      <c r="E67" s="632">
        <v>15</v>
      </c>
      <c r="F67" s="632">
        <v>997.25</v>
      </c>
      <c r="G67" s="632">
        <v>20.547945205479451</v>
      </c>
      <c r="H67" s="633">
        <v>4.7434449134906949</v>
      </c>
    </row>
    <row r="68" spans="2:8" x14ac:dyDescent="0.25">
      <c r="B68" s="312">
        <v>2019</v>
      </c>
      <c r="C68" s="406" t="s">
        <v>287</v>
      </c>
      <c r="D68" s="406" t="s">
        <v>315</v>
      </c>
      <c r="E68" s="632">
        <v>13</v>
      </c>
      <c r="F68" s="632">
        <v>1875.25</v>
      </c>
      <c r="G68" s="632">
        <v>17.80821917808219</v>
      </c>
      <c r="H68" s="633">
        <v>8.9196741780129614</v>
      </c>
    </row>
    <row r="69" spans="2:8" x14ac:dyDescent="0.25">
      <c r="B69" s="312">
        <v>2019</v>
      </c>
      <c r="C69" s="406" t="s">
        <v>287</v>
      </c>
      <c r="D69" s="406" t="s">
        <v>316</v>
      </c>
      <c r="E69" s="632">
        <v>14</v>
      </c>
      <c r="F69" s="632">
        <v>3662.25</v>
      </c>
      <c r="G69" s="632">
        <v>19.17808219178082</v>
      </c>
      <c r="H69" s="633">
        <v>17.419584993162495</v>
      </c>
    </row>
    <row r="70" spans="2:8" x14ac:dyDescent="0.25">
      <c r="B70" s="312">
        <v>2019</v>
      </c>
      <c r="C70" s="406" t="s">
        <v>287</v>
      </c>
      <c r="D70" s="406" t="s">
        <v>317</v>
      </c>
      <c r="E70" s="632">
        <v>7</v>
      </c>
      <c r="F70" s="632">
        <v>4477.5</v>
      </c>
      <c r="G70" s="632">
        <v>9.5890410958904102</v>
      </c>
      <c r="H70" s="633">
        <v>21.297342291456093</v>
      </c>
    </row>
    <row r="71" spans="2:8" x14ac:dyDescent="0.25">
      <c r="B71" s="312">
        <v>2019</v>
      </c>
      <c r="C71" s="406" t="s">
        <v>287</v>
      </c>
      <c r="D71" s="406" t="s">
        <v>318</v>
      </c>
      <c r="E71" s="632">
        <v>5</v>
      </c>
      <c r="F71" s="632">
        <v>6436.5</v>
      </c>
      <c r="G71" s="632">
        <v>6.8493150684931505</v>
      </c>
      <c r="H71" s="633">
        <v>30.615375468220464</v>
      </c>
    </row>
    <row r="72" spans="2:8" x14ac:dyDescent="0.25">
      <c r="B72" s="312">
        <v>2019</v>
      </c>
      <c r="C72" s="406" t="s">
        <v>287</v>
      </c>
      <c r="D72" s="406" t="s">
        <v>319</v>
      </c>
      <c r="E72" s="632">
        <v>2</v>
      </c>
      <c r="F72" s="632">
        <v>3226.25</v>
      </c>
      <c r="G72" s="632">
        <v>2.7397260273972601</v>
      </c>
      <c r="H72" s="633">
        <v>15.345739936976038</v>
      </c>
    </row>
    <row r="73" spans="2:8" x14ac:dyDescent="0.25">
      <c r="B73" s="320">
        <v>2019</v>
      </c>
      <c r="C73" s="409" t="s">
        <v>287</v>
      </c>
      <c r="D73" s="409" t="s">
        <v>320</v>
      </c>
      <c r="E73" s="634">
        <v>73</v>
      </c>
      <c r="F73" s="634">
        <v>21023.75</v>
      </c>
      <c r="G73" s="634">
        <v>100</v>
      </c>
      <c r="H73" s="635">
        <v>100</v>
      </c>
    </row>
    <row r="74" spans="2:8" x14ac:dyDescent="0.25">
      <c r="B74" s="312">
        <v>2019</v>
      </c>
      <c r="C74" s="406" t="s">
        <v>288</v>
      </c>
      <c r="D74" s="406" t="s">
        <v>313</v>
      </c>
      <c r="E74" s="632">
        <v>31</v>
      </c>
      <c r="F74" s="632">
        <v>688</v>
      </c>
      <c r="G74" s="632">
        <v>24.031007751937985</v>
      </c>
      <c r="H74" s="633">
        <v>2.2450644477076196</v>
      </c>
    </row>
    <row r="75" spans="2:8" x14ac:dyDescent="0.25">
      <c r="B75" s="312">
        <v>2019</v>
      </c>
      <c r="C75" s="406" t="s">
        <v>288</v>
      </c>
      <c r="D75" s="406" t="s">
        <v>314</v>
      </c>
      <c r="E75" s="632">
        <v>27</v>
      </c>
      <c r="F75" s="632">
        <v>2008</v>
      </c>
      <c r="G75" s="632">
        <v>20.930232558139537</v>
      </c>
      <c r="H75" s="633">
        <v>6.5524555392396806</v>
      </c>
    </row>
    <row r="76" spans="2:8" x14ac:dyDescent="0.25">
      <c r="B76" s="312">
        <v>2019</v>
      </c>
      <c r="C76" s="406" t="s">
        <v>288</v>
      </c>
      <c r="D76" s="406" t="s">
        <v>315</v>
      </c>
      <c r="E76" s="632">
        <v>24</v>
      </c>
      <c r="F76" s="632">
        <v>3489</v>
      </c>
      <c r="G76" s="632">
        <v>18.604651162790699</v>
      </c>
      <c r="H76" s="633">
        <v>11.38521781693588</v>
      </c>
    </row>
    <row r="77" spans="2:8" x14ac:dyDescent="0.25">
      <c r="B77" s="312">
        <v>2019</v>
      </c>
      <c r="C77" s="406" t="s">
        <v>288</v>
      </c>
      <c r="D77" s="406" t="s">
        <v>316</v>
      </c>
      <c r="E77" s="632">
        <v>28</v>
      </c>
      <c r="F77" s="632">
        <v>8763</v>
      </c>
      <c r="G77" s="632">
        <v>21.705426356589147</v>
      </c>
      <c r="H77" s="633">
        <v>28.595203132648066</v>
      </c>
    </row>
    <row r="78" spans="2:8" x14ac:dyDescent="0.25">
      <c r="B78" s="312">
        <v>2019</v>
      </c>
      <c r="C78" s="406" t="s">
        <v>288</v>
      </c>
      <c r="D78" s="406" t="s">
        <v>317</v>
      </c>
      <c r="E78" s="632">
        <v>15</v>
      </c>
      <c r="F78" s="632">
        <v>10460</v>
      </c>
      <c r="G78" s="632">
        <v>11.627906976744185</v>
      </c>
      <c r="H78" s="633">
        <v>34.132811225322243</v>
      </c>
    </row>
    <row r="79" spans="2:8" x14ac:dyDescent="0.25">
      <c r="B79" s="312">
        <v>2019</v>
      </c>
      <c r="C79" s="406" t="s">
        <v>288</v>
      </c>
      <c r="D79" s="406" t="s">
        <v>318</v>
      </c>
      <c r="E79" s="632">
        <v>3</v>
      </c>
      <c r="F79" s="632">
        <v>3489</v>
      </c>
      <c r="G79" s="632">
        <v>2.3255813953488373</v>
      </c>
      <c r="H79" s="633">
        <v>11.38521781693588</v>
      </c>
    </row>
    <row r="80" spans="2:8" x14ac:dyDescent="0.25">
      <c r="B80" s="312">
        <v>2019</v>
      </c>
      <c r="C80" s="406" t="s">
        <v>288</v>
      </c>
      <c r="D80" s="406" t="s">
        <v>319</v>
      </c>
      <c r="E80" s="632">
        <v>1</v>
      </c>
      <c r="F80" s="632">
        <v>1748</v>
      </c>
      <c r="G80" s="632">
        <v>0.77519379844961245</v>
      </c>
      <c r="H80" s="633">
        <v>5.7040300212106381</v>
      </c>
    </row>
    <row r="81" spans="2:8" x14ac:dyDescent="0.25">
      <c r="B81" s="320">
        <v>2019</v>
      </c>
      <c r="C81" s="409" t="s">
        <v>288</v>
      </c>
      <c r="D81" s="409" t="s">
        <v>320</v>
      </c>
      <c r="E81" s="634">
        <v>129</v>
      </c>
      <c r="F81" s="634">
        <v>30645</v>
      </c>
      <c r="G81" s="634">
        <v>100</v>
      </c>
      <c r="H81" s="635">
        <v>100</v>
      </c>
    </row>
    <row r="82" spans="2:8" x14ac:dyDescent="0.25">
      <c r="B82" s="312">
        <v>2019</v>
      </c>
      <c r="C82" s="406" t="s">
        <v>289</v>
      </c>
      <c r="D82" s="406" t="s">
        <v>313</v>
      </c>
      <c r="E82" s="632">
        <v>37</v>
      </c>
      <c r="F82" s="632">
        <v>659.30000000000007</v>
      </c>
      <c r="G82" s="632">
        <v>41.573033707865171</v>
      </c>
      <c r="H82" s="633">
        <v>2.8719372137809427</v>
      </c>
    </row>
    <row r="83" spans="2:8" x14ac:dyDescent="0.25">
      <c r="B83" s="312">
        <v>2019</v>
      </c>
      <c r="C83" s="406" t="s">
        <v>289</v>
      </c>
      <c r="D83" s="406" t="s">
        <v>314</v>
      </c>
      <c r="E83" s="632">
        <v>13</v>
      </c>
      <c r="F83" s="632">
        <v>1007.5</v>
      </c>
      <c r="G83" s="632">
        <v>14.606741573033707</v>
      </c>
      <c r="H83" s="633">
        <v>4.3887103638469576</v>
      </c>
    </row>
    <row r="84" spans="2:8" x14ac:dyDescent="0.25">
      <c r="B84" s="312">
        <v>2019</v>
      </c>
      <c r="C84" s="406" t="s">
        <v>289</v>
      </c>
      <c r="D84" s="406" t="s">
        <v>315</v>
      </c>
      <c r="E84" s="632">
        <v>10</v>
      </c>
      <c r="F84" s="632">
        <v>1561.3500000000001</v>
      </c>
      <c r="G84" s="632">
        <v>11.235955056179774</v>
      </c>
      <c r="H84" s="633">
        <v>6.8013031529453576</v>
      </c>
    </row>
    <row r="85" spans="2:8" x14ac:dyDescent="0.25">
      <c r="B85" s="312">
        <v>2019</v>
      </c>
      <c r="C85" s="406" t="s">
        <v>289</v>
      </c>
      <c r="D85" s="406" t="s">
        <v>316</v>
      </c>
      <c r="E85" s="632">
        <v>14</v>
      </c>
      <c r="F85" s="632">
        <v>4605.55</v>
      </c>
      <c r="G85" s="632">
        <v>15.730337078651685</v>
      </c>
      <c r="H85" s="633">
        <v>20.061960313861398</v>
      </c>
    </row>
    <row r="86" spans="2:8" x14ac:dyDescent="0.25">
      <c r="B86" s="312">
        <v>2019</v>
      </c>
      <c r="C86" s="406" t="s">
        <v>289</v>
      </c>
      <c r="D86" s="406" t="s">
        <v>317</v>
      </c>
      <c r="E86" s="632">
        <v>11</v>
      </c>
      <c r="F86" s="632">
        <v>8195.7000000000007</v>
      </c>
      <c r="G86" s="632">
        <v>12.359550561797752</v>
      </c>
      <c r="H86" s="633">
        <v>35.70079754737521</v>
      </c>
    </row>
    <row r="87" spans="2:8" x14ac:dyDescent="0.25">
      <c r="B87" s="312">
        <v>2019</v>
      </c>
      <c r="C87" s="406" t="s">
        <v>289</v>
      </c>
      <c r="D87" s="406" t="s">
        <v>318</v>
      </c>
      <c r="E87" s="632">
        <v>2</v>
      </c>
      <c r="F87" s="632">
        <v>2435.4</v>
      </c>
      <c r="G87" s="632">
        <v>2.2471910112359552</v>
      </c>
      <c r="H87" s="633">
        <v>10.608699970335367</v>
      </c>
    </row>
    <row r="88" spans="2:8" x14ac:dyDescent="0.25">
      <c r="B88" s="312">
        <v>2019</v>
      </c>
      <c r="C88" s="406" t="s">
        <v>289</v>
      </c>
      <c r="D88" s="406" t="s">
        <v>319</v>
      </c>
      <c r="E88" s="632">
        <v>2</v>
      </c>
      <c r="F88" s="632">
        <v>4491.83</v>
      </c>
      <c r="G88" s="632">
        <v>2.2471910112359552</v>
      </c>
      <c r="H88" s="633">
        <v>19.566591437854772</v>
      </c>
    </row>
    <row r="89" spans="2:8" x14ac:dyDescent="0.25">
      <c r="B89" s="320">
        <v>2019</v>
      </c>
      <c r="C89" s="409" t="s">
        <v>289</v>
      </c>
      <c r="D89" s="409" t="s">
        <v>320</v>
      </c>
      <c r="E89" s="634">
        <v>89</v>
      </c>
      <c r="F89" s="634">
        <v>22956.63</v>
      </c>
      <c r="G89" s="634">
        <v>100</v>
      </c>
      <c r="H89" s="635">
        <v>100</v>
      </c>
    </row>
    <row r="90" spans="2:8" x14ac:dyDescent="0.25">
      <c r="B90" s="312">
        <v>2019</v>
      </c>
      <c r="C90" s="406" t="s">
        <v>290</v>
      </c>
      <c r="D90" s="406" t="s">
        <v>313</v>
      </c>
      <c r="E90" s="632">
        <v>72</v>
      </c>
      <c r="F90" s="632">
        <v>1652.35</v>
      </c>
      <c r="G90" s="632">
        <v>37.894736842105267</v>
      </c>
      <c r="H90" s="633">
        <v>2.6611837278926553</v>
      </c>
    </row>
    <row r="91" spans="2:8" x14ac:dyDescent="0.25">
      <c r="B91" s="312">
        <v>2019</v>
      </c>
      <c r="C91" s="406" t="s">
        <v>290</v>
      </c>
      <c r="D91" s="406" t="s">
        <v>314</v>
      </c>
      <c r="E91" s="632">
        <v>36</v>
      </c>
      <c r="F91" s="632">
        <v>2594.69</v>
      </c>
      <c r="G91" s="632">
        <v>18.947368421052634</v>
      </c>
      <c r="H91" s="633">
        <v>4.1788645304722332</v>
      </c>
    </row>
    <row r="92" spans="2:8" x14ac:dyDescent="0.25">
      <c r="B92" s="312">
        <v>2019</v>
      </c>
      <c r="C92" s="406" t="s">
        <v>290</v>
      </c>
      <c r="D92" s="406" t="s">
        <v>315</v>
      </c>
      <c r="E92" s="632">
        <v>20</v>
      </c>
      <c r="F92" s="632">
        <v>2950.83</v>
      </c>
      <c r="G92" s="632">
        <v>10.526315789473683</v>
      </c>
      <c r="H92" s="633">
        <v>4.7524439614957394</v>
      </c>
    </row>
    <row r="93" spans="2:8" x14ac:dyDescent="0.25">
      <c r="B93" s="312">
        <v>2019</v>
      </c>
      <c r="C93" s="406" t="s">
        <v>290</v>
      </c>
      <c r="D93" s="406" t="s">
        <v>316</v>
      </c>
      <c r="E93" s="632">
        <v>32</v>
      </c>
      <c r="F93" s="632">
        <v>9803.8700000000008</v>
      </c>
      <c r="G93" s="632">
        <v>16.842105263157894</v>
      </c>
      <c r="H93" s="633">
        <v>15.789572012209865</v>
      </c>
    </row>
    <row r="94" spans="2:8" x14ac:dyDescent="0.25">
      <c r="B94" s="312">
        <v>2019</v>
      </c>
      <c r="C94" s="406" t="s">
        <v>290</v>
      </c>
      <c r="D94" s="406" t="s">
        <v>317</v>
      </c>
      <c r="E94" s="632">
        <v>12</v>
      </c>
      <c r="F94" s="632">
        <v>9453.619999999999</v>
      </c>
      <c r="G94" s="632">
        <v>6.3157894736842106</v>
      </c>
      <c r="H94" s="633">
        <v>15.225478690156786</v>
      </c>
    </row>
    <row r="95" spans="2:8" x14ac:dyDescent="0.25">
      <c r="B95" s="312">
        <v>2019</v>
      </c>
      <c r="C95" s="406" t="s">
        <v>290</v>
      </c>
      <c r="D95" s="406" t="s">
        <v>318</v>
      </c>
      <c r="E95" s="632">
        <v>6</v>
      </c>
      <c r="F95" s="632">
        <v>6989.04</v>
      </c>
      <c r="G95" s="632">
        <v>3.1578947368421053</v>
      </c>
      <c r="H95" s="633">
        <v>11.25616214578684</v>
      </c>
    </row>
    <row r="96" spans="2:8" x14ac:dyDescent="0.25">
      <c r="B96" s="312">
        <v>2019</v>
      </c>
      <c r="C96" s="406" t="s">
        <v>290</v>
      </c>
      <c r="D96" s="406" t="s">
        <v>319</v>
      </c>
      <c r="E96" s="632">
        <v>12</v>
      </c>
      <c r="F96" s="632">
        <v>28646.39</v>
      </c>
      <c r="G96" s="632">
        <v>6.3157894736842106</v>
      </c>
      <c r="H96" s="633">
        <v>46.136294931985887</v>
      </c>
    </row>
    <row r="97" spans="2:8" x14ac:dyDescent="0.25">
      <c r="B97" s="320">
        <v>2019</v>
      </c>
      <c r="C97" s="409" t="s">
        <v>290</v>
      </c>
      <c r="D97" s="409" t="s">
        <v>320</v>
      </c>
      <c r="E97" s="634">
        <v>190</v>
      </c>
      <c r="F97" s="634">
        <v>62090.789999999994</v>
      </c>
      <c r="G97" s="634">
        <v>100</v>
      </c>
      <c r="H97" s="635">
        <v>100</v>
      </c>
    </row>
    <row r="98" spans="2:8" x14ac:dyDescent="0.25">
      <c r="B98" s="312">
        <v>2019</v>
      </c>
      <c r="C98" s="406" t="s">
        <v>291</v>
      </c>
      <c r="D98" s="406" t="s">
        <v>313</v>
      </c>
      <c r="E98" s="632">
        <v>133</v>
      </c>
      <c r="F98" s="632">
        <v>3037.9799999999996</v>
      </c>
      <c r="G98" s="632">
        <v>30.504587155963304</v>
      </c>
      <c r="H98" s="633">
        <v>3.1595174746490735</v>
      </c>
    </row>
    <row r="99" spans="2:8" x14ac:dyDescent="0.25">
      <c r="B99" s="312">
        <v>2019</v>
      </c>
      <c r="C99" s="406" t="s">
        <v>291</v>
      </c>
      <c r="D99" s="406" t="s">
        <v>314</v>
      </c>
      <c r="E99" s="632">
        <v>87</v>
      </c>
      <c r="F99" s="632">
        <v>6322.54</v>
      </c>
      <c r="G99" s="632">
        <v>19.954128440366972</v>
      </c>
      <c r="H99" s="633">
        <v>6.5754796325741962</v>
      </c>
    </row>
    <row r="100" spans="2:8" x14ac:dyDescent="0.25">
      <c r="B100" s="312">
        <v>2019</v>
      </c>
      <c r="C100" s="406" t="s">
        <v>291</v>
      </c>
      <c r="D100" s="406" t="s">
        <v>315</v>
      </c>
      <c r="E100" s="632">
        <v>85</v>
      </c>
      <c r="F100" s="632">
        <v>12250.140000000001</v>
      </c>
      <c r="G100" s="632">
        <v>19.495412844036696</v>
      </c>
      <c r="H100" s="633">
        <v>12.740219289428373</v>
      </c>
    </row>
    <row r="101" spans="2:8" x14ac:dyDescent="0.25">
      <c r="B101" s="312">
        <v>2019</v>
      </c>
      <c r="C101" s="406" t="s">
        <v>291</v>
      </c>
      <c r="D101" s="406" t="s">
        <v>316</v>
      </c>
      <c r="E101" s="632">
        <v>84</v>
      </c>
      <c r="F101" s="632">
        <v>24930.530000000002</v>
      </c>
      <c r="G101" s="632">
        <v>19.26605504587156</v>
      </c>
      <c r="H101" s="633">
        <v>25.927901166980362</v>
      </c>
    </row>
    <row r="102" spans="2:8" x14ac:dyDescent="0.25">
      <c r="B102" s="312">
        <v>2019</v>
      </c>
      <c r="C102" s="406" t="s">
        <v>291</v>
      </c>
      <c r="D102" s="406" t="s">
        <v>317</v>
      </c>
      <c r="E102" s="632">
        <v>28</v>
      </c>
      <c r="F102" s="632">
        <v>18995.119999999995</v>
      </c>
      <c r="G102" s="632">
        <v>6.4220183486238538</v>
      </c>
      <c r="H102" s="633">
        <v>19.75503906314594</v>
      </c>
    </row>
    <row r="103" spans="2:8" x14ac:dyDescent="0.25">
      <c r="B103" s="312">
        <v>2019</v>
      </c>
      <c r="C103" s="406" t="s">
        <v>291</v>
      </c>
      <c r="D103" s="406" t="s">
        <v>318</v>
      </c>
      <c r="E103" s="632">
        <v>10</v>
      </c>
      <c r="F103" s="632">
        <v>11630.469999999998</v>
      </c>
      <c r="G103" s="632">
        <v>2.2935779816513762</v>
      </c>
      <c r="H103" s="633">
        <v>12.095758761868678</v>
      </c>
    </row>
    <row r="104" spans="2:8" x14ac:dyDescent="0.25">
      <c r="B104" s="312">
        <v>2019</v>
      </c>
      <c r="C104" s="406" t="s">
        <v>291</v>
      </c>
      <c r="D104" s="406" t="s">
        <v>319</v>
      </c>
      <c r="E104" s="632">
        <v>9</v>
      </c>
      <c r="F104" s="632">
        <v>18986.509999999987</v>
      </c>
      <c r="G104" s="632">
        <v>2.0642201834862388</v>
      </c>
      <c r="H104" s="633">
        <v>19.746084611353385</v>
      </c>
    </row>
    <row r="105" spans="2:8" x14ac:dyDescent="0.25">
      <c r="B105" s="320">
        <v>2019</v>
      </c>
      <c r="C105" s="409" t="s">
        <v>291</v>
      </c>
      <c r="D105" s="409" t="s">
        <v>320</v>
      </c>
      <c r="E105" s="634">
        <v>436</v>
      </c>
      <c r="F105" s="634">
        <v>96153.289999999979</v>
      </c>
      <c r="G105" s="634">
        <v>100</v>
      </c>
      <c r="H105" s="635">
        <v>100</v>
      </c>
    </row>
    <row r="106" spans="2:8" x14ac:dyDescent="0.25">
      <c r="B106" s="312">
        <v>2019</v>
      </c>
      <c r="C106" s="406" t="s">
        <v>292</v>
      </c>
      <c r="D106" s="406" t="s">
        <v>313</v>
      </c>
      <c r="E106" s="632">
        <v>44</v>
      </c>
      <c r="F106" s="632">
        <v>991</v>
      </c>
      <c r="G106" s="632">
        <v>14.569536423841059</v>
      </c>
      <c r="H106" s="633">
        <v>0.64153640740690798</v>
      </c>
    </row>
    <row r="107" spans="2:8" x14ac:dyDescent="0.25">
      <c r="B107" s="312">
        <v>2019</v>
      </c>
      <c r="C107" s="406" t="s">
        <v>292</v>
      </c>
      <c r="D107" s="406" t="s">
        <v>314</v>
      </c>
      <c r="E107" s="632">
        <v>23</v>
      </c>
      <c r="F107" s="632">
        <v>1657</v>
      </c>
      <c r="G107" s="632">
        <v>7.6158940397350996</v>
      </c>
      <c r="H107" s="633">
        <v>1.0726799465925796</v>
      </c>
    </row>
    <row r="108" spans="2:8" x14ac:dyDescent="0.25">
      <c r="B108" s="312">
        <v>2019</v>
      </c>
      <c r="C108" s="406" t="s">
        <v>292</v>
      </c>
      <c r="D108" s="406" t="s">
        <v>315</v>
      </c>
      <c r="E108" s="632">
        <v>48</v>
      </c>
      <c r="F108" s="632">
        <v>6460.416666666667</v>
      </c>
      <c r="G108" s="632">
        <v>15.894039735099339</v>
      </c>
      <c r="H108" s="633">
        <v>4.1822325920131638</v>
      </c>
    </row>
    <row r="109" spans="2:8" x14ac:dyDescent="0.25">
      <c r="B109" s="312">
        <v>2019</v>
      </c>
      <c r="C109" s="406" t="s">
        <v>292</v>
      </c>
      <c r="D109" s="406" t="s">
        <v>316</v>
      </c>
      <c r="E109" s="632">
        <v>70</v>
      </c>
      <c r="F109" s="632">
        <v>23506.5</v>
      </c>
      <c r="G109" s="632">
        <v>23.178807947019866</v>
      </c>
      <c r="H109" s="633">
        <v>15.217230636438428</v>
      </c>
    </row>
    <row r="110" spans="2:8" x14ac:dyDescent="0.25">
      <c r="B110" s="312">
        <v>2019</v>
      </c>
      <c r="C110" s="406" t="s">
        <v>292</v>
      </c>
      <c r="D110" s="406" t="s">
        <v>317</v>
      </c>
      <c r="E110" s="632">
        <v>71</v>
      </c>
      <c r="F110" s="632">
        <v>51662.333333333321</v>
      </c>
      <c r="G110" s="632">
        <v>23.509933774834437</v>
      </c>
      <c r="H110" s="633">
        <v>33.444266120004848</v>
      </c>
    </row>
    <row r="111" spans="2:8" x14ac:dyDescent="0.25">
      <c r="B111" s="312">
        <v>2019</v>
      </c>
      <c r="C111" s="406" t="s">
        <v>292</v>
      </c>
      <c r="D111" s="406" t="s">
        <v>318</v>
      </c>
      <c r="E111" s="632">
        <v>26</v>
      </c>
      <c r="F111" s="632">
        <v>29781.666666666668</v>
      </c>
      <c r="G111" s="632">
        <v>8.6092715231788084</v>
      </c>
      <c r="H111" s="633">
        <v>19.279539293565488</v>
      </c>
    </row>
    <row r="112" spans="2:8" x14ac:dyDescent="0.25">
      <c r="B112" s="312">
        <v>2019</v>
      </c>
      <c r="C112" s="406" t="s">
        <v>292</v>
      </c>
      <c r="D112" s="406" t="s">
        <v>319</v>
      </c>
      <c r="E112" s="632">
        <v>20</v>
      </c>
      <c r="F112" s="632">
        <v>40414</v>
      </c>
      <c r="G112" s="632">
        <v>6.6225165562913908</v>
      </c>
      <c r="H112" s="633">
        <v>26.162515003978587</v>
      </c>
    </row>
    <row r="113" spans="2:8" x14ac:dyDescent="0.25">
      <c r="B113" s="320">
        <v>2019</v>
      </c>
      <c r="C113" s="409" t="s">
        <v>292</v>
      </c>
      <c r="D113" s="409" t="s">
        <v>320</v>
      </c>
      <c r="E113" s="634">
        <v>302</v>
      </c>
      <c r="F113" s="634">
        <v>154472.91666666666</v>
      </c>
      <c r="G113" s="634">
        <v>100</v>
      </c>
      <c r="H113" s="635">
        <v>100</v>
      </c>
    </row>
    <row r="114" spans="2:8" x14ac:dyDescent="0.25">
      <c r="B114" s="312">
        <v>2019</v>
      </c>
      <c r="C114" s="406" t="s">
        <v>293</v>
      </c>
      <c r="D114" s="406" t="s">
        <v>313</v>
      </c>
      <c r="E114" s="632">
        <v>30</v>
      </c>
      <c r="F114" s="632">
        <v>708.57999999999993</v>
      </c>
      <c r="G114" s="632">
        <v>26.785714285714285</v>
      </c>
      <c r="H114" s="633">
        <v>2.1657641885093275</v>
      </c>
    </row>
    <row r="115" spans="2:8" x14ac:dyDescent="0.25">
      <c r="B115" s="312">
        <v>2019</v>
      </c>
      <c r="C115" s="406" t="s">
        <v>293</v>
      </c>
      <c r="D115" s="406" t="s">
        <v>314</v>
      </c>
      <c r="E115" s="632">
        <v>17</v>
      </c>
      <c r="F115" s="632">
        <v>1141.0900000000001</v>
      </c>
      <c r="G115" s="632">
        <v>15.178571428571427</v>
      </c>
      <c r="H115" s="633">
        <v>3.4877245446754199</v>
      </c>
    </row>
    <row r="116" spans="2:8" x14ac:dyDescent="0.25">
      <c r="B116" s="312">
        <v>2019</v>
      </c>
      <c r="C116" s="406" t="s">
        <v>293</v>
      </c>
      <c r="D116" s="406" t="s">
        <v>315</v>
      </c>
      <c r="E116" s="632">
        <v>24</v>
      </c>
      <c r="F116" s="632">
        <v>3354.85</v>
      </c>
      <c r="G116" s="632">
        <v>21.428571428571427</v>
      </c>
      <c r="H116" s="633">
        <v>10.254048925767757</v>
      </c>
    </row>
    <row r="117" spans="2:8" x14ac:dyDescent="0.25">
      <c r="B117" s="312">
        <v>2019</v>
      </c>
      <c r="C117" s="406" t="s">
        <v>293</v>
      </c>
      <c r="D117" s="406" t="s">
        <v>316</v>
      </c>
      <c r="E117" s="632">
        <v>20</v>
      </c>
      <c r="F117" s="632">
        <v>6916.0700000000006</v>
      </c>
      <c r="G117" s="632">
        <v>17.857142857142858</v>
      </c>
      <c r="H117" s="633">
        <v>21.138864674734972</v>
      </c>
    </row>
    <row r="118" spans="2:8" x14ac:dyDescent="0.25">
      <c r="B118" s="312">
        <v>2019</v>
      </c>
      <c r="C118" s="406" t="s">
        <v>293</v>
      </c>
      <c r="D118" s="406" t="s">
        <v>317</v>
      </c>
      <c r="E118" s="632">
        <v>14</v>
      </c>
      <c r="F118" s="632">
        <v>9543.1099999999969</v>
      </c>
      <c r="G118" s="632">
        <v>12.5</v>
      </c>
      <c r="H118" s="633">
        <v>29.168373204162183</v>
      </c>
    </row>
    <row r="119" spans="2:8" x14ac:dyDescent="0.25">
      <c r="B119" s="312">
        <v>2019</v>
      </c>
      <c r="C119" s="406" t="s">
        <v>293</v>
      </c>
      <c r="D119" s="406" t="s">
        <v>318</v>
      </c>
      <c r="E119" s="632">
        <v>3</v>
      </c>
      <c r="F119" s="632">
        <v>3347.5</v>
      </c>
      <c r="G119" s="632">
        <v>2.6785714285714284</v>
      </c>
      <c r="H119" s="633">
        <v>10.231583760528062</v>
      </c>
    </row>
    <row r="120" spans="2:8" x14ac:dyDescent="0.25">
      <c r="B120" s="312">
        <v>2019</v>
      </c>
      <c r="C120" s="406" t="s">
        <v>293</v>
      </c>
      <c r="D120" s="406" t="s">
        <v>319</v>
      </c>
      <c r="E120" s="632">
        <v>4</v>
      </c>
      <c r="F120" s="632">
        <v>7706.119999999999</v>
      </c>
      <c r="G120" s="632">
        <v>3.5714285714285712</v>
      </c>
      <c r="H120" s="633">
        <v>23.553640701622257</v>
      </c>
    </row>
    <row r="121" spans="2:8" x14ac:dyDescent="0.25">
      <c r="B121" s="320">
        <v>2019</v>
      </c>
      <c r="C121" s="409" t="s">
        <v>293</v>
      </c>
      <c r="D121" s="409" t="s">
        <v>320</v>
      </c>
      <c r="E121" s="634">
        <v>112</v>
      </c>
      <c r="F121" s="634">
        <v>32717.320000000003</v>
      </c>
      <c r="G121" s="634">
        <v>100</v>
      </c>
      <c r="H121" s="635">
        <v>100</v>
      </c>
    </row>
    <row r="122" spans="2:8" x14ac:dyDescent="0.25">
      <c r="B122" s="312">
        <v>2019</v>
      </c>
      <c r="C122" s="406" t="s">
        <v>294</v>
      </c>
      <c r="D122" s="406" t="s">
        <v>313</v>
      </c>
      <c r="E122" s="632">
        <v>92</v>
      </c>
      <c r="F122" s="632">
        <v>2248.52</v>
      </c>
      <c r="G122" s="632">
        <v>28.660436137071649</v>
      </c>
      <c r="H122" s="633">
        <v>3.5451540768436254</v>
      </c>
    </row>
    <row r="123" spans="2:8" x14ac:dyDescent="0.25">
      <c r="B123" s="312">
        <v>2019</v>
      </c>
      <c r="C123" s="406" t="s">
        <v>294</v>
      </c>
      <c r="D123" s="406" t="s">
        <v>314</v>
      </c>
      <c r="E123" s="632">
        <v>61</v>
      </c>
      <c r="F123" s="632">
        <v>4504.49</v>
      </c>
      <c r="G123" s="632">
        <v>19.003115264797508</v>
      </c>
      <c r="H123" s="633">
        <v>7.1020542790819485</v>
      </c>
    </row>
    <row r="124" spans="2:8" x14ac:dyDescent="0.25">
      <c r="B124" s="312">
        <v>2019</v>
      </c>
      <c r="C124" s="406" t="s">
        <v>294</v>
      </c>
      <c r="D124" s="406" t="s">
        <v>315</v>
      </c>
      <c r="E124" s="632">
        <v>75</v>
      </c>
      <c r="F124" s="632">
        <v>10865.61</v>
      </c>
      <c r="G124" s="632">
        <v>23.364485981308412</v>
      </c>
      <c r="H124" s="633">
        <v>17.131384906023904</v>
      </c>
    </row>
    <row r="125" spans="2:8" x14ac:dyDescent="0.25">
      <c r="B125" s="312">
        <v>2019</v>
      </c>
      <c r="C125" s="406" t="s">
        <v>294</v>
      </c>
      <c r="D125" s="406" t="s">
        <v>316</v>
      </c>
      <c r="E125" s="632">
        <v>66</v>
      </c>
      <c r="F125" s="632">
        <v>20336.419999999998</v>
      </c>
      <c r="G125" s="632">
        <v>20.5607476635514</v>
      </c>
      <c r="H125" s="633">
        <v>32.063642872380157</v>
      </c>
    </row>
    <row r="126" spans="2:8" x14ac:dyDescent="0.25">
      <c r="B126" s="312">
        <v>2019</v>
      </c>
      <c r="C126" s="406" t="s">
        <v>294</v>
      </c>
      <c r="D126" s="406" t="s">
        <v>317</v>
      </c>
      <c r="E126" s="632">
        <v>19</v>
      </c>
      <c r="F126" s="632">
        <v>13884.070000000002</v>
      </c>
      <c r="G126" s="632">
        <v>5.9190031152647977</v>
      </c>
      <c r="H126" s="633">
        <v>21.890473450839789</v>
      </c>
    </row>
    <row r="127" spans="2:8" x14ac:dyDescent="0.25">
      <c r="B127" s="312">
        <v>2019</v>
      </c>
      <c r="C127" s="406" t="s">
        <v>294</v>
      </c>
      <c r="D127" s="406" t="s">
        <v>318</v>
      </c>
      <c r="E127" s="632">
        <v>4</v>
      </c>
      <c r="F127" s="632">
        <v>4675.0200000000004</v>
      </c>
      <c r="G127" s="632">
        <v>1.2461059190031152</v>
      </c>
      <c r="H127" s="633">
        <v>7.3709223010360105</v>
      </c>
    </row>
    <row r="128" spans="2:8" x14ac:dyDescent="0.25">
      <c r="B128" s="312">
        <v>2019</v>
      </c>
      <c r="C128" s="406" t="s">
        <v>294</v>
      </c>
      <c r="D128" s="406" t="s">
        <v>319</v>
      </c>
      <c r="E128" s="632">
        <v>4</v>
      </c>
      <c r="F128" s="632">
        <v>6911.0400000000009</v>
      </c>
      <c r="G128" s="632">
        <v>1.2461059190031152</v>
      </c>
      <c r="H128" s="633">
        <v>10.896368113794573</v>
      </c>
    </row>
    <row r="129" spans="2:8" x14ac:dyDescent="0.25">
      <c r="B129" s="320">
        <v>2019</v>
      </c>
      <c r="C129" s="409" t="s">
        <v>294</v>
      </c>
      <c r="D129" s="409" t="s">
        <v>320</v>
      </c>
      <c r="E129" s="634">
        <v>321</v>
      </c>
      <c r="F129" s="634">
        <v>63425.169999999991</v>
      </c>
      <c r="G129" s="634">
        <v>100</v>
      </c>
      <c r="H129" s="635">
        <v>100</v>
      </c>
    </row>
    <row r="130" spans="2:8" x14ac:dyDescent="0.25">
      <c r="B130" s="312">
        <v>2019</v>
      </c>
      <c r="C130" s="406" t="s">
        <v>295</v>
      </c>
      <c r="D130" s="406" t="s">
        <v>313</v>
      </c>
      <c r="E130" s="632">
        <v>1</v>
      </c>
      <c r="F130" s="632">
        <v>14</v>
      </c>
      <c r="G130" s="632">
        <v>2.3809523809523809</v>
      </c>
      <c r="H130" s="633">
        <v>3.5439449169704332E-2</v>
      </c>
    </row>
    <row r="131" spans="2:8" x14ac:dyDescent="0.25">
      <c r="B131" s="312">
        <v>2019</v>
      </c>
      <c r="C131" s="406" t="s">
        <v>295</v>
      </c>
      <c r="D131" s="406" t="s">
        <v>314</v>
      </c>
      <c r="E131" s="632">
        <v>3</v>
      </c>
      <c r="F131" s="632">
        <v>186</v>
      </c>
      <c r="G131" s="632">
        <v>7.1428571428571423</v>
      </c>
      <c r="H131" s="633">
        <v>0.47083839611178613</v>
      </c>
    </row>
    <row r="132" spans="2:8" x14ac:dyDescent="0.25">
      <c r="B132" s="312">
        <v>2019</v>
      </c>
      <c r="C132" s="406" t="s">
        <v>295</v>
      </c>
      <c r="D132" s="406" t="s">
        <v>315</v>
      </c>
      <c r="E132" s="632">
        <v>2</v>
      </c>
      <c r="F132" s="632">
        <v>264</v>
      </c>
      <c r="G132" s="632">
        <v>4.7619047619047619</v>
      </c>
      <c r="H132" s="633">
        <v>0.66828675577156749</v>
      </c>
    </row>
    <row r="133" spans="2:8" x14ac:dyDescent="0.25">
      <c r="B133" s="312">
        <v>2019</v>
      </c>
      <c r="C133" s="406" t="s">
        <v>295</v>
      </c>
      <c r="D133" s="406" t="s">
        <v>316</v>
      </c>
      <c r="E133" s="632">
        <v>13</v>
      </c>
      <c r="F133" s="632">
        <v>4153</v>
      </c>
      <c r="G133" s="632">
        <v>30.952380952380953</v>
      </c>
      <c r="H133" s="633">
        <v>10.512859457270149</v>
      </c>
    </row>
    <row r="134" spans="2:8" x14ac:dyDescent="0.25">
      <c r="B134" s="312">
        <v>2019</v>
      </c>
      <c r="C134" s="406" t="s">
        <v>295</v>
      </c>
      <c r="D134" s="406" t="s">
        <v>317</v>
      </c>
      <c r="E134" s="632">
        <v>8</v>
      </c>
      <c r="F134" s="632">
        <v>5768.5</v>
      </c>
      <c r="G134" s="632">
        <v>19.047619047619047</v>
      </c>
      <c r="H134" s="633">
        <v>14.60231875253139</v>
      </c>
    </row>
    <row r="135" spans="2:8" x14ac:dyDescent="0.25">
      <c r="B135" s="312">
        <v>2019</v>
      </c>
      <c r="C135" s="406" t="s">
        <v>295</v>
      </c>
      <c r="D135" s="406" t="s">
        <v>318</v>
      </c>
      <c r="E135" s="632">
        <v>6</v>
      </c>
      <c r="F135" s="632">
        <v>7433.5</v>
      </c>
      <c r="G135" s="632">
        <v>14.285714285714285</v>
      </c>
      <c r="H135" s="633">
        <v>18.817081814499797</v>
      </c>
    </row>
    <row r="136" spans="2:8" x14ac:dyDescent="0.25">
      <c r="B136" s="312">
        <v>2019</v>
      </c>
      <c r="C136" s="406" t="s">
        <v>295</v>
      </c>
      <c r="D136" s="406" t="s">
        <v>319</v>
      </c>
      <c r="E136" s="632">
        <v>9</v>
      </c>
      <c r="F136" s="632">
        <v>21685</v>
      </c>
      <c r="G136" s="632">
        <v>21.428571428571427</v>
      </c>
      <c r="H136" s="633">
        <v>54.893175374645608</v>
      </c>
    </row>
    <row r="137" spans="2:8" x14ac:dyDescent="0.25">
      <c r="B137" s="320">
        <v>2019</v>
      </c>
      <c r="C137" s="409" t="s">
        <v>295</v>
      </c>
      <c r="D137" s="409" t="s">
        <v>320</v>
      </c>
      <c r="E137" s="634">
        <v>42</v>
      </c>
      <c r="F137" s="634">
        <v>39504</v>
      </c>
      <c r="G137" s="634">
        <v>100</v>
      </c>
      <c r="H137" s="635">
        <v>100</v>
      </c>
    </row>
    <row r="138" spans="2:8" x14ac:dyDescent="0.25">
      <c r="B138" s="312">
        <v>2019</v>
      </c>
      <c r="C138" s="406" t="s">
        <v>296</v>
      </c>
      <c r="D138" s="406" t="s">
        <v>313</v>
      </c>
      <c r="E138" s="632">
        <v>9</v>
      </c>
      <c r="F138" s="632">
        <v>91.5</v>
      </c>
      <c r="G138" s="632">
        <v>40.909090909090914</v>
      </c>
      <c r="H138" s="633">
        <v>1.4358571989015301</v>
      </c>
    </row>
    <row r="139" spans="2:8" x14ac:dyDescent="0.25">
      <c r="B139" s="312">
        <v>2019</v>
      </c>
      <c r="C139" s="406" t="s">
        <v>296</v>
      </c>
      <c r="D139" s="406" t="s">
        <v>314</v>
      </c>
      <c r="E139" s="632">
        <v>3</v>
      </c>
      <c r="F139" s="632">
        <v>244</v>
      </c>
      <c r="G139" s="632">
        <v>13.636363636363635</v>
      </c>
      <c r="H139" s="633">
        <v>3.8289525304040799</v>
      </c>
    </row>
    <row r="140" spans="2:8" x14ac:dyDescent="0.25">
      <c r="B140" s="312">
        <v>2019</v>
      </c>
      <c r="C140" s="406" t="s">
        <v>296</v>
      </c>
      <c r="D140" s="406" t="s">
        <v>315</v>
      </c>
      <c r="E140" s="632">
        <v>4</v>
      </c>
      <c r="F140" s="632">
        <v>587</v>
      </c>
      <c r="G140" s="632">
        <v>18.181818181818183</v>
      </c>
      <c r="H140" s="633">
        <v>9.2114554727344053</v>
      </c>
    </row>
    <row r="141" spans="2:8" x14ac:dyDescent="0.25">
      <c r="B141" s="312">
        <v>2019</v>
      </c>
      <c r="C141" s="406" t="s">
        <v>296</v>
      </c>
      <c r="D141" s="406" t="s">
        <v>316</v>
      </c>
      <c r="E141" s="632">
        <v>3</v>
      </c>
      <c r="F141" s="632">
        <v>923</v>
      </c>
      <c r="G141" s="632">
        <v>13.636363636363635</v>
      </c>
      <c r="H141" s="633">
        <v>14.484111416241664</v>
      </c>
    </row>
    <row r="142" spans="2:8" x14ac:dyDescent="0.25">
      <c r="B142" s="312">
        <v>2019</v>
      </c>
      <c r="C142" s="406" t="s">
        <v>296</v>
      </c>
      <c r="D142" s="406" t="s">
        <v>317</v>
      </c>
      <c r="E142" s="632">
        <v>1</v>
      </c>
      <c r="F142" s="632">
        <v>635.5</v>
      </c>
      <c r="G142" s="632">
        <v>4.5454545454545459</v>
      </c>
      <c r="H142" s="633">
        <v>9.9725382502942335</v>
      </c>
    </row>
    <row r="143" spans="2:8" x14ac:dyDescent="0.25">
      <c r="B143" s="312">
        <v>2019</v>
      </c>
      <c r="C143" s="406" t="s">
        <v>296</v>
      </c>
      <c r="D143" s="406" t="s">
        <v>318</v>
      </c>
      <c r="E143" s="632">
        <v>0</v>
      </c>
      <c r="F143" s="632">
        <v>0</v>
      </c>
      <c r="G143" s="632">
        <v>0</v>
      </c>
      <c r="H143" s="633">
        <v>0</v>
      </c>
    </row>
    <row r="144" spans="2:8" x14ac:dyDescent="0.25">
      <c r="B144" s="312">
        <v>2019</v>
      </c>
      <c r="C144" s="406" t="s">
        <v>296</v>
      </c>
      <c r="D144" s="406" t="s">
        <v>319</v>
      </c>
      <c r="E144" s="632">
        <v>2</v>
      </c>
      <c r="F144" s="632">
        <v>3891.5</v>
      </c>
      <c r="G144" s="632">
        <v>9.0909090909090917</v>
      </c>
      <c r="H144" s="633">
        <v>61.067085131424093</v>
      </c>
    </row>
    <row r="145" spans="2:8" x14ac:dyDescent="0.25">
      <c r="B145" s="320">
        <v>2019</v>
      </c>
      <c r="C145" s="409" t="s">
        <v>296</v>
      </c>
      <c r="D145" s="409" t="s">
        <v>320</v>
      </c>
      <c r="E145" s="634">
        <v>22</v>
      </c>
      <c r="F145" s="634">
        <v>6372.5</v>
      </c>
      <c r="G145" s="634">
        <v>100</v>
      </c>
      <c r="H145" s="635">
        <v>100</v>
      </c>
    </row>
    <row r="146" spans="2:8" x14ac:dyDescent="0.25">
      <c r="B146" s="312">
        <v>2019</v>
      </c>
      <c r="C146" s="406" t="s">
        <v>297</v>
      </c>
      <c r="D146" s="406" t="s">
        <v>313</v>
      </c>
      <c r="E146" s="632">
        <v>27</v>
      </c>
      <c r="F146" s="632">
        <v>740.5</v>
      </c>
      <c r="G146" s="632">
        <v>19.565217391304348</v>
      </c>
      <c r="H146" s="633">
        <v>1.5654464429166983</v>
      </c>
    </row>
    <row r="147" spans="2:8" x14ac:dyDescent="0.25">
      <c r="B147" s="312">
        <v>2019</v>
      </c>
      <c r="C147" s="406" t="s">
        <v>297</v>
      </c>
      <c r="D147" s="406" t="s">
        <v>314</v>
      </c>
      <c r="E147" s="632">
        <v>23</v>
      </c>
      <c r="F147" s="632">
        <v>1668.5</v>
      </c>
      <c r="G147" s="632">
        <v>16.666666666666664</v>
      </c>
      <c r="H147" s="633">
        <v>3.5272753409946129</v>
      </c>
    </row>
    <row r="148" spans="2:8" x14ac:dyDescent="0.25">
      <c r="B148" s="312">
        <v>2019</v>
      </c>
      <c r="C148" s="406" t="s">
        <v>297</v>
      </c>
      <c r="D148" s="406" t="s">
        <v>315</v>
      </c>
      <c r="E148" s="632">
        <v>27</v>
      </c>
      <c r="F148" s="632">
        <v>3675</v>
      </c>
      <c r="G148" s="632">
        <v>19.565217391304348</v>
      </c>
      <c r="H148" s="633">
        <v>7.7690961211598459</v>
      </c>
    </row>
    <row r="149" spans="2:8" x14ac:dyDescent="0.25">
      <c r="B149" s="312">
        <v>2019</v>
      </c>
      <c r="C149" s="406" t="s">
        <v>297</v>
      </c>
      <c r="D149" s="406" t="s">
        <v>316</v>
      </c>
      <c r="E149" s="632">
        <v>31</v>
      </c>
      <c r="F149" s="632">
        <v>10186.299999999999</v>
      </c>
      <c r="G149" s="632">
        <v>22.463768115942027</v>
      </c>
      <c r="H149" s="633">
        <v>21.534243216046406</v>
      </c>
    </row>
    <row r="150" spans="2:8" x14ac:dyDescent="0.25">
      <c r="B150" s="312">
        <v>2019</v>
      </c>
      <c r="C150" s="406" t="s">
        <v>297</v>
      </c>
      <c r="D150" s="406" t="s">
        <v>317</v>
      </c>
      <c r="E150" s="632">
        <v>17</v>
      </c>
      <c r="F150" s="632">
        <v>10744.5</v>
      </c>
      <c r="G150" s="632">
        <v>12.318840579710146</v>
      </c>
      <c r="H150" s="633">
        <v>22.714300210558356</v>
      </c>
    </row>
    <row r="151" spans="2:8" x14ac:dyDescent="0.25">
      <c r="B151" s="312">
        <v>2019</v>
      </c>
      <c r="C151" s="406" t="s">
        <v>297</v>
      </c>
      <c r="D151" s="406" t="s">
        <v>318</v>
      </c>
      <c r="E151" s="632">
        <v>7</v>
      </c>
      <c r="F151" s="632">
        <v>8997.5</v>
      </c>
      <c r="G151" s="632">
        <v>5.0724637681159424</v>
      </c>
      <c r="H151" s="633">
        <v>19.021072748336248</v>
      </c>
    </row>
    <row r="152" spans="2:8" x14ac:dyDescent="0.25">
      <c r="B152" s="312">
        <v>2019</v>
      </c>
      <c r="C152" s="406" t="s">
        <v>297</v>
      </c>
      <c r="D152" s="406" t="s">
        <v>319</v>
      </c>
      <c r="E152" s="632">
        <v>6</v>
      </c>
      <c r="F152" s="632">
        <v>11290.5</v>
      </c>
      <c r="G152" s="632">
        <v>4.3478260869565215</v>
      </c>
      <c r="H152" s="633">
        <v>23.868565919987823</v>
      </c>
    </row>
    <row r="153" spans="2:8" x14ac:dyDescent="0.25">
      <c r="B153" s="320">
        <v>2019</v>
      </c>
      <c r="C153" s="409" t="s">
        <v>297</v>
      </c>
      <c r="D153" s="409" t="s">
        <v>320</v>
      </c>
      <c r="E153" s="634">
        <v>138</v>
      </c>
      <c r="F153" s="634">
        <v>47302.8</v>
      </c>
      <c r="G153" s="634">
        <v>100</v>
      </c>
      <c r="H153" s="635">
        <v>100</v>
      </c>
    </row>
    <row r="154" spans="2:8" x14ac:dyDescent="0.25">
      <c r="B154" s="312">
        <v>2019</v>
      </c>
      <c r="C154" s="406" t="s">
        <v>298</v>
      </c>
      <c r="D154" s="406" t="s">
        <v>313</v>
      </c>
      <c r="E154" s="632">
        <v>4</v>
      </c>
      <c r="F154" s="632">
        <v>50</v>
      </c>
      <c r="G154" s="632">
        <v>12.5</v>
      </c>
      <c r="H154" s="633">
        <v>0.18143551781696785</v>
      </c>
    </row>
    <row r="155" spans="2:8" x14ac:dyDescent="0.25">
      <c r="B155" s="312">
        <v>2019</v>
      </c>
      <c r="C155" s="406" t="s">
        <v>298</v>
      </c>
      <c r="D155" s="406" t="s">
        <v>314</v>
      </c>
      <c r="E155" s="632">
        <v>4</v>
      </c>
      <c r="F155" s="632">
        <v>308</v>
      </c>
      <c r="G155" s="632">
        <v>12.5</v>
      </c>
      <c r="H155" s="633">
        <v>1.1176427897525221</v>
      </c>
    </row>
    <row r="156" spans="2:8" x14ac:dyDescent="0.25">
      <c r="B156" s="312">
        <v>2019</v>
      </c>
      <c r="C156" s="406" t="s">
        <v>298</v>
      </c>
      <c r="D156" s="406" t="s">
        <v>315</v>
      </c>
      <c r="E156" s="632">
        <v>4</v>
      </c>
      <c r="F156" s="632">
        <v>640</v>
      </c>
      <c r="G156" s="632">
        <v>12.5</v>
      </c>
      <c r="H156" s="633">
        <v>2.3223746280571884</v>
      </c>
    </row>
    <row r="157" spans="2:8" x14ac:dyDescent="0.25">
      <c r="B157" s="312">
        <v>2019</v>
      </c>
      <c r="C157" s="406" t="s">
        <v>298</v>
      </c>
      <c r="D157" s="406" t="s">
        <v>316</v>
      </c>
      <c r="E157" s="632">
        <v>6</v>
      </c>
      <c r="F157" s="632">
        <v>1952</v>
      </c>
      <c r="G157" s="632">
        <v>18.75</v>
      </c>
      <c r="H157" s="633">
        <v>7.0832426155744255</v>
      </c>
    </row>
    <row r="158" spans="2:8" x14ac:dyDescent="0.25">
      <c r="B158" s="312">
        <v>2019</v>
      </c>
      <c r="C158" s="406" t="s">
        <v>298</v>
      </c>
      <c r="D158" s="406" t="s">
        <v>317</v>
      </c>
      <c r="E158" s="632">
        <v>5</v>
      </c>
      <c r="F158" s="632">
        <v>3174</v>
      </c>
      <c r="G158" s="632">
        <v>15.625</v>
      </c>
      <c r="H158" s="633">
        <v>11.51752667102112</v>
      </c>
    </row>
    <row r="159" spans="2:8" x14ac:dyDescent="0.25">
      <c r="B159" s="312">
        <v>2019</v>
      </c>
      <c r="C159" s="406" t="s">
        <v>298</v>
      </c>
      <c r="D159" s="406" t="s">
        <v>318</v>
      </c>
      <c r="E159" s="632">
        <v>3</v>
      </c>
      <c r="F159" s="632">
        <v>3514</v>
      </c>
      <c r="G159" s="632">
        <v>9.375</v>
      </c>
      <c r="H159" s="633">
        <v>12.751288192176499</v>
      </c>
    </row>
    <row r="160" spans="2:8" x14ac:dyDescent="0.25">
      <c r="B160" s="312">
        <v>2019</v>
      </c>
      <c r="C160" s="406" t="s">
        <v>298</v>
      </c>
      <c r="D160" s="406" t="s">
        <v>319</v>
      </c>
      <c r="E160" s="632">
        <v>6</v>
      </c>
      <c r="F160" s="632">
        <v>17920</v>
      </c>
      <c r="G160" s="632">
        <v>18.75</v>
      </c>
      <c r="H160" s="633">
        <v>65.026489585601283</v>
      </c>
    </row>
    <row r="161" spans="2:17" x14ac:dyDescent="0.25">
      <c r="B161" s="320">
        <v>2019</v>
      </c>
      <c r="C161" s="409" t="s">
        <v>298</v>
      </c>
      <c r="D161" s="409" t="s">
        <v>320</v>
      </c>
      <c r="E161" s="634">
        <v>32</v>
      </c>
      <c r="F161" s="634">
        <v>27558</v>
      </c>
      <c r="G161" s="634">
        <v>100</v>
      </c>
      <c r="H161" s="635">
        <v>100</v>
      </c>
    </row>
    <row r="162" spans="2:17" x14ac:dyDescent="0.25">
      <c r="B162" s="303">
        <v>2017</v>
      </c>
      <c r="C162" s="403" t="s">
        <v>307</v>
      </c>
      <c r="D162" s="403" t="s">
        <v>313</v>
      </c>
      <c r="E162" s="404">
        <v>398</v>
      </c>
      <c r="F162" s="404">
        <v>8960.4500000000007</v>
      </c>
      <c r="G162" s="404">
        <v>21.93</v>
      </c>
      <c r="H162" s="405">
        <v>1.33</v>
      </c>
      <c r="K162" s="416"/>
      <c r="L162" s="416"/>
      <c r="M162" s="330"/>
      <c r="N162" s="329"/>
      <c r="O162" s="329"/>
      <c r="P162" s="329"/>
      <c r="Q162" s="416"/>
    </row>
    <row r="163" spans="2:17" x14ac:dyDescent="0.25">
      <c r="B163" s="312">
        <v>2017</v>
      </c>
      <c r="C163" s="406" t="s">
        <v>307</v>
      </c>
      <c r="D163" s="406" t="s">
        <v>314</v>
      </c>
      <c r="E163" s="407">
        <v>266</v>
      </c>
      <c r="F163" s="407">
        <v>19422.82</v>
      </c>
      <c r="G163" s="407">
        <v>14.66</v>
      </c>
      <c r="H163" s="408">
        <v>2.88</v>
      </c>
      <c r="K163" s="329"/>
      <c r="L163" s="329"/>
      <c r="M163" s="330"/>
      <c r="N163" s="329"/>
      <c r="O163" s="329"/>
      <c r="P163" s="329"/>
      <c r="Q163" s="416"/>
    </row>
    <row r="164" spans="2:17" x14ac:dyDescent="0.25">
      <c r="B164" s="312">
        <v>2017</v>
      </c>
      <c r="C164" s="406" t="s">
        <v>307</v>
      </c>
      <c r="D164" s="406" t="s">
        <v>315</v>
      </c>
      <c r="E164" s="407">
        <v>345</v>
      </c>
      <c r="F164" s="407">
        <v>49593.86</v>
      </c>
      <c r="G164" s="407">
        <v>19.010000000000002</v>
      </c>
      <c r="H164" s="408">
        <v>7.35</v>
      </c>
      <c r="K164" s="329"/>
      <c r="L164" s="329"/>
      <c r="M164" s="330"/>
      <c r="N164" s="329"/>
      <c r="O164" s="329"/>
      <c r="P164" s="329"/>
      <c r="Q164" s="416"/>
    </row>
    <row r="165" spans="2:17" x14ac:dyDescent="0.25">
      <c r="B165" s="312">
        <v>2017</v>
      </c>
      <c r="C165" s="406" t="s">
        <v>307</v>
      </c>
      <c r="D165" s="406" t="s">
        <v>316</v>
      </c>
      <c r="E165" s="407">
        <v>406</v>
      </c>
      <c r="F165" s="407">
        <v>127761.75</v>
      </c>
      <c r="G165" s="407">
        <v>22.37</v>
      </c>
      <c r="H165" s="408">
        <v>18.940000000000001</v>
      </c>
      <c r="K165" s="329"/>
      <c r="L165" s="329"/>
      <c r="M165" s="330"/>
      <c r="N165" s="329"/>
      <c r="O165" s="329"/>
      <c r="P165" s="329"/>
      <c r="Q165" s="416"/>
    </row>
    <row r="166" spans="2:17" x14ac:dyDescent="0.25">
      <c r="B166" s="312">
        <v>2017</v>
      </c>
      <c r="C166" s="406" t="s">
        <v>307</v>
      </c>
      <c r="D166" s="406" t="s">
        <v>317</v>
      </c>
      <c r="E166" s="407">
        <v>221</v>
      </c>
      <c r="F166" s="407">
        <v>158074.63</v>
      </c>
      <c r="G166" s="407">
        <v>12.18</v>
      </c>
      <c r="H166" s="408">
        <v>23.44</v>
      </c>
      <c r="K166" s="329"/>
      <c r="L166" s="329"/>
      <c r="M166" s="330"/>
      <c r="N166" s="329"/>
      <c r="O166" s="329"/>
      <c r="P166" s="329"/>
      <c r="Q166" s="416"/>
    </row>
    <row r="167" spans="2:17" x14ac:dyDescent="0.25">
      <c r="B167" s="312">
        <v>2017</v>
      </c>
      <c r="C167" s="406" t="s">
        <v>307</v>
      </c>
      <c r="D167" s="406" t="s">
        <v>318</v>
      </c>
      <c r="E167" s="407">
        <v>95</v>
      </c>
      <c r="F167" s="407">
        <v>113451.67</v>
      </c>
      <c r="G167" s="407">
        <v>5.23</v>
      </c>
      <c r="H167" s="408">
        <v>16.82</v>
      </c>
      <c r="K167" s="329"/>
      <c r="L167" s="329"/>
      <c r="M167" s="330"/>
      <c r="N167" s="329"/>
      <c r="O167" s="329"/>
      <c r="P167" s="329"/>
      <c r="Q167" s="416"/>
    </row>
    <row r="168" spans="2:17" x14ac:dyDescent="0.25">
      <c r="B168" s="312">
        <v>2017</v>
      </c>
      <c r="C168" s="406" t="s">
        <v>307</v>
      </c>
      <c r="D168" s="406" t="s">
        <v>319</v>
      </c>
      <c r="E168" s="407">
        <v>84</v>
      </c>
      <c r="F168" s="407">
        <v>197246.85</v>
      </c>
      <c r="G168" s="407">
        <v>4.63</v>
      </c>
      <c r="H168" s="408">
        <v>29.24</v>
      </c>
      <c r="K168" s="329"/>
      <c r="L168" s="329"/>
      <c r="M168" s="330"/>
      <c r="N168" s="329"/>
      <c r="O168" s="329"/>
      <c r="P168" s="329"/>
      <c r="Q168" s="416"/>
    </row>
    <row r="169" spans="2:17" x14ac:dyDescent="0.25">
      <c r="B169" s="320">
        <v>2017</v>
      </c>
      <c r="C169" s="409" t="s">
        <v>307</v>
      </c>
      <c r="D169" s="409" t="s">
        <v>320</v>
      </c>
      <c r="E169" s="410">
        <v>1815</v>
      </c>
      <c r="F169" s="410">
        <v>674512.03</v>
      </c>
      <c r="G169" s="410">
        <v>100</v>
      </c>
      <c r="H169" s="411">
        <v>100</v>
      </c>
      <c r="K169" s="329"/>
      <c r="L169" s="329"/>
      <c r="M169" s="330"/>
      <c r="N169" s="329"/>
      <c r="O169" s="329"/>
      <c r="P169" s="329"/>
      <c r="Q169" s="416"/>
    </row>
    <row r="170" spans="2:17" x14ac:dyDescent="0.25">
      <c r="B170" s="312">
        <v>2017</v>
      </c>
      <c r="C170" s="406" t="s">
        <v>285</v>
      </c>
      <c r="D170" s="406" t="s">
        <v>313</v>
      </c>
      <c r="E170" s="412">
        <v>36</v>
      </c>
      <c r="F170" s="412">
        <v>845.5</v>
      </c>
      <c r="G170" s="412">
        <v>27.480916030534353</v>
      </c>
      <c r="H170" s="413">
        <v>2.69162508257129</v>
      </c>
      <c r="K170" s="329"/>
      <c r="L170" s="329"/>
      <c r="M170" s="330"/>
      <c r="N170" s="329"/>
      <c r="O170" s="329"/>
      <c r="P170" s="329"/>
      <c r="Q170" s="416"/>
    </row>
    <row r="171" spans="2:17" x14ac:dyDescent="0.25">
      <c r="B171" s="312">
        <v>2017</v>
      </c>
      <c r="C171" s="406" t="s">
        <v>285</v>
      </c>
      <c r="D171" s="406" t="s">
        <v>314</v>
      </c>
      <c r="E171" s="412">
        <v>31</v>
      </c>
      <c r="F171" s="412">
        <v>2284</v>
      </c>
      <c r="G171" s="412">
        <v>23.664122137404579</v>
      </c>
      <c r="H171" s="413">
        <v>7.2710487150713501</v>
      </c>
      <c r="K171" s="329"/>
      <c r="L171" s="329"/>
      <c r="M171" s="330"/>
      <c r="N171" s="329"/>
      <c r="O171" s="329"/>
      <c r="P171" s="329"/>
      <c r="Q171" s="416"/>
    </row>
    <row r="172" spans="2:17" x14ac:dyDescent="0.25">
      <c r="B172" s="312">
        <v>2017</v>
      </c>
      <c r="C172" s="406" t="s">
        <v>285</v>
      </c>
      <c r="D172" s="406" t="s">
        <v>315</v>
      </c>
      <c r="E172" s="412">
        <v>24</v>
      </c>
      <c r="F172" s="412">
        <v>3536</v>
      </c>
      <c r="G172" s="412">
        <v>18.320610687022899</v>
      </c>
      <c r="H172" s="413">
        <v>11.256754928411688</v>
      </c>
      <c r="K172" s="329"/>
      <c r="L172" s="329"/>
      <c r="M172" s="330"/>
      <c r="N172" s="329"/>
      <c r="O172" s="329"/>
      <c r="P172" s="329"/>
      <c r="Q172" s="416"/>
    </row>
    <row r="173" spans="2:17" x14ac:dyDescent="0.25">
      <c r="B173" s="312">
        <v>2017</v>
      </c>
      <c r="C173" s="406" t="s">
        <v>285</v>
      </c>
      <c r="D173" s="406" t="s">
        <v>316</v>
      </c>
      <c r="E173" s="412">
        <v>25</v>
      </c>
      <c r="F173" s="412">
        <v>8487.5499999999993</v>
      </c>
      <c r="G173" s="412">
        <v>19.083969465648856</v>
      </c>
      <c r="H173" s="413">
        <v>27.019872820316916</v>
      </c>
      <c r="K173" s="329"/>
      <c r="L173" s="329"/>
      <c r="M173" s="330"/>
      <c r="N173" s="329"/>
      <c r="O173" s="329"/>
      <c r="P173" s="329"/>
      <c r="Q173" s="416"/>
    </row>
    <row r="174" spans="2:17" x14ac:dyDescent="0.25">
      <c r="B174" s="312">
        <v>2017</v>
      </c>
      <c r="C174" s="406" t="s">
        <v>285</v>
      </c>
      <c r="D174" s="406" t="s">
        <v>317</v>
      </c>
      <c r="E174" s="412">
        <v>10</v>
      </c>
      <c r="F174" s="412">
        <v>6763.2</v>
      </c>
      <c r="G174" s="412">
        <v>7.6335877862595423</v>
      </c>
      <c r="H174" s="413">
        <v>21.530453883437193</v>
      </c>
      <c r="K174" s="329"/>
      <c r="L174" s="329"/>
      <c r="M174" s="330"/>
      <c r="N174" s="329"/>
      <c r="O174" s="329"/>
      <c r="P174" s="329"/>
      <c r="Q174" s="416"/>
    </row>
    <row r="175" spans="2:17" x14ac:dyDescent="0.25">
      <c r="B175" s="312">
        <v>2017</v>
      </c>
      <c r="C175" s="406" t="s">
        <v>285</v>
      </c>
      <c r="D175" s="406" t="s">
        <v>318</v>
      </c>
      <c r="E175" s="412">
        <v>3</v>
      </c>
      <c r="F175" s="412">
        <v>3607</v>
      </c>
      <c r="G175" s="412">
        <v>2.2900763358778624</v>
      </c>
      <c r="H175" s="413">
        <v>11.482781398976515</v>
      </c>
      <c r="K175" s="329"/>
      <c r="L175" s="329"/>
      <c r="M175" s="330"/>
      <c r="N175" s="329"/>
      <c r="O175" s="329"/>
      <c r="P175" s="329"/>
      <c r="Q175" s="416"/>
    </row>
    <row r="176" spans="2:17" x14ac:dyDescent="0.25">
      <c r="B176" s="312">
        <v>2017</v>
      </c>
      <c r="C176" s="406" t="s">
        <v>285</v>
      </c>
      <c r="D176" s="406" t="s">
        <v>319</v>
      </c>
      <c r="E176" s="412">
        <v>2</v>
      </c>
      <c r="F176" s="412">
        <v>5889</v>
      </c>
      <c r="G176" s="412">
        <v>1.5267175572519083</v>
      </c>
      <c r="H176" s="413">
        <v>18.747463171215053</v>
      </c>
      <c r="K176" s="329"/>
      <c r="L176" s="329"/>
      <c r="M176" s="330"/>
      <c r="N176" s="329"/>
      <c r="O176" s="329"/>
      <c r="P176" s="329"/>
      <c r="Q176" s="416"/>
    </row>
    <row r="177" spans="2:17" x14ac:dyDescent="0.25">
      <c r="B177" s="320">
        <v>2017</v>
      </c>
      <c r="C177" s="409" t="s">
        <v>285</v>
      </c>
      <c r="D177" s="409" t="s">
        <v>320</v>
      </c>
      <c r="E177" s="414">
        <v>131</v>
      </c>
      <c r="F177" s="414">
        <v>31412.25</v>
      </c>
      <c r="G177" s="414">
        <v>100</v>
      </c>
      <c r="H177" s="415">
        <v>100</v>
      </c>
      <c r="K177" s="329"/>
      <c r="L177" s="329"/>
      <c r="M177" s="330"/>
      <c r="N177" s="329"/>
      <c r="O177" s="329"/>
      <c r="P177" s="329"/>
      <c r="Q177" s="416"/>
    </row>
    <row r="178" spans="2:17" x14ac:dyDescent="0.25">
      <c r="B178" s="312">
        <v>2017</v>
      </c>
      <c r="C178" s="406" t="s">
        <v>286</v>
      </c>
      <c r="D178" s="406" t="s">
        <v>313</v>
      </c>
      <c r="E178" s="412">
        <v>15</v>
      </c>
      <c r="F178" s="412">
        <v>360.5</v>
      </c>
      <c r="G178" s="412">
        <v>34.883720930232556</v>
      </c>
      <c r="H178" s="413">
        <v>3.945496333588705</v>
      </c>
      <c r="K178" s="329"/>
      <c r="L178" s="329"/>
      <c r="M178" s="330"/>
      <c r="N178" s="329"/>
      <c r="O178" s="329"/>
      <c r="P178" s="329"/>
      <c r="Q178" s="416"/>
    </row>
    <row r="179" spans="2:17" x14ac:dyDescent="0.25">
      <c r="B179" s="312">
        <v>2017</v>
      </c>
      <c r="C179" s="406" t="s">
        <v>286</v>
      </c>
      <c r="D179" s="406" t="s">
        <v>314</v>
      </c>
      <c r="E179" s="412">
        <v>6</v>
      </c>
      <c r="F179" s="412">
        <v>402</v>
      </c>
      <c r="G179" s="412">
        <v>13.953488372093023</v>
      </c>
      <c r="H179" s="413">
        <v>4.3996935536828277</v>
      </c>
      <c r="K179" s="329"/>
      <c r="L179" s="329"/>
      <c r="M179" s="330"/>
      <c r="N179" s="329"/>
      <c r="O179" s="329"/>
      <c r="P179" s="329"/>
      <c r="Q179" s="416"/>
    </row>
    <row r="180" spans="2:17" x14ac:dyDescent="0.25">
      <c r="B180" s="312">
        <v>2017</v>
      </c>
      <c r="C180" s="406" t="s">
        <v>286</v>
      </c>
      <c r="D180" s="406" t="s">
        <v>315</v>
      </c>
      <c r="E180" s="412">
        <v>7</v>
      </c>
      <c r="F180" s="412">
        <v>874.5</v>
      </c>
      <c r="G180" s="412">
        <v>16.279069767441861</v>
      </c>
      <c r="H180" s="413">
        <v>9.5709751559592871</v>
      </c>
      <c r="K180" s="329"/>
      <c r="L180" s="329"/>
      <c r="M180" s="330"/>
      <c r="N180" s="329"/>
      <c r="O180" s="329"/>
      <c r="P180" s="329"/>
      <c r="Q180" s="416"/>
    </row>
    <row r="181" spans="2:17" x14ac:dyDescent="0.25">
      <c r="B181" s="312">
        <v>2017</v>
      </c>
      <c r="C181" s="406" t="s">
        <v>286</v>
      </c>
      <c r="D181" s="406" t="s">
        <v>316</v>
      </c>
      <c r="E181" s="412">
        <v>9</v>
      </c>
      <c r="F181" s="412">
        <v>2335</v>
      </c>
      <c r="G181" s="412">
        <v>20.930232558139537</v>
      </c>
      <c r="H181" s="413">
        <v>25.555433949874139</v>
      </c>
      <c r="K181" s="329"/>
      <c r="L181" s="329"/>
      <c r="M181" s="330"/>
      <c r="N181" s="329"/>
      <c r="O181" s="329"/>
      <c r="P181" s="329"/>
      <c r="Q181" s="416"/>
    </row>
    <row r="182" spans="2:17" x14ac:dyDescent="0.25">
      <c r="B182" s="312">
        <v>2017</v>
      </c>
      <c r="C182" s="406" t="s">
        <v>286</v>
      </c>
      <c r="D182" s="406" t="s">
        <v>317</v>
      </c>
      <c r="E182" s="412">
        <v>4</v>
      </c>
      <c r="F182" s="412">
        <v>2667</v>
      </c>
      <c r="G182" s="412">
        <v>9.3023255813953494</v>
      </c>
      <c r="H182" s="413">
        <v>29.189011710627121</v>
      </c>
      <c r="K182" s="329"/>
      <c r="L182" s="329"/>
      <c r="M182" s="330"/>
      <c r="N182" s="329"/>
      <c r="O182" s="329"/>
      <c r="P182" s="329"/>
      <c r="Q182" s="416"/>
    </row>
    <row r="183" spans="2:17" x14ac:dyDescent="0.25">
      <c r="B183" s="312">
        <v>2017</v>
      </c>
      <c r="C183" s="406" t="s">
        <v>286</v>
      </c>
      <c r="D183" s="406" t="s">
        <v>318</v>
      </c>
      <c r="E183" s="412">
        <v>2</v>
      </c>
      <c r="F183" s="412">
        <v>2498</v>
      </c>
      <c r="G183" s="412">
        <v>4.6511627906976747</v>
      </c>
      <c r="H183" s="413">
        <v>27.339389296267925</v>
      </c>
      <c r="K183" s="329"/>
      <c r="L183" s="329"/>
      <c r="M183" s="330"/>
      <c r="N183" s="329"/>
      <c r="O183" s="329"/>
      <c r="P183" s="329"/>
      <c r="Q183" s="416"/>
    </row>
    <row r="184" spans="2:17" x14ac:dyDescent="0.25">
      <c r="B184" s="312">
        <v>2017</v>
      </c>
      <c r="C184" s="406" t="s">
        <v>286</v>
      </c>
      <c r="D184" s="406" t="s">
        <v>319</v>
      </c>
      <c r="E184" s="412">
        <v>0</v>
      </c>
      <c r="F184" s="412">
        <v>0</v>
      </c>
      <c r="G184" s="412">
        <v>0</v>
      </c>
      <c r="H184" s="413">
        <v>0</v>
      </c>
      <c r="K184" s="329"/>
      <c r="L184" s="329"/>
      <c r="M184" s="330"/>
      <c r="N184" s="329"/>
      <c r="O184" s="329"/>
      <c r="P184" s="329"/>
      <c r="Q184" s="416"/>
    </row>
    <row r="185" spans="2:17" x14ac:dyDescent="0.25">
      <c r="B185" s="320">
        <v>2017</v>
      </c>
      <c r="C185" s="409" t="s">
        <v>286</v>
      </c>
      <c r="D185" s="409" t="s">
        <v>320</v>
      </c>
      <c r="E185" s="414">
        <v>43</v>
      </c>
      <c r="F185" s="414">
        <v>9137</v>
      </c>
      <c r="G185" s="414">
        <v>100</v>
      </c>
      <c r="H185" s="415">
        <v>100</v>
      </c>
      <c r="K185" s="329"/>
      <c r="L185" s="329"/>
      <c r="M185" s="330"/>
      <c r="N185" s="329"/>
      <c r="O185" s="329"/>
      <c r="P185" s="329"/>
      <c r="Q185" s="416"/>
    </row>
    <row r="186" spans="2:17" x14ac:dyDescent="0.25">
      <c r="B186" s="312">
        <v>2017</v>
      </c>
      <c r="C186" s="406" t="s">
        <v>287</v>
      </c>
      <c r="D186" s="406" t="s">
        <v>313</v>
      </c>
      <c r="E186" s="412">
        <v>24</v>
      </c>
      <c r="F186" s="412">
        <v>580.25</v>
      </c>
      <c r="G186" s="412">
        <v>32</v>
      </c>
      <c r="H186" s="413">
        <v>2.6220951907543184</v>
      </c>
      <c r="K186" s="329"/>
      <c r="L186" s="329"/>
      <c r="M186" s="330"/>
      <c r="N186" s="329"/>
      <c r="O186" s="329"/>
      <c r="P186" s="329"/>
      <c r="Q186" s="416"/>
    </row>
    <row r="187" spans="2:17" x14ac:dyDescent="0.25">
      <c r="B187" s="312">
        <v>2017</v>
      </c>
      <c r="C187" s="406" t="s">
        <v>287</v>
      </c>
      <c r="D187" s="406" t="s">
        <v>314</v>
      </c>
      <c r="E187" s="412">
        <v>9</v>
      </c>
      <c r="F187" s="412">
        <v>691.75</v>
      </c>
      <c r="G187" s="412">
        <v>12</v>
      </c>
      <c r="H187" s="413">
        <v>3.1259532067286511</v>
      </c>
      <c r="K187" s="329"/>
      <c r="L187" s="329"/>
      <c r="M187" s="330"/>
      <c r="N187" s="329"/>
      <c r="O187" s="329"/>
      <c r="P187" s="329"/>
      <c r="Q187" s="416"/>
    </row>
    <row r="188" spans="2:17" x14ac:dyDescent="0.25">
      <c r="B188" s="312">
        <v>2017</v>
      </c>
      <c r="C188" s="406" t="s">
        <v>287</v>
      </c>
      <c r="D188" s="406" t="s">
        <v>315</v>
      </c>
      <c r="E188" s="412">
        <v>14</v>
      </c>
      <c r="F188" s="412">
        <v>1920</v>
      </c>
      <c r="G188" s="412">
        <v>18.666666666666668</v>
      </c>
      <c r="H188" s="413">
        <v>8.6762994678988221</v>
      </c>
      <c r="K188" s="329"/>
      <c r="L188" s="329"/>
      <c r="M188" s="330"/>
      <c r="N188" s="329"/>
      <c r="O188" s="329"/>
      <c r="P188" s="329"/>
      <c r="Q188" s="416"/>
    </row>
    <row r="189" spans="2:17" x14ac:dyDescent="0.25">
      <c r="B189" s="312">
        <v>2017</v>
      </c>
      <c r="C189" s="406" t="s">
        <v>287</v>
      </c>
      <c r="D189" s="406" t="s">
        <v>316</v>
      </c>
      <c r="E189" s="412">
        <v>14</v>
      </c>
      <c r="F189" s="412">
        <v>4852.25</v>
      </c>
      <c r="G189" s="412">
        <v>18.666666666666668</v>
      </c>
      <c r="H189" s="413">
        <v>21.926861506829194</v>
      </c>
      <c r="K189" s="329"/>
      <c r="L189" s="329"/>
      <c r="M189" s="330"/>
      <c r="N189" s="329"/>
      <c r="O189" s="329"/>
      <c r="P189" s="329"/>
      <c r="Q189" s="416"/>
    </row>
    <row r="190" spans="2:17" x14ac:dyDescent="0.25">
      <c r="B190" s="312">
        <v>2017</v>
      </c>
      <c r="C190" s="406" t="s">
        <v>287</v>
      </c>
      <c r="D190" s="406" t="s">
        <v>317</v>
      </c>
      <c r="E190" s="412">
        <v>8</v>
      </c>
      <c r="F190" s="412">
        <v>5925.75</v>
      </c>
      <c r="G190" s="412">
        <v>10.666666666666668</v>
      </c>
      <c r="H190" s="413">
        <v>26.777907068698671</v>
      </c>
      <c r="K190" s="329"/>
      <c r="L190" s="329"/>
      <c r="M190" s="330"/>
      <c r="N190" s="329"/>
      <c r="O190" s="329"/>
      <c r="P190" s="329"/>
      <c r="Q190" s="416"/>
    </row>
    <row r="191" spans="2:17" x14ac:dyDescent="0.25">
      <c r="B191" s="312">
        <v>2017</v>
      </c>
      <c r="C191" s="406" t="s">
        <v>287</v>
      </c>
      <c r="D191" s="406" t="s">
        <v>318</v>
      </c>
      <c r="E191" s="412">
        <v>5</v>
      </c>
      <c r="F191" s="412">
        <v>5998.5</v>
      </c>
      <c r="G191" s="412">
        <v>6.666666666666667</v>
      </c>
      <c r="H191" s="413">
        <v>27.106657478224523</v>
      </c>
      <c r="K191" s="329"/>
      <c r="L191" s="329"/>
      <c r="M191" s="330"/>
      <c r="N191" s="329"/>
      <c r="O191" s="329"/>
      <c r="P191" s="329"/>
      <c r="Q191" s="416"/>
    </row>
    <row r="192" spans="2:17" x14ac:dyDescent="0.25">
      <c r="B192" s="312">
        <v>2017</v>
      </c>
      <c r="C192" s="406" t="s">
        <v>287</v>
      </c>
      <c r="D192" s="406" t="s">
        <v>319</v>
      </c>
      <c r="E192" s="412">
        <v>1</v>
      </c>
      <c r="F192" s="412">
        <v>2160.75</v>
      </c>
      <c r="G192" s="412">
        <v>1.3333333333333335</v>
      </c>
      <c r="H192" s="413">
        <v>9.7642260808658214</v>
      </c>
      <c r="K192" s="329"/>
      <c r="L192" s="329"/>
      <c r="M192" s="330"/>
      <c r="N192" s="329"/>
      <c r="O192" s="329"/>
      <c r="P192" s="329"/>
      <c r="Q192" s="416"/>
    </row>
    <row r="193" spans="2:17" x14ac:dyDescent="0.25">
      <c r="B193" s="320">
        <v>2017</v>
      </c>
      <c r="C193" s="409" t="s">
        <v>287</v>
      </c>
      <c r="D193" s="409" t="s">
        <v>320</v>
      </c>
      <c r="E193" s="414">
        <v>75</v>
      </c>
      <c r="F193" s="414">
        <v>22129.25</v>
      </c>
      <c r="G193" s="414">
        <v>100</v>
      </c>
      <c r="H193" s="415">
        <v>100</v>
      </c>
      <c r="K193" s="329"/>
      <c r="L193" s="329"/>
      <c r="M193" s="330"/>
      <c r="N193" s="329"/>
      <c r="O193" s="329"/>
      <c r="P193" s="329"/>
      <c r="Q193" s="416"/>
    </row>
    <row r="194" spans="2:17" x14ac:dyDescent="0.25">
      <c r="B194" s="312">
        <v>2017</v>
      </c>
      <c r="C194" s="406" t="s">
        <v>288</v>
      </c>
      <c r="D194" s="406" t="s">
        <v>313</v>
      </c>
      <c r="E194" s="412">
        <v>4</v>
      </c>
      <c r="F194" s="412">
        <v>90</v>
      </c>
      <c r="G194" s="412">
        <v>4.3010752688172049</v>
      </c>
      <c r="H194" s="413">
        <v>0.31573408174004564</v>
      </c>
      <c r="K194" s="329"/>
      <c r="L194" s="329"/>
      <c r="M194" s="330"/>
      <c r="N194" s="329"/>
      <c r="O194" s="329"/>
      <c r="P194" s="329"/>
      <c r="Q194" s="416"/>
    </row>
    <row r="195" spans="2:17" x14ac:dyDescent="0.25">
      <c r="B195" s="312">
        <v>2017</v>
      </c>
      <c r="C195" s="406" t="s">
        <v>288</v>
      </c>
      <c r="D195" s="406" t="s">
        <v>314</v>
      </c>
      <c r="E195" s="412">
        <v>21</v>
      </c>
      <c r="F195" s="412">
        <v>1536</v>
      </c>
      <c r="G195" s="412">
        <v>22.58064516129032</v>
      </c>
      <c r="H195" s="413">
        <v>5.3885283283634449</v>
      </c>
      <c r="K195" s="329"/>
      <c r="L195" s="329"/>
      <c r="M195" s="330"/>
      <c r="N195" s="329"/>
      <c r="O195" s="329"/>
      <c r="P195" s="329"/>
      <c r="Q195" s="416"/>
    </row>
    <row r="196" spans="2:17" x14ac:dyDescent="0.25">
      <c r="B196" s="312">
        <v>2017</v>
      </c>
      <c r="C196" s="406" t="s">
        <v>288</v>
      </c>
      <c r="D196" s="406" t="s">
        <v>315</v>
      </c>
      <c r="E196" s="412">
        <v>28</v>
      </c>
      <c r="F196" s="412">
        <v>4046</v>
      </c>
      <c r="G196" s="412">
        <v>30.107526881720432</v>
      </c>
      <c r="H196" s="413">
        <v>14.194001052446939</v>
      </c>
      <c r="K196" s="329"/>
      <c r="L196" s="329"/>
      <c r="M196" s="330"/>
      <c r="N196" s="329"/>
      <c r="O196" s="329"/>
      <c r="P196" s="329"/>
      <c r="Q196" s="416"/>
    </row>
    <row r="197" spans="2:17" x14ac:dyDescent="0.25">
      <c r="B197" s="312">
        <v>2017</v>
      </c>
      <c r="C197" s="406" t="s">
        <v>288</v>
      </c>
      <c r="D197" s="406" t="s">
        <v>316</v>
      </c>
      <c r="E197" s="412">
        <v>24</v>
      </c>
      <c r="F197" s="412">
        <v>6895</v>
      </c>
      <c r="G197" s="412">
        <v>25.806451612903224</v>
      </c>
      <c r="H197" s="413">
        <v>24.188738817751272</v>
      </c>
      <c r="K197" s="329"/>
      <c r="L197" s="329"/>
      <c r="M197" s="330"/>
      <c r="N197" s="329"/>
      <c r="O197" s="329"/>
      <c r="P197" s="329"/>
      <c r="Q197" s="416"/>
    </row>
    <row r="198" spans="2:17" x14ac:dyDescent="0.25">
      <c r="B198" s="312">
        <v>2017</v>
      </c>
      <c r="C198" s="406" t="s">
        <v>288</v>
      </c>
      <c r="D198" s="406" t="s">
        <v>317</v>
      </c>
      <c r="E198" s="412">
        <v>10</v>
      </c>
      <c r="F198" s="412">
        <v>6422</v>
      </c>
      <c r="G198" s="412">
        <v>10.75268817204301</v>
      </c>
      <c r="H198" s="413">
        <v>22.529380810384144</v>
      </c>
      <c r="K198" s="329"/>
      <c r="L198" s="329"/>
      <c r="M198" s="330"/>
      <c r="N198" s="329"/>
      <c r="O198" s="329"/>
      <c r="P198" s="329"/>
      <c r="Q198" s="416"/>
    </row>
    <row r="199" spans="2:17" x14ac:dyDescent="0.25">
      <c r="B199" s="312">
        <v>2017</v>
      </c>
      <c r="C199" s="406" t="s">
        <v>288</v>
      </c>
      <c r="D199" s="406" t="s">
        <v>318</v>
      </c>
      <c r="E199" s="412">
        <v>3</v>
      </c>
      <c r="F199" s="412">
        <v>3588</v>
      </c>
      <c r="G199" s="412">
        <v>3.225806451612903</v>
      </c>
      <c r="H199" s="413">
        <v>12.587265392036484</v>
      </c>
      <c r="K199" s="329"/>
      <c r="L199" s="329"/>
      <c r="M199" s="330"/>
      <c r="N199" s="329"/>
      <c r="O199" s="329"/>
      <c r="P199" s="329"/>
      <c r="Q199" s="416"/>
    </row>
    <row r="200" spans="2:17" x14ac:dyDescent="0.25">
      <c r="B200" s="312">
        <v>2017</v>
      </c>
      <c r="C200" s="406" t="s">
        <v>288</v>
      </c>
      <c r="D200" s="406" t="s">
        <v>319</v>
      </c>
      <c r="E200" s="412">
        <v>3</v>
      </c>
      <c r="F200" s="412">
        <v>5928</v>
      </c>
      <c r="G200" s="412">
        <v>3.225806451612903</v>
      </c>
      <c r="H200" s="413">
        <v>20.796351517277671</v>
      </c>
      <c r="K200" s="329"/>
      <c r="L200" s="329"/>
      <c r="M200" s="330"/>
      <c r="N200" s="329"/>
      <c r="O200" s="329"/>
      <c r="P200" s="329"/>
      <c r="Q200" s="416"/>
    </row>
    <row r="201" spans="2:17" x14ac:dyDescent="0.25">
      <c r="B201" s="320">
        <v>2017</v>
      </c>
      <c r="C201" s="409" t="s">
        <v>288</v>
      </c>
      <c r="D201" s="409" t="s">
        <v>320</v>
      </c>
      <c r="E201" s="414">
        <v>93</v>
      </c>
      <c r="F201" s="414">
        <v>28505</v>
      </c>
      <c r="G201" s="414">
        <v>100</v>
      </c>
      <c r="H201" s="415">
        <v>100</v>
      </c>
      <c r="K201" s="329"/>
      <c r="L201" s="329"/>
      <c r="M201" s="330"/>
      <c r="N201" s="329"/>
      <c r="O201" s="329"/>
      <c r="P201" s="329"/>
      <c r="Q201" s="416"/>
    </row>
    <row r="202" spans="2:17" x14ac:dyDescent="0.25">
      <c r="B202" s="312">
        <v>2017</v>
      </c>
      <c r="C202" s="406" t="s">
        <v>289</v>
      </c>
      <c r="D202" s="406" t="s">
        <v>313</v>
      </c>
      <c r="E202" s="412">
        <v>42</v>
      </c>
      <c r="F202" s="412">
        <v>644.53</v>
      </c>
      <c r="G202" s="412">
        <v>38.888888888888893</v>
      </c>
      <c r="H202" s="413">
        <v>2.840004794075087</v>
      </c>
      <c r="K202" s="329"/>
      <c r="L202" s="329"/>
      <c r="M202" s="330"/>
      <c r="N202" s="329"/>
      <c r="O202" s="329"/>
      <c r="P202" s="329"/>
      <c r="Q202" s="416"/>
    </row>
    <row r="203" spans="2:17" x14ac:dyDescent="0.25">
      <c r="B203" s="312">
        <v>2017</v>
      </c>
      <c r="C203" s="406" t="s">
        <v>289</v>
      </c>
      <c r="D203" s="406" t="s">
        <v>314</v>
      </c>
      <c r="E203" s="412">
        <v>19</v>
      </c>
      <c r="F203" s="412">
        <v>1459.3999999999999</v>
      </c>
      <c r="G203" s="412">
        <v>17.592592592592592</v>
      </c>
      <c r="H203" s="413">
        <v>6.4305819689900883</v>
      </c>
      <c r="K203" s="329"/>
      <c r="L203" s="329"/>
      <c r="M203" s="330"/>
      <c r="N203" s="329"/>
      <c r="O203" s="329"/>
      <c r="P203" s="329"/>
      <c r="Q203" s="416"/>
    </row>
    <row r="204" spans="2:17" x14ac:dyDescent="0.25">
      <c r="B204" s="312">
        <v>2017</v>
      </c>
      <c r="C204" s="406" t="s">
        <v>289</v>
      </c>
      <c r="D204" s="406" t="s">
        <v>315</v>
      </c>
      <c r="E204" s="412">
        <v>14</v>
      </c>
      <c r="F204" s="412">
        <v>2060.15</v>
      </c>
      <c r="G204" s="412">
        <v>12.962962962962962</v>
      </c>
      <c r="H204" s="413">
        <v>9.0776781166335017</v>
      </c>
      <c r="K204" s="329"/>
      <c r="L204" s="329"/>
      <c r="M204" s="330"/>
      <c r="N204" s="329"/>
      <c r="O204" s="329"/>
      <c r="P204" s="329"/>
      <c r="Q204" s="416"/>
    </row>
    <row r="205" spans="2:17" x14ac:dyDescent="0.25">
      <c r="B205" s="312">
        <v>2017</v>
      </c>
      <c r="C205" s="406" t="s">
        <v>289</v>
      </c>
      <c r="D205" s="406" t="s">
        <v>316</v>
      </c>
      <c r="E205" s="412">
        <v>21</v>
      </c>
      <c r="F205" s="412">
        <v>6828.85</v>
      </c>
      <c r="G205" s="412">
        <v>19.444444444444446</v>
      </c>
      <c r="H205" s="413">
        <v>30.090091598559667</v>
      </c>
      <c r="K205" s="329"/>
      <c r="L205" s="329"/>
      <c r="M205" s="330"/>
      <c r="N205" s="329"/>
      <c r="O205" s="329"/>
      <c r="P205" s="329"/>
      <c r="Q205" s="416"/>
    </row>
    <row r="206" spans="2:17" x14ac:dyDescent="0.25">
      <c r="B206" s="312">
        <v>2017</v>
      </c>
      <c r="C206" s="406" t="s">
        <v>289</v>
      </c>
      <c r="D206" s="406" t="s">
        <v>317</v>
      </c>
      <c r="E206" s="412">
        <v>8</v>
      </c>
      <c r="F206" s="412">
        <v>5803.52</v>
      </c>
      <c r="G206" s="412">
        <v>7.4074074074074066</v>
      </c>
      <c r="H206" s="413">
        <v>25.572160523964211</v>
      </c>
      <c r="K206" s="329"/>
      <c r="L206" s="329"/>
      <c r="M206" s="330"/>
      <c r="N206" s="329"/>
      <c r="O206" s="329"/>
      <c r="P206" s="329"/>
      <c r="Q206" s="416"/>
    </row>
    <row r="207" spans="2:17" x14ac:dyDescent="0.25">
      <c r="B207" s="312">
        <v>2017</v>
      </c>
      <c r="C207" s="406" t="s">
        <v>289</v>
      </c>
      <c r="D207" s="406" t="s">
        <v>318</v>
      </c>
      <c r="E207" s="412">
        <v>1</v>
      </c>
      <c r="F207" s="412">
        <v>1084.46</v>
      </c>
      <c r="G207" s="412">
        <v>0.92592592592592582</v>
      </c>
      <c r="H207" s="413">
        <v>4.7784767178915946</v>
      </c>
      <c r="K207" s="329"/>
      <c r="L207" s="329"/>
      <c r="M207" s="330"/>
      <c r="N207" s="329"/>
      <c r="O207" s="329"/>
      <c r="P207" s="329"/>
      <c r="Q207" s="416"/>
    </row>
    <row r="208" spans="2:17" x14ac:dyDescent="0.25">
      <c r="B208" s="312">
        <v>2017</v>
      </c>
      <c r="C208" s="406" t="s">
        <v>289</v>
      </c>
      <c r="D208" s="406" t="s">
        <v>319</v>
      </c>
      <c r="E208" s="412">
        <v>3</v>
      </c>
      <c r="F208" s="412">
        <v>4813.7700000000004</v>
      </c>
      <c r="G208" s="412">
        <v>2.7777777777777777</v>
      </c>
      <c r="H208" s="413">
        <v>21.211006279885861</v>
      </c>
      <c r="K208" s="329"/>
      <c r="L208" s="329"/>
      <c r="M208" s="330"/>
      <c r="N208" s="329"/>
      <c r="O208" s="329"/>
      <c r="P208" s="329"/>
      <c r="Q208" s="416"/>
    </row>
    <row r="209" spans="2:17" x14ac:dyDescent="0.25">
      <c r="B209" s="320">
        <v>2017</v>
      </c>
      <c r="C209" s="409" t="s">
        <v>289</v>
      </c>
      <c r="D209" s="409" t="s">
        <v>320</v>
      </c>
      <c r="E209" s="414">
        <v>108</v>
      </c>
      <c r="F209" s="414">
        <v>22694.68</v>
      </c>
      <c r="G209" s="414">
        <v>100</v>
      </c>
      <c r="H209" s="415">
        <v>100</v>
      </c>
      <c r="K209" s="329"/>
      <c r="L209" s="329"/>
      <c r="M209" s="330"/>
      <c r="N209" s="329"/>
      <c r="O209" s="329"/>
      <c r="P209" s="329"/>
      <c r="Q209" s="416"/>
    </row>
    <row r="210" spans="2:17" x14ac:dyDescent="0.25">
      <c r="B210" s="312">
        <v>2017</v>
      </c>
      <c r="C210" s="406" t="s">
        <v>290</v>
      </c>
      <c r="D210" s="406" t="s">
        <v>313</v>
      </c>
      <c r="E210" s="412">
        <v>46</v>
      </c>
      <c r="F210" s="412">
        <v>985.77</v>
      </c>
      <c r="G210" s="412">
        <v>22.439024390243905</v>
      </c>
      <c r="H210" s="413">
        <v>1.3387744259412349</v>
      </c>
      <c r="K210" s="329"/>
      <c r="L210" s="329"/>
      <c r="M210" s="330"/>
      <c r="N210" s="329"/>
      <c r="O210" s="329"/>
      <c r="P210" s="329"/>
      <c r="Q210" s="416"/>
    </row>
    <row r="211" spans="2:17" x14ac:dyDescent="0.25">
      <c r="B211" s="312">
        <v>2017</v>
      </c>
      <c r="C211" s="406" t="s">
        <v>290</v>
      </c>
      <c r="D211" s="406" t="s">
        <v>314</v>
      </c>
      <c r="E211" s="412">
        <v>41</v>
      </c>
      <c r="F211" s="412">
        <v>2979.25</v>
      </c>
      <c r="G211" s="412">
        <v>20</v>
      </c>
      <c r="H211" s="413">
        <v>4.0461199960289154</v>
      </c>
      <c r="K211" s="329"/>
      <c r="L211" s="329"/>
      <c r="M211" s="330"/>
      <c r="N211" s="329"/>
      <c r="O211" s="329"/>
      <c r="P211" s="329"/>
      <c r="Q211" s="416"/>
    </row>
    <row r="212" spans="2:17" x14ac:dyDescent="0.25">
      <c r="B212" s="312">
        <v>2017</v>
      </c>
      <c r="C212" s="406" t="s">
        <v>290</v>
      </c>
      <c r="D212" s="406" t="s">
        <v>315</v>
      </c>
      <c r="E212" s="412">
        <v>37</v>
      </c>
      <c r="F212" s="412">
        <v>5269.41</v>
      </c>
      <c r="G212" s="412">
        <v>18.048780487804876</v>
      </c>
      <c r="H212" s="413">
        <v>7.1563867309808602</v>
      </c>
      <c r="K212" s="329"/>
      <c r="L212" s="329"/>
      <c r="M212" s="330"/>
      <c r="N212" s="329"/>
      <c r="O212" s="329"/>
      <c r="P212" s="329"/>
      <c r="Q212" s="416"/>
    </row>
    <row r="213" spans="2:17" x14ac:dyDescent="0.25">
      <c r="B213" s="312">
        <v>2017</v>
      </c>
      <c r="C213" s="406" t="s">
        <v>290</v>
      </c>
      <c r="D213" s="406" t="s">
        <v>316</v>
      </c>
      <c r="E213" s="412">
        <v>44</v>
      </c>
      <c r="F213" s="412">
        <v>14065.52</v>
      </c>
      <c r="G213" s="412">
        <v>21.463414634146343</v>
      </c>
      <c r="H213" s="413">
        <v>19.102385407919655</v>
      </c>
      <c r="K213" s="329"/>
      <c r="L213" s="329"/>
      <c r="M213" s="330"/>
      <c r="N213" s="329"/>
      <c r="O213" s="329"/>
      <c r="P213" s="329"/>
      <c r="Q213" s="416"/>
    </row>
    <row r="214" spans="2:17" x14ac:dyDescent="0.25">
      <c r="B214" s="312">
        <v>2017</v>
      </c>
      <c r="C214" s="406" t="s">
        <v>290</v>
      </c>
      <c r="D214" s="406" t="s">
        <v>317</v>
      </c>
      <c r="E214" s="412">
        <v>17</v>
      </c>
      <c r="F214" s="412">
        <v>12016.55</v>
      </c>
      <c r="G214" s="412">
        <v>8.2926829268292686</v>
      </c>
      <c r="H214" s="413">
        <v>16.31967885819628</v>
      </c>
      <c r="K214" s="329"/>
      <c r="L214" s="329"/>
      <c r="M214" s="330"/>
      <c r="N214" s="329"/>
      <c r="O214" s="329"/>
      <c r="P214" s="329"/>
      <c r="Q214" s="416"/>
    </row>
    <row r="215" spans="2:17" x14ac:dyDescent="0.25">
      <c r="B215" s="312">
        <v>2017</v>
      </c>
      <c r="C215" s="406" t="s">
        <v>290</v>
      </c>
      <c r="D215" s="406" t="s">
        <v>318</v>
      </c>
      <c r="E215" s="412">
        <v>6</v>
      </c>
      <c r="F215" s="412">
        <v>7241.54</v>
      </c>
      <c r="G215" s="412">
        <v>2.9268292682926833</v>
      </c>
      <c r="H215" s="413">
        <v>9.8347368619764151</v>
      </c>
      <c r="K215" s="329"/>
      <c r="L215" s="329"/>
      <c r="M215" s="330"/>
      <c r="N215" s="329"/>
      <c r="O215" s="329"/>
      <c r="P215" s="329"/>
      <c r="Q215" s="416"/>
    </row>
    <row r="216" spans="2:17" x14ac:dyDescent="0.25">
      <c r="B216" s="312">
        <v>2017</v>
      </c>
      <c r="C216" s="406" t="s">
        <v>290</v>
      </c>
      <c r="D216" s="406" t="s">
        <v>319</v>
      </c>
      <c r="E216" s="412">
        <v>14</v>
      </c>
      <c r="F216" s="412">
        <v>31074.23</v>
      </c>
      <c r="G216" s="412">
        <v>6.8292682926829276</v>
      </c>
      <c r="H216" s="413">
        <v>42.201917718956658</v>
      </c>
      <c r="K216" s="329"/>
      <c r="L216" s="329"/>
      <c r="M216" s="330"/>
      <c r="N216" s="329"/>
      <c r="O216" s="329"/>
      <c r="P216" s="329"/>
      <c r="Q216" s="416"/>
    </row>
    <row r="217" spans="2:17" x14ac:dyDescent="0.25">
      <c r="B217" s="320">
        <v>2017</v>
      </c>
      <c r="C217" s="409" t="s">
        <v>290</v>
      </c>
      <c r="D217" s="409" t="s">
        <v>320</v>
      </c>
      <c r="E217" s="414">
        <v>205</v>
      </c>
      <c r="F217" s="414">
        <v>73632.26999999999</v>
      </c>
      <c r="G217" s="414">
        <v>100</v>
      </c>
      <c r="H217" s="415">
        <v>100</v>
      </c>
      <c r="K217" s="329"/>
      <c r="L217" s="329"/>
      <c r="M217" s="330"/>
      <c r="N217" s="329"/>
      <c r="O217" s="329"/>
      <c r="P217" s="329"/>
      <c r="Q217" s="416"/>
    </row>
    <row r="218" spans="2:17" x14ac:dyDescent="0.25">
      <c r="B218" s="312">
        <v>2017</v>
      </c>
      <c r="C218" s="406" t="s">
        <v>291</v>
      </c>
      <c r="D218" s="406" t="s">
        <v>313</v>
      </c>
      <c r="E218" s="412">
        <v>113</v>
      </c>
      <c r="F218" s="412">
        <v>2561.0500000000002</v>
      </c>
      <c r="G218" s="412">
        <v>25.681818181818183</v>
      </c>
      <c r="H218" s="413">
        <v>2.4586272756378409</v>
      </c>
      <c r="K218" s="329"/>
      <c r="L218" s="329"/>
      <c r="M218" s="330"/>
      <c r="N218" s="329"/>
      <c r="O218" s="329"/>
      <c r="P218" s="329"/>
      <c r="Q218" s="416"/>
    </row>
    <row r="219" spans="2:17" x14ac:dyDescent="0.25">
      <c r="B219" s="312">
        <v>2017</v>
      </c>
      <c r="C219" s="406" t="s">
        <v>291</v>
      </c>
      <c r="D219" s="406" t="s">
        <v>314</v>
      </c>
      <c r="E219" s="412">
        <v>84</v>
      </c>
      <c r="F219" s="412">
        <v>6220.15</v>
      </c>
      <c r="G219" s="412">
        <v>19.090909090909093</v>
      </c>
      <c r="H219" s="413">
        <v>5.9713908157039937</v>
      </c>
      <c r="K219" s="329"/>
      <c r="L219" s="329"/>
      <c r="M219" s="330"/>
      <c r="N219" s="329"/>
      <c r="O219" s="329"/>
      <c r="P219" s="329"/>
      <c r="Q219" s="416"/>
    </row>
    <row r="220" spans="2:17" x14ac:dyDescent="0.25">
      <c r="B220" s="312">
        <v>2017</v>
      </c>
      <c r="C220" s="406" t="s">
        <v>291</v>
      </c>
      <c r="D220" s="406" t="s">
        <v>315</v>
      </c>
      <c r="E220" s="412">
        <v>90</v>
      </c>
      <c r="F220" s="412">
        <v>13051.05</v>
      </c>
      <c r="G220" s="412">
        <v>20.454545454545457</v>
      </c>
      <c r="H220" s="413">
        <v>12.529106228192827</v>
      </c>
      <c r="K220" s="329"/>
      <c r="L220" s="329"/>
      <c r="M220" s="330"/>
      <c r="N220" s="329"/>
      <c r="O220" s="329"/>
      <c r="P220" s="329"/>
      <c r="Q220" s="416"/>
    </row>
    <row r="221" spans="2:17" x14ac:dyDescent="0.25">
      <c r="B221" s="312">
        <v>2017</v>
      </c>
      <c r="C221" s="406" t="s">
        <v>291</v>
      </c>
      <c r="D221" s="406" t="s">
        <v>316</v>
      </c>
      <c r="E221" s="412">
        <v>98</v>
      </c>
      <c r="F221" s="412">
        <v>29775</v>
      </c>
      <c r="G221" s="412">
        <v>22.272727272727273</v>
      </c>
      <c r="H221" s="413">
        <v>28.584224100316941</v>
      </c>
      <c r="K221" s="329"/>
      <c r="L221" s="329"/>
      <c r="M221" s="330"/>
      <c r="N221" s="329"/>
      <c r="O221" s="329"/>
      <c r="P221" s="329"/>
      <c r="Q221" s="416"/>
    </row>
    <row r="222" spans="2:17" x14ac:dyDescent="0.25">
      <c r="B222" s="312">
        <v>2017</v>
      </c>
      <c r="C222" s="406" t="s">
        <v>291</v>
      </c>
      <c r="D222" s="406" t="s">
        <v>317</v>
      </c>
      <c r="E222" s="412">
        <v>37</v>
      </c>
      <c r="F222" s="412">
        <v>26656.85</v>
      </c>
      <c r="G222" s="412">
        <v>8.4090909090909083</v>
      </c>
      <c r="H222" s="413">
        <v>25.59077663168879</v>
      </c>
      <c r="K222" s="329"/>
      <c r="L222" s="329"/>
      <c r="M222" s="330"/>
      <c r="N222" s="329"/>
      <c r="O222" s="329"/>
      <c r="P222" s="329"/>
      <c r="Q222" s="416"/>
    </row>
    <row r="223" spans="2:17" x14ac:dyDescent="0.25">
      <c r="B223" s="312">
        <v>2017</v>
      </c>
      <c r="C223" s="406" t="s">
        <v>291</v>
      </c>
      <c r="D223" s="406" t="s">
        <v>318</v>
      </c>
      <c r="E223" s="412">
        <v>13</v>
      </c>
      <c r="F223" s="412">
        <v>16088.7</v>
      </c>
      <c r="G223" s="412">
        <v>2.9545454545454546</v>
      </c>
      <c r="H223" s="413">
        <v>15.445273090941031</v>
      </c>
      <c r="K223" s="329"/>
      <c r="L223" s="329"/>
      <c r="M223" s="330"/>
      <c r="N223" s="329"/>
      <c r="O223" s="329"/>
      <c r="P223" s="329"/>
      <c r="Q223" s="416"/>
    </row>
    <row r="224" spans="2:17" x14ac:dyDescent="0.25">
      <c r="B224" s="312">
        <v>2017</v>
      </c>
      <c r="C224" s="406" t="s">
        <v>291</v>
      </c>
      <c r="D224" s="406" t="s">
        <v>319</v>
      </c>
      <c r="E224" s="412">
        <v>5</v>
      </c>
      <c r="F224" s="412">
        <v>9813.0499999999993</v>
      </c>
      <c r="G224" s="412">
        <v>1.1363636363636365</v>
      </c>
      <c r="H224" s="413">
        <v>9.4206018575185606</v>
      </c>
      <c r="K224" s="329"/>
      <c r="L224" s="329"/>
      <c r="M224" s="330"/>
      <c r="N224" s="329"/>
      <c r="O224" s="329"/>
      <c r="P224" s="329"/>
      <c r="Q224" s="416"/>
    </row>
    <row r="225" spans="2:17" x14ac:dyDescent="0.25">
      <c r="B225" s="320">
        <v>2017</v>
      </c>
      <c r="C225" s="409" t="s">
        <v>291</v>
      </c>
      <c r="D225" s="409" t="s">
        <v>320</v>
      </c>
      <c r="E225" s="414">
        <v>440</v>
      </c>
      <c r="F225" s="414">
        <v>104165.85000000002</v>
      </c>
      <c r="G225" s="414">
        <v>100</v>
      </c>
      <c r="H225" s="415">
        <v>100</v>
      </c>
      <c r="K225" s="329"/>
      <c r="L225" s="329"/>
      <c r="M225" s="330"/>
      <c r="N225" s="329"/>
      <c r="O225" s="329"/>
      <c r="P225" s="329"/>
      <c r="Q225" s="416"/>
    </row>
    <row r="226" spans="2:17" x14ac:dyDescent="0.25">
      <c r="B226" s="312">
        <v>2017</v>
      </c>
      <c r="C226" s="406" t="s">
        <v>292</v>
      </c>
      <c r="D226" s="406" t="s">
        <v>313</v>
      </c>
      <c r="E226" s="412">
        <v>55</v>
      </c>
      <c r="F226" s="412">
        <v>1368</v>
      </c>
      <c r="G226" s="412">
        <v>19.16376306620209</v>
      </c>
      <c r="H226" s="413">
        <v>0.81823687299534209</v>
      </c>
      <c r="K226" s="329"/>
      <c r="L226" s="329"/>
      <c r="M226" s="330"/>
      <c r="N226" s="329"/>
      <c r="O226" s="329"/>
      <c r="P226" s="329"/>
      <c r="Q226" s="416"/>
    </row>
    <row r="227" spans="2:17" x14ac:dyDescent="0.25">
      <c r="B227" s="312">
        <v>2017</v>
      </c>
      <c r="C227" s="406" t="s">
        <v>292</v>
      </c>
      <c r="D227" s="406" t="s">
        <v>314</v>
      </c>
      <c r="E227" s="412">
        <v>30</v>
      </c>
      <c r="F227" s="412">
        <v>2124</v>
      </c>
      <c r="G227" s="412">
        <v>10.452961672473867</v>
      </c>
      <c r="H227" s="413">
        <v>1.2704204080717154</v>
      </c>
      <c r="K227" s="329"/>
      <c r="L227" s="329"/>
      <c r="M227" s="330"/>
      <c r="N227" s="329"/>
      <c r="O227" s="329"/>
      <c r="P227" s="329"/>
      <c r="Q227" s="416"/>
    </row>
    <row r="228" spans="2:17" x14ac:dyDescent="0.25">
      <c r="B228" s="312">
        <v>2017</v>
      </c>
      <c r="C228" s="406" t="s">
        <v>292</v>
      </c>
      <c r="D228" s="406" t="s">
        <v>315</v>
      </c>
      <c r="E228" s="412">
        <v>35</v>
      </c>
      <c r="F228" s="412">
        <v>4875</v>
      </c>
      <c r="G228" s="412">
        <v>12.195121951219512</v>
      </c>
      <c r="H228" s="413">
        <v>2.9158660495996291</v>
      </c>
      <c r="K228" s="329"/>
      <c r="L228" s="329"/>
      <c r="M228" s="330"/>
      <c r="N228" s="329"/>
      <c r="O228" s="329"/>
      <c r="P228" s="329"/>
      <c r="Q228" s="416"/>
    </row>
    <row r="229" spans="2:17" x14ac:dyDescent="0.25">
      <c r="B229" s="312">
        <v>2017</v>
      </c>
      <c r="C229" s="406" t="s">
        <v>292</v>
      </c>
      <c r="D229" s="406" t="s">
        <v>316</v>
      </c>
      <c r="E229" s="412">
        <v>57</v>
      </c>
      <c r="F229" s="412">
        <v>18161.25</v>
      </c>
      <c r="G229" s="412">
        <v>19.860627177700348</v>
      </c>
      <c r="H229" s="413">
        <v>10.862722521700773</v>
      </c>
      <c r="K229" s="329"/>
      <c r="L229" s="329"/>
      <c r="M229" s="330"/>
      <c r="N229" s="329"/>
      <c r="O229" s="329"/>
      <c r="P229" s="329"/>
      <c r="Q229" s="416"/>
    </row>
    <row r="230" spans="2:17" x14ac:dyDescent="0.25">
      <c r="B230" s="312">
        <v>2017</v>
      </c>
      <c r="C230" s="406" t="s">
        <v>292</v>
      </c>
      <c r="D230" s="406" t="s">
        <v>317</v>
      </c>
      <c r="E230" s="412">
        <v>52</v>
      </c>
      <c r="F230" s="412">
        <v>37379</v>
      </c>
      <c r="G230" s="412">
        <v>18.118466898954704</v>
      </c>
      <c r="H230" s="413">
        <v>22.357365552407085</v>
      </c>
      <c r="K230" s="329"/>
      <c r="L230" s="329"/>
      <c r="M230" s="330"/>
      <c r="N230" s="329"/>
      <c r="O230" s="329"/>
      <c r="P230" s="329"/>
      <c r="Q230" s="416"/>
    </row>
    <row r="231" spans="2:17" x14ac:dyDescent="0.25">
      <c r="B231" s="312">
        <v>2017</v>
      </c>
      <c r="C231" s="406" t="s">
        <v>292</v>
      </c>
      <c r="D231" s="406" t="s">
        <v>318</v>
      </c>
      <c r="E231" s="412">
        <v>34</v>
      </c>
      <c r="F231" s="412">
        <v>40189</v>
      </c>
      <c r="G231" s="412">
        <v>11.846689895470384</v>
      </c>
      <c r="H231" s="413">
        <v>24.038100649714771</v>
      </c>
      <c r="K231" s="329"/>
      <c r="L231" s="329"/>
      <c r="M231" s="330"/>
      <c r="N231" s="329"/>
      <c r="O231" s="329"/>
      <c r="P231" s="329"/>
      <c r="Q231" s="416"/>
    </row>
    <row r="232" spans="2:17" x14ac:dyDescent="0.25">
      <c r="B232" s="312">
        <v>2017</v>
      </c>
      <c r="C232" s="406" t="s">
        <v>292</v>
      </c>
      <c r="D232" s="406" t="s">
        <v>319</v>
      </c>
      <c r="E232" s="412">
        <v>24</v>
      </c>
      <c r="F232" s="412">
        <v>63092.5</v>
      </c>
      <c r="G232" s="412">
        <v>8.3623693379790947</v>
      </c>
      <c r="H232" s="413">
        <v>37.737287945510687</v>
      </c>
      <c r="K232" s="329"/>
      <c r="L232" s="329"/>
      <c r="M232" s="330"/>
      <c r="N232" s="329"/>
      <c r="O232" s="329"/>
      <c r="P232" s="329"/>
      <c r="Q232" s="416"/>
    </row>
    <row r="233" spans="2:17" x14ac:dyDescent="0.25">
      <c r="B233" s="320">
        <v>2017</v>
      </c>
      <c r="C233" s="409" t="s">
        <v>292</v>
      </c>
      <c r="D233" s="409" t="s">
        <v>320</v>
      </c>
      <c r="E233" s="414">
        <v>287</v>
      </c>
      <c r="F233" s="414">
        <v>167188.75</v>
      </c>
      <c r="G233" s="414">
        <v>100</v>
      </c>
      <c r="H233" s="415">
        <v>100</v>
      </c>
      <c r="K233" s="329"/>
      <c r="L233" s="329"/>
      <c r="M233" s="330"/>
      <c r="N233" s="329"/>
      <c r="O233" s="329"/>
      <c r="P233" s="329"/>
      <c r="Q233" s="416"/>
    </row>
    <row r="234" spans="2:17" x14ac:dyDescent="0.25">
      <c r="B234" s="312">
        <v>2017</v>
      </c>
      <c r="C234" s="406" t="s">
        <v>293</v>
      </c>
      <c r="D234" s="406" t="s">
        <v>313</v>
      </c>
      <c r="E234" s="412">
        <v>26</v>
      </c>
      <c r="F234" s="412">
        <v>542.5</v>
      </c>
      <c r="G234" s="412">
        <v>20.8</v>
      </c>
      <c r="H234" s="413">
        <v>1.4676521353324063</v>
      </c>
      <c r="K234" s="329"/>
      <c r="L234" s="329"/>
      <c r="M234" s="330"/>
      <c r="N234" s="329"/>
      <c r="O234" s="329"/>
      <c r="P234" s="329"/>
      <c r="Q234" s="416"/>
    </row>
    <row r="235" spans="2:17" x14ac:dyDescent="0.25">
      <c r="B235" s="312">
        <v>2017</v>
      </c>
      <c r="C235" s="406" t="s">
        <v>293</v>
      </c>
      <c r="D235" s="406" t="s">
        <v>314</v>
      </c>
      <c r="E235" s="412">
        <v>19</v>
      </c>
      <c r="F235" s="412">
        <v>1428.9899999999998</v>
      </c>
      <c r="G235" s="412">
        <v>15.2</v>
      </c>
      <c r="H235" s="413">
        <v>3.8659174651956776</v>
      </c>
      <c r="K235" s="329"/>
      <c r="L235" s="329"/>
      <c r="M235" s="330"/>
      <c r="N235" s="329"/>
      <c r="O235" s="329"/>
      <c r="P235" s="329"/>
      <c r="Q235" s="416"/>
    </row>
    <row r="236" spans="2:17" x14ac:dyDescent="0.25">
      <c r="B236" s="312">
        <v>2017</v>
      </c>
      <c r="C236" s="406" t="s">
        <v>293</v>
      </c>
      <c r="D236" s="406" t="s">
        <v>315</v>
      </c>
      <c r="E236" s="412">
        <v>28</v>
      </c>
      <c r="F236" s="412">
        <v>4161.2199999999993</v>
      </c>
      <c r="G236" s="412">
        <v>22.400000000000002</v>
      </c>
      <c r="H236" s="413">
        <v>11.257554688641319</v>
      </c>
      <c r="K236" s="329"/>
      <c r="L236" s="329"/>
      <c r="M236" s="330"/>
      <c r="N236" s="329"/>
      <c r="O236" s="329"/>
      <c r="P236" s="329"/>
      <c r="Q236" s="416"/>
    </row>
    <row r="237" spans="2:17" x14ac:dyDescent="0.25">
      <c r="B237" s="312">
        <v>2017</v>
      </c>
      <c r="C237" s="406" t="s">
        <v>293</v>
      </c>
      <c r="D237" s="406" t="s">
        <v>316</v>
      </c>
      <c r="E237" s="412">
        <v>28</v>
      </c>
      <c r="F237" s="412">
        <v>9756.15</v>
      </c>
      <c r="G237" s="412">
        <v>22.400000000000002</v>
      </c>
      <c r="H237" s="413">
        <v>26.393796092393103</v>
      </c>
      <c r="K237" s="329"/>
      <c r="L237" s="329"/>
      <c r="M237" s="330"/>
      <c r="N237" s="329"/>
      <c r="O237" s="329"/>
      <c r="P237" s="329"/>
      <c r="Q237" s="416"/>
    </row>
    <row r="238" spans="2:17" x14ac:dyDescent="0.25">
      <c r="B238" s="312">
        <v>2017</v>
      </c>
      <c r="C238" s="406" t="s">
        <v>293</v>
      </c>
      <c r="D238" s="406" t="s">
        <v>317</v>
      </c>
      <c r="E238" s="412">
        <v>18</v>
      </c>
      <c r="F238" s="412">
        <v>12419.450000000003</v>
      </c>
      <c r="G238" s="412">
        <v>14.399999999999999</v>
      </c>
      <c r="H238" s="413">
        <v>33.59895357079089</v>
      </c>
      <c r="K238" s="329"/>
      <c r="L238" s="329"/>
      <c r="M238" s="330"/>
      <c r="N238" s="329"/>
      <c r="O238" s="329"/>
      <c r="P238" s="329"/>
      <c r="Q238" s="416"/>
    </row>
    <row r="239" spans="2:17" x14ac:dyDescent="0.25">
      <c r="B239" s="312">
        <v>2017</v>
      </c>
      <c r="C239" s="406" t="s">
        <v>293</v>
      </c>
      <c r="D239" s="406" t="s">
        <v>318</v>
      </c>
      <c r="E239" s="412">
        <v>4</v>
      </c>
      <c r="F239" s="412">
        <v>5360.63</v>
      </c>
      <c r="G239" s="412">
        <v>3.2</v>
      </c>
      <c r="H239" s="413">
        <v>14.502378002261674</v>
      </c>
      <c r="K239" s="329"/>
      <c r="L239" s="329"/>
      <c r="M239" s="330"/>
      <c r="N239" s="329"/>
      <c r="O239" s="329"/>
      <c r="P239" s="329"/>
      <c r="Q239" s="416"/>
    </row>
    <row r="240" spans="2:17" x14ac:dyDescent="0.25">
      <c r="B240" s="312">
        <v>2017</v>
      </c>
      <c r="C240" s="406" t="s">
        <v>293</v>
      </c>
      <c r="D240" s="406" t="s">
        <v>319</v>
      </c>
      <c r="E240" s="412">
        <v>2</v>
      </c>
      <c r="F240" s="412">
        <v>3294.8599999999997</v>
      </c>
      <c r="G240" s="412">
        <v>1.6</v>
      </c>
      <c r="H240" s="413">
        <v>8.9137480453849456</v>
      </c>
      <c r="K240" s="329"/>
      <c r="L240" s="329"/>
      <c r="M240" s="330"/>
      <c r="N240" s="329"/>
      <c r="O240" s="329"/>
      <c r="P240" s="329"/>
      <c r="Q240" s="416"/>
    </row>
    <row r="241" spans="2:17" x14ac:dyDescent="0.25">
      <c r="B241" s="320">
        <v>2017</v>
      </c>
      <c r="C241" s="409" t="s">
        <v>293</v>
      </c>
      <c r="D241" s="409" t="s">
        <v>320</v>
      </c>
      <c r="E241" s="414">
        <v>125</v>
      </c>
      <c r="F241" s="414">
        <v>36963.799999999996</v>
      </c>
      <c r="G241" s="414">
        <v>100</v>
      </c>
      <c r="H241" s="415">
        <v>100</v>
      </c>
      <c r="K241" s="329"/>
      <c r="L241" s="329"/>
      <c r="M241" s="330"/>
      <c r="N241" s="329"/>
      <c r="O241" s="329"/>
      <c r="P241" s="329"/>
      <c r="Q241" s="416"/>
    </row>
    <row r="242" spans="2:17" x14ac:dyDescent="0.25">
      <c r="B242" s="312">
        <v>2017</v>
      </c>
      <c r="C242" s="406" t="s">
        <v>294</v>
      </c>
      <c r="D242" s="406" t="s">
        <v>313</v>
      </c>
      <c r="E242" s="412">
        <v>90</v>
      </c>
      <c r="F242" s="412">
        <v>2048.33</v>
      </c>
      <c r="G242" s="412">
        <v>30.100334448160538</v>
      </c>
      <c r="H242" s="413">
        <v>3.3070421707492423</v>
      </c>
      <c r="K242" s="329"/>
      <c r="L242" s="329"/>
      <c r="M242" s="330"/>
      <c r="N242" s="329"/>
      <c r="O242" s="329"/>
      <c r="P242" s="329"/>
      <c r="Q242" s="416"/>
    </row>
    <row r="243" spans="2:17" x14ac:dyDescent="0.25">
      <c r="B243" s="312">
        <v>2017</v>
      </c>
      <c r="C243" s="406" t="s">
        <v>294</v>
      </c>
      <c r="D243" s="406" t="s">
        <v>314</v>
      </c>
      <c r="E243" s="412">
        <v>43</v>
      </c>
      <c r="F243" s="412">
        <v>3128.3999999999996</v>
      </c>
      <c r="G243" s="412">
        <v>14.381270903010032</v>
      </c>
      <c r="H243" s="413">
        <v>5.0508222439606554</v>
      </c>
      <c r="K243" s="329"/>
      <c r="L243" s="329"/>
      <c r="M243" s="330"/>
      <c r="N243" s="329"/>
      <c r="O243" s="329"/>
      <c r="P243" s="329"/>
      <c r="Q243" s="416"/>
    </row>
    <row r="244" spans="2:17" x14ac:dyDescent="0.25">
      <c r="B244" s="312">
        <v>2017</v>
      </c>
      <c r="C244" s="406" t="s">
        <v>294</v>
      </c>
      <c r="D244" s="406" t="s">
        <v>315</v>
      </c>
      <c r="E244" s="412">
        <v>64</v>
      </c>
      <c r="F244" s="412">
        <v>9199.92</v>
      </c>
      <c r="G244" s="412">
        <v>21.404682274247492</v>
      </c>
      <c r="H244" s="413">
        <v>14.853330961085065</v>
      </c>
      <c r="K244" s="329"/>
      <c r="L244" s="329"/>
      <c r="M244" s="330"/>
      <c r="N244" s="329"/>
      <c r="O244" s="329"/>
      <c r="P244" s="329"/>
      <c r="Q244" s="416"/>
    </row>
    <row r="245" spans="2:17" x14ac:dyDescent="0.25">
      <c r="B245" s="312">
        <v>2017</v>
      </c>
      <c r="C245" s="406" t="s">
        <v>294</v>
      </c>
      <c r="D245" s="406" t="s">
        <v>316</v>
      </c>
      <c r="E245" s="412">
        <v>71</v>
      </c>
      <c r="F245" s="412">
        <v>21409.770000000004</v>
      </c>
      <c r="G245" s="412">
        <v>23.745819397993312</v>
      </c>
      <c r="H245" s="413">
        <v>34.566213576934388</v>
      </c>
      <c r="K245" s="329"/>
      <c r="L245" s="329"/>
      <c r="M245" s="330"/>
      <c r="N245" s="329"/>
      <c r="O245" s="329"/>
      <c r="P245" s="329"/>
      <c r="Q245" s="416"/>
    </row>
    <row r="246" spans="2:17" x14ac:dyDescent="0.25">
      <c r="B246" s="312">
        <v>2017</v>
      </c>
      <c r="C246" s="406" t="s">
        <v>294</v>
      </c>
      <c r="D246" s="406" t="s">
        <v>317</v>
      </c>
      <c r="E246" s="412">
        <v>25</v>
      </c>
      <c r="F246" s="412">
        <v>18604.490000000002</v>
      </c>
      <c r="G246" s="412">
        <v>8.3612040133779271</v>
      </c>
      <c r="H246" s="413">
        <v>30.03707068454916</v>
      </c>
      <c r="K246" s="329"/>
      <c r="L246" s="329"/>
      <c r="M246" s="330"/>
      <c r="N246" s="329"/>
      <c r="O246" s="329"/>
      <c r="P246" s="329"/>
      <c r="Q246" s="416"/>
    </row>
    <row r="247" spans="2:17" x14ac:dyDescent="0.25">
      <c r="B247" s="312">
        <v>2017</v>
      </c>
      <c r="C247" s="406" t="s">
        <v>294</v>
      </c>
      <c r="D247" s="406" t="s">
        <v>318</v>
      </c>
      <c r="E247" s="412">
        <v>4</v>
      </c>
      <c r="F247" s="412">
        <v>4280.4400000000005</v>
      </c>
      <c r="G247" s="412">
        <v>1.3377926421404682</v>
      </c>
      <c r="H247" s="413">
        <v>6.9107983524929528</v>
      </c>
      <c r="K247" s="329"/>
      <c r="L247" s="329"/>
      <c r="M247" s="330"/>
      <c r="N247" s="329"/>
      <c r="O247" s="329"/>
      <c r="P247" s="329"/>
      <c r="Q247" s="416"/>
    </row>
    <row r="248" spans="2:17" x14ac:dyDescent="0.25">
      <c r="B248" s="312">
        <v>2017</v>
      </c>
      <c r="C248" s="406" t="s">
        <v>294</v>
      </c>
      <c r="D248" s="406" t="s">
        <v>319</v>
      </c>
      <c r="E248" s="412">
        <v>2</v>
      </c>
      <c r="F248" s="412">
        <v>3267.08</v>
      </c>
      <c r="G248" s="412">
        <v>0.66889632107023411</v>
      </c>
      <c r="H248" s="413">
        <v>5.2747220102285448</v>
      </c>
      <c r="K248" s="329"/>
      <c r="L248" s="329"/>
      <c r="M248" s="330"/>
      <c r="N248" s="329"/>
      <c r="O248" s="329"/>
      <c r="P248" s="329"/>
      <c r="Q248" s="416"/>
    </row>
    <row r="249" spans="2:17" x14ac:dyDescent="0.25">
      <c r="B249" s="320">
        <v>2017</v>
      </c>
      <c r="C249" s="409" t="s">
        <v>294</v>
      </c>
      <c r="D249" s="409" t="s">
        <v>320</v>
      </c>
      <c r="E249" s="414">
        <v>299</v>
      </c>
      <c r="F249" s="414">
        <v>61938.43</v>
      </c>
      <c r="G249" s="414">
        <v>100</v>
      </c>
      <c r="H249" s="415">
        <v>100</v>
      </c>
      <c r="K249" s="329"/>
      <c r="L249" s="329"/>
      <c r="M249" s="330"/>
      <c r="N249" s="329"/>
      <c r="O249" s="329"/>
      <c r="P249" s="329"/>
      <c r="Q249" s="416"/>
    </row>
    <row r="250" spans="2:17" x14ac:dyDescent="0.25">
      <c r="B250" s="312">
        <v>2017</v>
      </c>
      <c r="C250" s="406" t="s">
        <v>295</v>
      </c>
      <c r="D250" s="406" t="s">
        <v>313</v>
      </c>
      <c r="E250" s="412">
        <v>0</v>
      </c>
      <c r="F250" s="412">
        <v>0</v>
      </c>
      <c r="G250" s="412">
        <v>0</v>
      </c>
      <c r="H250" s="413">
        <v>0</v>
      </c>
      <c r="K250" s="329"/>
      <c r="L250" s="329"/>
      <c r="M250" s="330"/>
      <c r="N250" s="329"/>
      <c r="O250" s="329"/>
      <c r="P250" s="329"/>
      <c r="Q250" s="416"/>
    </row>
    <row r="251" spans="2:17" x14ac:dyDescent="0.25">
      <c r="B251" s="312">
        <v>2017</v>
      </c>
      <c r="C251" s="406" t="s">
        <v>295</v>
      </c>
      <c r="D251" s="406" t="s">
        <v>314</v>
      </c>
      <c r="E251" s="412">
        <v>0</v>
      </c>
      <c r="F251" s="412">
        <v>0</v>
      </c>
      <c r="G251" s="412">
        <v>0</v>
      </c>
      <c r="H251" s="413">
        <v>0</v>
      </c>
      <c r="K251" s="329"/>
      <c r="L251" s="329"/>
      <c r="M251" s="330"/>
      <c r="N251" s="329"/>
      <c r="O251" s="329"/>
      <c r="P251" s="329"/>
      <c r="Q251" s="416"/>
    </row>
    <row r="252" spans="2:17" x14ac:dyDescent="0.25">
      <c r="B252" s="312">
        <v>2017</v>
      </c>
      <c r="C252" s="406" t="s">
        <v>295</v>
      </c>
      <c r="D252" s="406" t="s">
        <v>315</v>
      </c>
      <c r="E252" s="412">
        <v>0</v>
      </c>
      <c r="F252" s="412">
        <v>0</v>
      </c>
      <c r="G252" s="412">
        <v>0</v>
      </c>
      <c r="H252" s="413">
        <v>0</v>
      </c>
      <c r="K252" s="329"/>
      <c r="L252" s="329"/>
      <c r="M252" s="330"/>
      <c r="N252" s="329"/>
      <c r="O252" s="329"/>
      <c r="P252" s="329"/>
      <c r="Q252" s="416"/>
    </row>
    <row r="253" spans="2:17" x14ac:dyDescent="0.25">
      <c r="B253" s="312">
        <v>2017</v>
      </c>
      <c r="C253" s="406" t="s">
        <v>295</v>
      </c>
      <c r="D253" s="406" t="s">
        <v>316</v>
      </c>
      <c r="E253" s="412">
        <v>3</v>
      </c>
      <c r="F253" s="412">
        <v>918</v>
      </c>
      <c r="G253" s="412">
        <v>11.111111111111111</v>
      </c>
      <c r="H253" s="413">
        <v>2.4505158629526314</v>
      </c>
      <c r="K253" s="329"/>
      <c r="L253" s="329"/>
      <c r="M253" s="330"/>
      <c r="N253" s="329"/>
      <c r="O253" s="329"/>
      <c r="P253" s="329"/>
      <c r="Q253" s="416"/>
    </row>
    <row r="254" spans="2:17" x14ac:dyDescent="0.25">
      <c r="B254" s="312">
        <v>2017</v>
      </c>
      <c r="C254" s="406" t="s">
        <v>295</v>
      </c>
      <c r="D254" s="406" t="s">
        <v>317</v>
      </c>
      <c r="E254" s="412">
        <v>7</v>
      </c>
      <c r="F254" s="412">
        <v>5224.5</v>
      </c>
      <c r="G254" s="412">
        <v>25.925925925925924</v>
      </c>
      <c r="H254" s="413">
        <v>13.946318220039242</v>
      </c>
      <c r="K254" s="329"/>
      <c r="L254" s="329"/>
      <c r="M254" s="330"/>
      <c r="N254" s="329"/>
      <c r="O254" s="329"/>
      <c r="P254" s="329"/>
      <c r="Q254" s="416"/>
    </row>
    <row r="255" spans="2:17" x14ac:dyDescent="0.25">
      <c r="B255" s="312">
        <v>2017</v>
      </c>
      <c r="C255" s="406" t="s">
        <v>295</v>
      </c>
      <c r="D255" s="406" t="s">
        <v>318</v>
      </c>
      <c r="E255" s="412">
        <v>9</v>
      </c>
      <c r="F255" s="412">
        <v>11241</v>
      </c>
      <c r="G255" s="412">
        <v>33.333333333333329</v>
      </c>
      <c r="H255" s="413">
        <v>30.006806988508199</v>
      </c>
      <c r="K255" s="329"/>
      <c r="L255" s="329"/>
      <c r="M255" s="330"/>
      <c r="N255" s="329"/>
      <c r="O255" s="329"/>
      <c r="P255" s="329"/>
      <c r="Q255" s="416"/>
    </row>
    <row r="256" spans="2:17" x14ac:dyDescent="0.25">
      <c r="B256" s="312">
        <v>2017</v>
      </c>
      <c r="C256" s="406" t="s">
        <v>295</v>
      </c>
      <c r="D256" s="406" t="s">
        <v>319</v>
      </c>
      <c r="E256" s="412">
        <v>8</v>
      </c>
      <c r="F256" s="412">
        <v>20078</v>
      </c>
      <c r="G256" s="412">
        <v>29.629629629629626</v>
      </c>
      <c r="H256" s="413">
        <v>53.596358928499932</v>
      </c>
      <c r="K256" s="329"/>
      <c r="L256" s="329"/>
      <c r="M256" s="330"/>
      <c r="N256" s="329"/>
      <c r="O256" s="329"/>
      <c r="P256" s="329"/>
      <c r="Q256" s="416"/>
    </row>
    <row r="257" spans="2:17" x14ac:dyDescent="0.25">
      <c r="B257" s="320">
        <v>2017</v>
      </c>
      <c r="C257" s="409" t="s">
        <v>295</v>
      </c>
      <c r="D257" s="409" t="s">
        <v>320</v>
      </c>
      <c r="E257" s="414">
        <v>27</v>
      </c>
      <c r="F257" s="414">
        <v>37461.5</v>
      </c>
      <c r="G257" s="414">
        <v>100</v>
      </c>
      <c r="H257" s="415">
        <v>100</v>
      </c>
      <c r="K257" s="329"/>
      <c r="L257" s="329"/>
      <c r="M257" s="330"/>
      <c r="N257" s="329"/>
      <c r="O257" s="329"/>
      <c r="P257" s="329"/>
      <c r="Q257" s="416"/>
    </row>
    <row r="258" spans="2:17" x14ac:dyDescent="0.25">
      <c r="B258" s="312">
        <v>2017</v>
      </c>
      <c r="C258" s="406" t="s">
        <v>296</v>
      </c>
      <c r="D258" s="406" t="s">
        <v>313</v>
      </c>
      <c r="E258" s="412">
        <v>6</v>
      </c>
      <c r="F258" s="412">
        <v>102</v>
      </c>
      <c r="G258" s="412">
        <v>35.294117647058826</v>
      </c>
      <c r="H258" s="413">
        <v>1.6444981862152357</v>
      </c>
      <c r="K258" s="329"/>
      <c r="L258" s="329"/>
      <c r="M258" s="330"/>
      <c r="N258" s="329"/>
      <c r="O258" s="329"/>
      <c r="P258" s="329"/>
      <c r="Q258" s="416"/>
    </row>
    <row r="259" spans="2:17" x14ac:dyDescent="0.25">
      <c r="B259" s="312">
        <v>2017</v>
      </c>
      <c r="C259" s="406" t="s">
        <v>296</v>
      </c>
      <c r="D259" s="406" t="s">
        <v>314</v>
      </c>
      <c r="E259" s="412">
        <v>2</v>
      </c>
      <c r="F259" s="412">
        <v>169.5</v>
      </c>
      <c r="G259" s="412">
        <v>11.76470588235294</v>
      </c>
      <c r="H259" s="413">
        <v>2.7327690447400244</v>
      </c>
      <c r="K259" s="329"/>
      <c r="L259" s="329"/>
      <c r="M259" s="330"/>
      <c r="N259" s="329"/>
      <c r="O259" s="329"/>
      <c r="P259" s="329"/>
      <c r="Q259" s="416"/>
    </row>
    <row r="260" spans="2:17" x14ac:dyDescent="0.25">
      <c r="B260" s="312">
        <v>2017</v>
      </c>
      <c r="C260" s="406" t="s">
        <v>296</v>
      </c>
      <c r="D260" s="406" t="s">
        <v>315</v>
      </c>
      <c r="E260" s="412">
        <v>2</v>
      </c>
      <c r="F260" s="412">
        <v>257</v>
      </c>
      <c r="G260" s="412">
        <v>11.76470588235294</v>
      </c>
      <c r="H260" s="413">
        <v>4.1434905280128982</v>
      </c>
      <c r="K260" s="329"/>
      <c r="L260" s="329"/>
      <c r="M260" s="330"/>
      <c r="N260" s="329"/>
      <c r="O260" s="329"/>
      <c r="P260" s="329"/>
      <c r="Q260" s="416"/>
    </row>
    <row r="261" spans="2:17" x14ac:dyDescent="0.25">
      <c r="B261" s="312">
        <v>2017</v>
      </c>
      <c r="C261" s="406" t="s">
        <v>296</v>
      </c>
      <c r="D261" s="406" t="s">
        <v>316</v>
      </c>
      <c r="E261" s="412">
        <v>3</v>
      </c>
      <c r="F261" s="412">
        <v>955.5</v>
      </c>
      <c r="G261" s="412">
        <v>17.647058823529413</v>
      </c>
      <c r="H261" s="413">
        <v>15.405078597339783</v>
      </c>
      <c r="K261" s="329"/>
      <c r="L261" s="329"/>
      <c r="M261" s="330"/>
      <c r="N261" s="329"/>
      <c r="O261" s="329"/>
      <c r="P261" s="329"/>
      <c r="Q261" s="416"/>
    </row>
    <row r="262" spans="2:17" x14ac:dyDescent="0.25">
      <c r="B262" s="312">
        <v>2017</v>
      </c>
      <c r="C262" s="406" t="s">
        <v>296</v>
      </c>
      <c r="D262" s="406" t="s">
        <v>317</v>
      </c>
      <c r="E262" s="412">
        <v>2</v>
      </c>
      <c r="F262" s="412">
        <v>1539.5</v>
      </c>
      <c r="G262" s="412">
        <v>11.76470588235294</v>
      </c>
      <c r="H262" s="413">
        <v>24.820636839983877</v>
      </c>
      <c r="K262" s="329"/>
      <c r="L262" s="329"/>
      <c r="M262" s="330"/>
      <c r="N262" s="329"/>
      <c r="O262" s="329"/>
      <c r="P262" s="329"/>
      <c r="Q262" s="416"/>
    </row>
    <row r="263" spans="2:17" x14ac:dyDescent="0.25">
      <c r="B263" s="312">
        <v>2017</v>
      </c>
      <c r="C263" s="406" t="s">
        <v>296</v>
      </c>
      <c r="D263" s="406" t="s">
        <v>318</v>
      </c>
      <c r="E263" s="412">
        <v>1</v>
      </c>
      <c r="F263" s="412">
        <v>1005</v>
      </c>
      <c r="G263" s="412">
        <v>5.8823529411764701</v>
      </c>
      <c r="H263" s="413">
        <v>16.203143893591292</v>
      </c>
      <c r="K263" s="329"/>
      <c r="L263" s="329"/>
      <c r="M263" s="330"/>
      <c r="N263" s="329"/>
      <c r="O263" s="329"/>
      <c r="P263" s="329"/>
      <c r="Q263" s="416"/>
    </row>
    <row r="264" spans="2:17" x14ac:dyDescent="0.25">
      <c r="B264" s="312">
        <v>2017</v>
      </c>
      <c r="C264" s="406" t="s">
        <v>296</v>
      </c>
      <c r="D264" s="406" t="s">
        <v>319</v>
      </c>
      <c r="E264" s="412">
        <v>1</v>
      </c>
      <c r="F264" s="412">
        <v>2174</v>
      </c>
      <c r="G264" s="412">
        <v>5.8823529411764701</v>
      </c>
      <c r="H264" s="413">
        <v>35.050382910116888</v>
      </c>
      <c r="K264" s="329"/>
      <c r="L264" s="329"/>
      <c r="M264" s="330"/>
      <c r="N264" s="329"/>
      <c r="O264" s="329"/>
      <c r="P264" s="329"/>
      <c r="Q264" s="416"/>
    </row>
    <row r="265" spans="2:17" x14ac:dyDescent="0.25">
      <c r="B265" s="320">
        <v>2017</v>
      </c>
      <c r="C265" s="409" t="s">
        <v>296</v>
      </c>
      <c r="D265" s="409" t="s">
        <v>320</v>
      </c>
      <c r="E265" s="414">
        <v>17</v>
      </c>
      <c r="F265" s="414">
        <v>6202.5</v>
      </c>
      <c r="G265" s="414">
        <v>100</v>
      </c>
      <c r="H265" s="415">
        <v>100</v>
      </c>
      <c r="K265" s="329"/>
      <c r="L265" s="329"/>
      <c r="M265" s="330"/>
      <c r="N265" s="329"/>
      <c r="O265" s="329"/>
      <c r="P265" s="329"/>
      <c r="Q265" s="416"/>
    </row>
    <row r="266" spans="2:17" x14ac:dyDescent="0.25">
      <c r="B266" s="312">
        <v>2017</v>
      </c>
      <c r="C266" s="406" t="s">
        <v>297</v>
      </c>
      <c r="D266" s="406" t="s">
        <v>313</v>
      </c>
      <c r="E266" s="412">
        <v>26</v>
      </c>
      <c r="F266" s="412">
        <v>545</v>
      </c>
      <c r="G266" s="412">
        <v>18.30985915492958</v>
      </c>
      <c r="H266" s="413">
        <v>1.2903760439911685</v>
      </c>
      <c r="K266" s="329"/>
      <c r="L266" s="329"/>
      <c r="M266" s="330"/>
      <c r="N266" s="329"/>
      <c r="O266" s="329"/>
      <c r="P266" s="329"/>
      <c r="Q266" s="416"/>
    </row>
    <row r="267" spans="2:17" x14ac:dyDescent="0.25">
      <c r="B267" s="312">
        <v>2017</v>
      </c>
      <c r="C267" s="406" t="s">
        <v>297</v>
      </c>
      <c r="D267" s="406" t="s">
        <v>314</v>
      </c>
      <c r="E267" s="412">
        <v>21</v>
      </c>
      <c r="F267" s="412">
        <v>1421</v>
      </c>
      <c r="G267" s="412">
        <v>14.788732394366196</v>
      </c>
      <c r="H267" s="413">
        <v>3.364448364241194</v>
      </c>
      <c r="K267" s="329"/>
      <c r="L267" s="329"/>
      <c r="M267" s="330"/>
      <c r="N267" s="329"/>
      <c r="O267" s="329"/>
      <c r="P267" s="329"/>
      <c r="Q267" s="416"/>
    </row>
    <row r="268" spans="2:17" x14ac:dyDescent="0.25">
      <c r="B268" s="312">
        <v>2017</v>
      </c>
      <c r="C268" s="406" t="s">
        <v>297</v>
      </c>
      <c r="D268" s="406" t="s">
        <v>315</v>
      </c>
      <c r="E268" s="412">
        <v>36</v>
      </c>
      <c r="F268" s="412">
        <v>5103</v>
      </c>
      <c r="G268" s="412">
        <v>25.352112676056336</v>
      </c>
      <c r="H268" s="413">
        <v>12.082181564196208</v>
      </c>
      <c r="K268" s="329"/>
      <c r="L268" s="329"/>
      <c r="M268" s="330"/>
      <c r="N268" s="329"/>
      <c r="O268" s="329"/>
      <c r="P268" s="329"/>
      <c r="Q268" s="416"/>
    </row>
    <row r="269" spans="2:17" x14ac:dyDescent="0.25">
      <c r="B269" s="312">
        <v>2017</v>
      </c>
      <c r="C269" s="406" t="s">
        <v>297</v>
      </c>
      <c r="D269" s="406" t="s">
        <v>316</v>
      </c>
      <c r="E269" s="412">
        <v>31</v>
      </c>
      <c r="F269" s="412">
        <v>9939</v>
      </c>
      <c r="G269" s="412">
        <v>21.830985915492956</v>
      </c>
      <c r="H269" s="413">
        <v>23.532197249960046</v>
      </c>
      <c r="K269" s="329"/>
      <c r="L269" s="329"/>
      <c r="M269" s="330"/>
      <c r="N269" s="329"/>
      <c r="O269" s="329"/>
      <c r="P269" s="329"/>
      <c r="Q269" s="416"/>
    </row>
    <row r="270" spans="2:17" x14ac:dyDescent="0.25">
      <c r="B270" s="312">
        <v>2017</v>
      </c>
      <c r="C270" s="406" t="s">
        <v>297</v>
      </c>
      <c r="D270" s="406" t="s">
        <v>317</v>
      </c>
      <c r="E270" s="412">
        <v>19</v>
      </c>
      <c r="F270" s="412">
        <v>13107.75</v>
      </c>
      <c r="G270" s="412">
        <v>13.380281690140844</v>
      </c>
      <c r="H270" s="413">
        <v>31.034727689220627</v>
      </c>
      <c r="K270" s="329"/>
      <c r="L270" s="329"/>
      <c r="M270" s="330"/>
      <c r="N270" s="329"/>
      <c r="O270" s="329"/>
      <c r="P270" s="329"/>
      <c r="Q270" s="416"/>
    </row>
    <row r="271" spans="2:17" x14ac:dyDescent="0.25">
      <c r="B271" s="312">
        <v>2017</v>
      </c>
      <c r="C271" s="406" t="s">
        <v>297</v>
      </c>
      <c r="D271" s="406" t="s">
        <v>318</v>
      </c>
      <c r="E271" s="412">
        <v>6</v>
      </c>
      <c r="F271" s="412">
        <v>7385.5</v>
      </c>
      <c r="G271" s="412">
        <v>4.225352112676056</v>
      </c>
      <c r="H271" s="413">
        <v>17.486371142929862</v>
      </c>
      <c r="K271" s="329"/>
      <c r="L271" s="329"/>
      <c r="M271" s="330"/>
      <c r="N271" s="329"/>
      <c r="O271" s="329"/>
      <c r="P271" s="329"/>
      <c r="Q271" s="416"/>
    </row>
    <row r="272" spans="2:17" x14ac:dyDescent="0.25">
      <c r="B272" s="312">
        <v>2017</v>
      </c>
      <c r="C272" s="406" t="s">
        <v>297</v>
      </c>
      <c r="D272" s="406" t="s">
        <v>319</v>
      </c>
      <c r="E272" s="412">
        <v>3</v>
      </c>
      <c r="F272" s="412">
        <v>4734.5</v>
      </c>
      <c r="G272" s="412">
        <v>2.112676056338028</v>
      </c>
      <c r="H272" s="413">
        <v>11.209697945460896</v>
      </c>
      <c r="K272" s="329"/>
      <c r="L272" s="329"/>
      <c r="M272" s="330"/>
      <c r="N272" s="329"/>
      <c r="O272" s="329"/>
      <c r="P272" s="329"/>
      <c r="Q272" s="416"/>
    </row>
    <row r="273" spans="2:17" x14ac:dyDescent="0.25">
      <c r="B273" s="320">
        <v>2017</v>
      </c>
      <c r="C273" s="409" t="s">
        <v>297</v>
      </c>
      <c r="D273" s="409" t="s">
        <v>320</v>
      </c>
      <c r="E273" s="414">
        <v>142</v>
      </c>
      <c r="F273" s="414">
        <v>42235.75</v>
      </c>
      <c r="G273" s="414">
        <v>100</v>
      </c>
      <c r="H273" s="415">
        <v>100</v>
      </c>
      <c r="K273" s="329"/>
      <c r="L273" s="329"/>
      <c r="M273" s="330"/>
      <c r="N273" s="329"/>
      <c r="O273" s="329"/>
      <c r="P273" s="329"/>
      <c r="Q273" s="416"/>
    </row>
    <row r="274" spans="2:17" x14ac:dyDescent="0.25">
      <c r="B274" s="312">
        <v>2017</v>
      </c>
      <c r="C274" s="406" t="s">
        <v>298</v>
      </c>
      <c r="D274" s="406" t="s">
        <v>313</v>
      </c>
      <c r="E274" s="412">
        <v>6</v>
      </c>
      <c r="F274" s="412">
        <v>130</v>
      </c>
      <c r="G274" s="412">
        <v>13.953488372093023</v>
      </c>
      <c r="H274" s="413">
        <v>0.4214621494569622</v>
      </c>
      <c r="K274" s="329"/>
      <c r="L274" s="329"/>
      <c r="M274" s="330"/>
      <c r="N274" s="329"/>
      <c r="O274" s="329"/>
      <c r="P274" s="329"/>
      <c r="Q274" s="416"/>
    </row>
    <row r="275" spans="2:17" x14ac:dyDescent="0.25">
      <c r="B275" s="312">
        <v>2017</v>
      </c>
      <c r="C275" s="406" t="s">
        <v>298</v>
      </c>
      <c r="D275" s="406" t="s">
        <v>314</v>
      </c>
      <c r="E275" s="412">
        <v>2</v>
      </c>
      <c r="F275" s="412">
        <v>150</v>
      </c>
      <c r="G275" s="412">
        <v>4.6511627906976747</v>
      </c>
      <c r="H275" s="413">
        <v>0.48630248014264871</v>
      </c>
      <c r="K275" s="329"/>
      <c r="L275" s="329"/>
      <c r="M275" s="330"/>
      <c r="N275" s="329"/>
      <c r="O275" s="329"/>
      <c r="P275" s="329"/>
      <c r="Q275" s="416"/>
    </row>
    <row r="276" spans="2:17" x14ac:dyDescent="0.25">
      <c r="B276" s="312">
        <v>2017</v>
      </c>
      <c r="C276" s="406" t="s">
        <v>298</v>
      </c>
      <c r="D276" s="406" t="s">
        <v>315</v>
      </c>
      <c r="E276" s="412">
        <v>8</v>
      </c>
      <c r="F276" s="412">
        <v>1161</v>
      </c>
      <c r="G276" s="412">
        <v>18.604651162790699</v>
      </c>
      <c r="H276" s="413">
        <v>3.7639811963041012</v>
      </c>
      <c r="K276" s="329"/>
      <c r="L276" s="329"/>
      <c r="M276" s="330"/>
      <c r="N276" s="329"/>
      <c r="O276" s="329"/>
      <c r="P276" s="329"/>
      <c r="Q276" s="416"/>
    </row>
    <row r="277" spans="2:17" x14ac:dyDescent="0.25">
      <c r="B277" s="312">
        <v>2017</v>
      </c>
      <c r="C277" s="406" t="s">
        <v>298</v>
      </c>
      <c r="D277" s="406" t="s">
        <v>316</v>
      </c>
      <c r="E277" s="412">
        <v>11</v>
      </c>
      <c r="F277" s="412">
        <v>3360</v>
      </c>
      <c r="G277" s="412">
        <v>25.581395348837212</v>
      </c>
      <c r="H277" s="413">
        <v>10.893175555195333</v>
      </c>
      <c r="K277" s="329"/>
      <c r="L277" s="329"/>
      <c r="M277" s="330"/>
      <c r="N277" s="329"/>
      <c r="O277" s="329"/>
      <c r="P277" s="329"/>
      <c r="Q277" s="416"/>
    </row>
    <row r="278" spans="2:17" x14ac:dyDescent="0.25">
      <c r="B278" s="312">
        <v>2017</v>
      </c>
      <c r="C278" s="406" t="s">
        <v>298</v>
      </c>
      <c r="D278" s="406" t="s">
        <v>317</v>
      </c>
      <c r="E278" s="412">
        <v>8</v>
      </c>
      <c r="F278" s="412">
        <v>5938</v>
      </c>
      <c r="G278" s="412">
        <v>18.604651162790699</v>
      </c>
      <c r="H278" s="413">
        <v>19.251094180580321</v>
      </c>
      <c r="K278" s="329"/>
      <c r="L278" s="329"/>
      <c r="M278" s="330"/>
      <c r="N278" s="329"/>
      <c r="O278" s="329"/>
      <c r="P278" s="329"/>
      <c r="Q278" s="416"/>
    </row>
    <row r="279" spans="2:17" x14ac:dyDescent="0.25">
      <c r="B279" s="312">
        <v>2017</v>
      </c>
      <c r="C279" s="406" t="s">
        <v>298</v>
      </c>
      <c r="D279" s="406" t="s">
        <v>318</v>
      </c>
      <c r="E279" s="412">
        <v>3</v>
      </c>
      <c r="F279" s="412">
        <v>3532</v>
      </c>
      <c r="G279" s="412">
        <v>6.9767441860465116</v>
      </c>
      <c r="H279" s="413">
        <v>11.450802399092236</v>
      </c>
      <c r="K279" s="329"/>
      <c r="L279" s="329"/>
      <c r="M279" s="330"/>
      <c r="N279" s="329"/>
      <c r="O279" s="329"/>
      <c r="P279" s="329"/>
      <c r="Q279" s="416"/>
    </row>
    <row r="280" spans="2:17" x14ac:dyDescent="0.25">
      <c r="B280" s="312">
        <v>2017</v>
      </c>
      <c r="C280" s="406" t="s">
        <v>298</v>
      </c>
      <c r="D280" s="406" t="s">
        <v>319</v>
      </c>
      <c r="E280" s="412">
        <v>5</v>
      </c>
      <c r="F280" s="412">
        <v>16574</v>
      </c>
      <c r="G280" s="412">
        <v>11.627906976744185</v>
      </c>
      <c r="H280" s="413">
        <v>53.733182039228403</v>
      </c>
      <c r="K280" s="329"/>
      <c r="L280" s="329"/>
      <c r="M280" s="330"/>
      <c r="N280" s="329"/>
      <c r="O280" s="329"/>
      <c r="P280" s="329"/>
      <c r="Q280" s="416"/>
    </row>
    <row r="281" spans="2:17" x14ac:dyDescent="0.25">
      <c r="B281" s="320">
        <v>2017</v>
      </c>
      <c r="C281" s="409" t="s">
        <v>298</v>
      </c>
      <c r="D281" s="409" t="s">
        <v>320</v>
      </c>
      <c r="E281" s="414">
        <v>43</v>
      </c>
      <c r="F281" s="414">
        <v>30845</v>
      </c>
      <c r="G281" s="414">
        <v>100</v>
      </c>
      <c r="H281" s="415">
        <v>100</v>
      </c>
      <c r="K281" s="329"/>
      <c r="L281" s="329"/>
      <c r="M281" s="330"/>
      <c r="N281" s="329"/>
      <c r="O281" s="329"/>
      <c r="P281" s="329"/>
      <c r="Q281" s="416"/>
    </row>
    <row r="282" spans="2:17" x14ac:dyDescent="0.25">
      <c r="B282" s="312">
        <v>2015</v>
      </c>
      <c r="C282" s="406" t="s">
        <v>307</v>
      </c>
      <c r="D282" s="406" t="s">
        <v>313</v>
      </c>
      <c r="E282" s="412">
        <v>402</v>
      </c>
      <c r="F282" s="412">
        <v>8484.7400000000016</v>
      </c>
      <c r="G282" s="412">
        <v>21.337579617834397</v>
      </c>
      <c r="H282" s="413">
        <v>1.2717461389218614</v>
      </c>
      <c r="K282" s="329"/>
      <c r="L282" s="329"/>
      <c r="M282" s="330"/>
      <c r="N282" s="329"/>
      <c r="O282" s="329"/>
      <c r="P282" s="329"/>
      <c r="Q282" s="416"/>
    </row>
    <row r="283" spans="2:17" x14ac:dyDescent="0.25">
      <c r="B283" s="312">
        <v>2015</v>
      </c>
      <c r="C283" s="406" t="s">
        <v>307</v>
      </c>
      <c r="D283" s="406" t="s">
        <v>314</v>
      </c>
      <c r="E283" s="412">
        <v>262</v>
      </c>
      <c r="F283" s="412">
        <v>19268.95</v>
      </c>
      <c r="G283" s="412">
        <v>13.906581740976645</v>
      </c>
      <c r="H283" s="413">
        <v>2.8881512884989284</v>
      </c>
    </row>
    <row r="284" spans="2:17" x14ac:dyDescent="0.25">
      <c r="B284" s="312">
        <v>2015</v>
      </c>
      <c r="C284" s="406" t="s">
        <v>307</v>
      </c>
      <c r="D284" s="406" t="s">
        <v>315</v>
      </c>
      <c r="E284" s="412">
        <v>367</v>
      </c>
      <c r="F284" s="412">
        <v>53977.039999999994</v>
      </c>
      <c r="G284" s="412">
        <v>19.479830148619961</v>
      </c>
      <c r="H284" s="413">
        <v>8.0904178808579701</v>
      </c>
    </row>
    <row r="285" spans="2:17" x14ac:dyDescent="0.25">
      <c r="B285" s="312">
        <v>2015</v>
      </c>
      <c r="C285" s="406" t="s">
        <v>307</v>
      </c>
      <c r="D285" s="406" t="s">
        <v>316</v>
      </c>
      <c r="E285" s="412">
        <v>458</v>
      </c>
      <c r="F285" s="412">
        <v>146498.38000000003</v>
      </c>
      <c r="G285" s="412">
        <v>24.309978768577494</v>
      </c>
      <c r="H285" s="413">
        <v>21.95809761092357</v>
      </c>
    </row>
    <row r="286" spans="2:17" x14ac:dyDescent="0.25">
      <c r="B286" s="312">
        <v>2015</v>
      </c>
      <c r="C286" s="406" t="s">
        <v>307</v>
      </c>
      <c r="D286" s="406" t="s">
        <v>317</v>
      </c>
      <c r="E286" s="412">
        <v>234</v>
      </c>
      <c r="F286" s="412">
        <v>164877.70333333334</v>
      </c>
      <c r="G286" s="412">
        <v>12.420382165605096</v>
      </c>
      <c r="H286" s="413">
        <v>24.712906065297318</v>
      </c>
    </row>
    <row r="287" spans="2:17" x14ac:dyDescent="0.25">
      <c r="B287" s="312">
        <v>2015</v>
      </c>
      <c r="C287" s="406" t="s">
        <v>307</v>
      </c>
      <c r="D287" s="406" t="s">
        <v>318</v>
      </c>
      <c r="E287" s="412">
        <v>74</v>
      </c>
      <c r="F287" s="412">
        <v>89175.943333333329</v>
      </c>
      <c r="G287" s="412">
        <v>3.9278131634819533</v>
      </c>
      <c r="H287" s="413">
        <v>13.366250659287305</v>
      </c>
    </row>
    <row r="288" spans="2:17" x14ac:dyDescent="0.25">
      <c r="B288" s="312">
        <v>2015</v>
      </c>
      <c r="C288" s="406" t="s">
        <v>307</v>
      </c>
      <c r="D288" s="406" t="s">
        <v>319</v>
      </c>
      <c r="E288" s="412">
        <v>87</v>
      </c>
      <c r="F288" s="412">
        <v>184889.70333333334</v>
      </c>
      <c r="G288" s="412">
        <v>4.6178343949044587</v>
      </c>
      <c r="H288" s="413">
        <v>27.712430356213041</v>
      </c>
    </row>
    <row r="289" spans="2:8" x14ac:dyDescent="0.25">
      <c r="B289" s="320">
        <v>2015</v>
      </c>
      <c r="C289" s="409" t="s">
        <v>307</v>
      </c>
      <c r="D289" s="409" t="s">
        <v>320</v>
      </c>
      <c r="E289" s="414">
        <v>1884</v>
      </c>
      <c r="F289" s="414">
        <v>667172.46000000008</v>
      </c>
      <c r="G289" s="414">
        <v>100</v>
      </c>
      <c r="H289" s="415">
        <v>100</v>
      </c>
    </row>
    <row r="290" spans="2:8" x14ac:dyDescent="0.25">
      <c r="B290" s="312">
        <v>2015</v>
      </c>
      <c r="C290" s="406" t="s">
        <v>285</v>
      </c>
      <c r="D290" s="406" t="s">
        <v>313</v>
      </c>
      <c r="E290" s="412">
        <v>25</v>
      </c>
      <c r="F290" s="412">
        <v>676.75</v>
      </c>
      <c r="G290" s="412">
        <v>18.115942028985508</v>
      </c>
      <c r="H290" s="413">
        <v>1.9659963251047636</v>
      </c>
    </row>
    <row r="291" spans="2:8" x14ac:dyDescent="0.25">
      <c r="B291" s="312">
        <v>2015</v>
      </c>
      <c r="C291" s="406" t="s">
        <v>285</v>
      </c>
      <c r="D291" s="406" t="s">
        <v>314</v>
      </c>
      <c r="E291" s="412">
        <v>20</v>
      </c>
      <c r="F291" s="412">
        <v>1433.75</v>
      </c>
      <c r="G291" s="412">
        <v>14.492753623188406</v>
      </c>
      <c r="H291" s="413">
        <v>4.1651233559201399</v>
      </c>
    </row>
    <row r="292" spans="2:8" x14ac:dyDescent="0.25">
      <c r="B292" s="312">
        <v>2015</v>
      </c>
      <c r="C292" s="406" t="s">
        <v>285</v>
      </c>
      <c r="D292" s="406" t="s">
        <v>315</v>
      </c>
      <c r="E292" s="412">
        <v>36</v>
      </c>
      <c r="F292" s="412">
        <v>5269.5</v>
      </c>
      <c r="G292" s="412">
        <v>26.086956521739129</v>
      </c>
      <c r="H292" s="413">
        <v>15.308190077782863</v>
      </c>
    </row>
    <row r="293" spans="2:8" x14ac:dyDescent="0.25">
      <c r="B293" s="312">
        <v>2015</v>
      </c>
      <c r="C293" s="406" t="s">
        <v>285</v>
      </c>
      <c r="D293" s="406" t="s">
        <v>316</v>
      </c>
      <c r="E293" s="412">
        <v>42</v>
      </c>
      <c r="F293" s="412">
        <v>12719.5</v>
      </c>
      <c r="G293" s="412">
        <v>30.434782608695656</v>
      </c>
      <c r="H293" s="413">
        <v>36.950853723191784</v>
      </c>
    </row>
    <row r="294" spans="2:8" x14ac:dyDescent="0.25">
      <c r="B294" s="312">
        <v>2015</v>
      </c>
      <c r="C294" s="406" t="s">
        <v>285</v>
      </c>
      <c r="D294" s="406" t="s">
        <v>317</v>
      </c>
      <c r="E294" s="412">
        <v>11</v>
      </c>
      <c r="F294" s="412">
        <v>8050.25</v>
      </c>
      <c r="G294" s="412">
        <v>7.9710144927536222</v>
      </c>
      <c r="H294" s="413">
        <v>23.38642322301385</v>
      </c>
    </row>
    <row r="295" spans="2:8" x14ac:dyDescent="0.25">
      <c r="B295" s="312">
        <v>2015</v>
      </c>
      <c r="C295" s="406" t="s">
        <v>285</v>
      </c>
      <c r="D295" s="406" t="s">
        <v>318</v>
      </c>
      <c r="E295" s="412">
        <v>2</v>
      </c>
      <c r="F295" s="412">
        <v>2382.75</v>
      </c>
      <c r="G295" s="412">
        <v>1.4492753623188406</v>
      </c>
      <c r="H295" s="413">
        <v>6.9220210471272638</v>
      </c>
    </row>
    <row r="296" spans="2:8" x14ac:dyDescent="0.25">
      <c r="B296" s="312">
        <v>2015</v>
      </c>
      <c r="C296" s="406" t="s">
        <v>285</v>
      </c>
      <c r="D296" s="406" t="s">
        <v>319</v>
      </c>
      <c r="E296" s="412">
        <v>2</v>
      </c>
      <c r="F296" s="412">
        <v>3890.25</v>
      </c>
      <c r="G296" s="412">
        <v>1.4492753623188406</v>
      </c>
      <c r="H296" s="413">
        <v>11.301392247859338</v>
      </c>
    </row>
    <row r="297" spans="2:8" x14ac:dyDescent="0.25">
      <c r="B297" s="320">
        <v>2015</v>
      </c>
      <c r="C297" s="409" t="s">
        <v>285</v>
      </c>
      <c r="D297" s="409" t="s">
        <v>320</v>
      </c>
      <c r="E297" s="414">
        <v>138</v>
      </c>
      <c r="F297" s="414">
        <v>34422.75</v>
      </c>
      <c r="G297" s="414">
        <v>100</v>
      </c>
      <c r="H297" s="415">
        <v>100</v>
      </c>
    </row>
    <row r="298" spans="2:8" x14ac:dyDescent="0.25">
      <c r="B298" s="312">
        <v>2015</v>
      </c>
      <c r="C298" s="406" t="s">
        <v>286</v>
      </c>
      <c r="D298" s="406" t="s">
        <v>313</v>
      </c>
      <c r="E298" s="412">
        <v>16</v>
      </c>
      <c r="F298" s="412">
        <v>391</v>
      </c>
      <c r="G298" s="412">
        <v>36.363636363636367</v>
      </c>
      <c r="H298" s="413">
        <v>3.9590927501012554</v>
      </c>
    </row>
    <row r="299" spans="2:8" x14ac:dyDescent="0.25">
      <c r="B299" s="312">
        <v>2015</v>
      </c>
      <c r="C299" s="406" t="s">
        <v>286</v>
      </c>
      <c r="D299" s="406" t="s">
        <v>314</v>
      </c>
      <c r="E299" s="412">
        <v>8</v>
      </c>
      <c r="F299" s="412">
        <v>598</v>
      </c>
      <c r="G299" s="412">
        <v>18.181818181818183</v>
      </c>
      <c r="H299" s="413">
        <v>6.0550830295666263</v>
      </c>
    </row>
    <row r="300" spans="2:8" x14ac:dyDescent="0.25">
      <c r="B300" s="312">
        <v>2015</v>
      </c>
      <c r="C300" s="406" t="s">
        <v>286</v>
      </c>
      <c r="D300" s="406" t="s">
        <v>315</v>
      </c>
      <c r="E300" s="412">
        <v>4</v>
      </c>
      <c r="F300" s="412">
        <v>597</v>
      </c>
      <c r="G300" s="412">
        <v>9.0909090909090917</v>
      </c>
      <c r="H300" s="413">
        <v>6.0449574726609967</v>
      </c>
    </row>
    <row r="301" spans="2:8" x14ac:dyDescent="0.25">
      <c r="B301" s="312">
        <v>2015</v>
      </c>
      <c r="C301" s="406" t="s">
        <v>286</v>
      </c>
      <c r="D301" s="406" t="s">
        <v>316</v>
      </c>
      <c r="E301" s="412">
        <v>10</v>
      </c>
      <c r="F301" s="412">
        <v>3146.5</v>
      </c>
      <c r="G301" s="412">
        <v>22.727272727272727</v>
      </c>
      <c r="H301" s="413">
        <v>31.860064803564196</v>
      </c>
    </row>
    <row r="302" spans="2:8" x14ac:dyDescent="0.25">
      <c r="B302" s="312">
        <v>2015</v>
      </c>
      <c r="C302" s="406" t="s">
        <v>286</v>
      </c>
      <c r="D302" s="406" t="s">
        <v>317</v>
      </c>
      <c r="E302" s="412">
        <v>4</v>
      </c>
      <c r="F302" s="412">
        <v>3064.5</v>
      </c>
      <c r="G302" s="412">
        <v>9.0909090909090917</v>
      </c>
      <c r="H302" s="413">
        <v>31.029769137302555</v>
      </c>
    </row>
    <row r="303" spans="2:8" x14ac:dyDescent="0.25">
      <c r="B303" s="312">
        <v>2015</v>
      </c>
      <c r="C303" s="406" t="s">
        <v>286</v>
      </c>
      <c r="D303" s="406" t="s">
        <v>318</v>
      </c>
      <c r="E303" s="412">
        <v>2</v>
      </c>
      <c r="F303" s="412">
        <v>2079</v>
      </c>
      <c r="G303" s="412">
        <v>4.5454545454545459</v>
      </c>
      <c r="H303" s="413">
        <v>21.051032806804372</v>
      </c>
    </row>
    <row r="304" spans="2:8" x14ac:dyDescent="0.25">
      <c r="B304" s="312">
        <v>2015</v>
      </c>
      <c r="C304" s="406" t="s">
        <v>286</v>
      </c>
      <c r="D304" s="406" t="s">
        <v>319</v>
      </c>
      <c r="E304" s="412">
        <v>0</v>
      </c>
      <c r="F304" s="412">
        <v>0</v>
      </c>
      <c r="G304" s="412">
        <v>0</v>
      </c>
      <c r="H304" s="413">
        <v>0</v>
      </c>
    </row>
    <row r="305" spans="2:8" x14ac:dyDescent="0.25">
      <c r="B305" s="320">
        <v>2015</v>
      </c>
      <c r="C305" s="409" t="s">
        <v>286</v>
      </c>
      <c r="D305" s="409" t="s">
        <v>320</v>
      </c>
      <c r="E305" s="414">
        <v>44</v>
      </c>
      <c r="F305" s="414">
        <v>9876</v>
      </c>
      <c r="G305" s="414">
        <v>100</v>
      </c>
      <c r="H305" s="415">
        <v>100</v>
      </c>
    </row>
    <row r="306" spans="2:8" x14ac:dyDescent="0.25">
      <c r="B306" s="312">
        <v>2015</v>
      </c>
      <c r="C306" s="406" t="s">
        <v>287</v>
      </c>
      <c r="D306" s="406" t="s">
        <v>313</v>
      </c>
      <c r="E306" s="412">
        <v>18</v>
      </c>
      <c r="F306" s="412">
        <v>381.75</v>
      </c>
      <c r="G306" s="412">
        <v>24.657534246575342</v>
      </c>
      <c r="H306" s="413">
        <v>1.6661392922999705</v>
      </c>
    </row>
    <row r="307" spans="2:8" x14ac:dyDescent="0.25">
      <c r="B307" s="312">
        <v>2015</v>
      </c>
      <c r="C307" s="406" t="s">
        <v>287</v>
      </c>
      <c r="D307" s="406" t="s">
        <v>314</v>
      </c>
      <c r="E307" s="412">
        <v>7</v>
      </c>
      <c r="F307" s="412">
        <v>560.75</v>
      </c>
      <c r="G307" s="412">
        <v>9.5890410958904102</v>
      </c>
      <c r="H307" s="413">
        <v>2.4473807679298192</v>
      </c>
    </row>
    <row r="308" spans="2:8" x14ac:dyDescent="0.25">
      <c r="B308" s="312">
        <v>2015</v>
      </c>
      <c r="C308" s="406" t="s">
        <v>287</v>
      </c>
      <c r="D308" s="406" t="s">
        <v>315</v>
      </c>
      <c r="E308" s="412">
        <v>12</v>
      </c>
      <c r="F308" s="412">
        <v>1852</v>
      </c>
      <c r="G308" s="412">
        <v>16.43835616438356</v>
      </c>
      <c r="H308" s="413">
        <v>8.0830123623825685</v>
      </c>
    </row>
    <row r="309" spans="2:8" x14ac:dyDescent="0.25">
      <c r="B309" s="312">
        <v>2015</v>
      </c>
      <c r="C309" s="406" t="s">
        <v>287</v>
      </c>
      <c r="D309" s="406" t="s">
        <v>316</v>
      </c>
      <c r="E309" s="412">
        <v>20</v>
      </c>
      <c r="F309" s="412">
        <v>6487</v>
      </c>
      <c r="G309" s="412">
        <v>27.397260273972602</v>
      </c>
      <c r="H309" s="413">
        <v>28.312365655926413</v>
      </c>
    </row>
    <row r="310" spans="2:8" x14ac:dyDescent="0.25">
      <c r="B310" s="312">
        <v>2015</v>
      </c>
      <c r="C310" s="406" t="s">
        <v>287</v>
      </c>
      <c r="D310" s="406" t="s">
        <v>317</v>
      </c>
      <c r="E310" s="412">
        <v>12</v>
      </c>
      <c r="F310" s="412">
        <v>8681.5</v>
      </c>
      <c r="G310" s="412">
        <v>16.43835616438356</v>
      </c>
      <c r="H310" s="413">
        <v>37.890211568047661</v>
      </c>
    </row>
    <row r="311" spans="2:8" x14ac:dyDescent="0.25">
      <c r="B311" s="312">
        <v>2015</v>
      </c>
      <c r="C311" s="406" t="s">
        <v>287</v>
      </c>
      <c r="D311" s="406" t="s">
        <v>318</v>
      </c>
      <c r="E311" s="412">
        <v>4</v>
      </c>
      <c r="F311" s="412">
        <v>4949.25</v>
      </c>
      <c r="G311" s="412">
        <v>5.4794520547945202</v>
      </c>
      <c r="H311" s="413">
        <v>21.600890353413568</v>
      </c>
    </row>
    <row r="312" spans="2:8" x14ac:dyDescent="0.25">
      <c r="B312" s="312">
        <v>2015</v>
      </c>
      <c r="C312" s="406" t="s">
        <v>287</v>
      </c>
      <c r="D312" s="406" t="s">
        <v>319</v>
      </c>
      <c r="E312" s="412">
        <v>0</v>
      </c>
      <c r="F312" s="412">
        <v>0</v>
      </c>
      <c r="G312" s="412">
        <v>0</v>
      </c>
      <c r="H312" s="413">
        <v>0</v>
      </c>
    </row>
    <row r="313" spans="2:8" x14ac:dyDescent="0.25">
      <c r="B313" s="320">
        <v>2015</v>
      </c>
      <c r="C313" s="409" t="s">
        <v>287</v>
      </c>
      <c r="D313" s="409" t="s">
        <v>320</v>
      </c>
      <c r="E313" s="414">
        <v>73</v>
      </c>
      <c r="F313" s="414">
        <v>22912.25</v>
      </c>
      <c r="G313" s="414">
        <v>100</v>
      </c>
      <c r="H313" s="415">
        <v>100</v>
      </c>
    </row>
    <row r="314" spans="2:8" x14ac:dyDescent="0.25">
      <c r="B314" s="312">
        <v>2015</v>
      </c>
      <c r="C314" s="406" t="s">
        <v>288</v>
      </c>
      <c r="D314" s="406" t="s">
        <v>313</v>
      </c>
      <c r="E314" s="412">
        <v>24</v>
      </c>
      <c r="F314" s="412">
        <v>480</v>
      </c>
      <c r="G314" s="412">
        <v>20.33898305084746</v>
      </c>
      <c r="H314" s="413">
        <v>1.4696426931202351</v>
      </c>
    </row>
    <row r="315" spans="2:8" x14ac:dyDescent="0.25">
      <c r="B315" s="312">
        <v>2015</v>
      </c>
      <c r="C315" s="406" t="s">
        <v>288</v>
      </c>
      <c r="D315" s="406" t="s">
        <v>314</v>
      </c>
      <c r="E315" s="412">
        <v>17</v>
      </c>
      <c r="F315" s="412">
        <v>1290</v>
      </c>
      <c r="G315" s="412">
        <v>14.40677966101695</v>
      </c>
      <c r="H315" s="413">
        <v>3.9496647377606315</v>
      </c>
    </row>
    <row r="316" spans="2:8" x14ac:dyDescent="0.25">
      <c r="B316" s="312">
        <v>2015</v>
      </c>
      <c r="C316" s="406" t="s">
        <v>288</v>
      </c>
      <c r="D316" s="406" t="s">
        <v>315</v>
      </c>
      <c r="E316" s="412">
        <v>32</v>
      </c>
      <c r="F316" s="412">
        <v>4755</v>
      </c>
      <c r="G316" s="412">
        <v>27.118644067796609</v>
      </c>
      <c r="H316" s="413">
        <v>14.55864792872233</v>
      </c>
    </row>
    <row r="317" spans="2:8" x14ac:dyDescent="0.25">
      <c r="B317" s="312">
        <v>2015</v>
      </c>
      <c r="C317" s="406" t="s">
        <v>288</v>
      </c>
      <c r="D317" s="406" t="s">
        <v>316</v>
      </c>
      <c r="E317" s="412">
        <v>27</v>
      </c>
      <c r="F317" s="412">
        <v>8547</v>
      </c>
      <c r="G317" s="412">
        <v>22.881355932203391</v>
      </c>
      <c r="H317" s="413">
        <v>26.168825204372187</v>
      </c>
    </row>
    <row r="318" spans="2:8" x14ac:dyDescent="0.25">
      <c r="B318" s="312">
        <v>2015</v>
      </c>
      <c r="C318" s="406" t="s">
        <v>288</v>
      </c>
      <c r="D318" s="406" t="s">
        <v>317</v>
      </c>
      <c r="E318" s="412">
        <v>13</v>
      </c>
      <c r="F318" s="412">
        <v>8607</v>
      </c>
      <c r="G318" s="412">
        <v>11.016949152542372</v>
      </c>
      <c r="H318" s="413">
        <v>26.352530541012214</v>
      </c>
    </row>
    <row r="319" spans="2:8" x14ac:dyDescent="0.25">
      <c r="B319" s="312">
        <v>2015</v>
      </c>
      <c r="C319" s="406" t="s">
        <v>288</v>
      </c>
      <c r="D319" s="406" t="s">
        <v>318</v>
      </c>
      <c r="E319" s="412">
        <v>2</v>
      </c>
      <c r="F319" s="412">
        <v>2688</v>
      </c>
      <c r="G319" s="412">
        <v>1.6949152542372881</v>
      </c>
      <c r="H319" s="413">
        <v>8.2299990814733182</v>
      </c>
    </row>
    <row r="320" spans="2:8" x14ac:dyDescent="0.25">
      <c r="B320" s="312">
        <v>2015</v>
      </c>
      <c r="C320" s="406" t="s">
        <v>288</v>
      </c>
      <c r="D320" s="406" t="s">
        <v>319</v>
      </c>
      <c r="E320" s="412">
        <v>3</v>
      </c>
      <c r="F320" s="412">
        <v>6294</v>
      </c>
      <c r="G320" s="412">
        <v>2.5423728813559325</v>
      </c>
      <c r="H320" s="413">
        <v>19.270689813539082</v>
      </c>
    </row>
    <row r="321" spans="2:8" x14ac:dyDescent="0.25">
      <c r="B321" s="320">
        <v>2015</v>
      </c>
      <c r="C321" s="409" t="s">
        <v>288</v>
      </c>
      <c r="D321" s="409" t="s">
        <v>320</v>
      </c>
      <c r="E321" s="414">
        <v>118</v>
      </c>
      <c r="F321" s="414">
        <v>32661</v>
      </c>
      <c r="G321" s="414">
        <v>100</v>
      </c>
      <c r="H321" s="415">
        <v>100</v>
      </c>
    </row>
    <row r="322" spans="2:8" x14ac:dyDescent="0.25">
      <c r="B322" s="312">
        <v>2015</v>
      </c>
      <c r="C322" s="406" t="s">
        <v>289</v>
      </c>
      <c r="D322" s="406" t="s">
        <v>313</v>
      </c>
      <c r="E322" s="412">
        <v>21</v>
      </c>
      <c r="F322" s="412">
        <v>409</v>
      </c>
      <c r="G322" s="412">
        <v>22.58064516129032</v>
      </c>
      <c r="H322" s="413">
        <v>1.4827973751948664</v>
      </c>
    </row>
    <row r="323" spans="2:8" x14ac:dyDescent="0.25">
      <c r="B323" s="312">
        <v>2015</v>
      </c>
      <c r="C323" s="406" t="s">
        <v>289</v>
      </c>
      <c r="D323" s="406" t="s">
        <v>314</v>
      </c>
      <c r="E323" s="412">
        <v>18</v>
      </c>
      <c r="F323" s="412">
        <v>1306</v>
      </c>
      <c r="G323" s="412">
        <v>19.35483870967742</v>
      </c>
      <c r="H323" s="413">
        <v>4.7348004205488889</v>
      </c>
    </row>
    <row r="324" spans="2:8" x14ac:dyDescent="0.25">
      <c r="B324" s="312">
        <v>2015</v>
      </c>
      <c r="C324" s="406" t="s">
        <v>289</v>
      </c>
      <c r="D324" s="406" t="s">
        <v>315</v>
      </c>
      <c r="E324" s="412">
        <v>15</v>
      </c>
      <c r="F324" s="412">
        <v>2184</v>
      </c>
      <c r="G324" s="412">
        <v>16.129032258064516</v>
      </c>
      <c r="H324" s="413">
        <v>7.9179204582532723</v>
      </c>
    </row>
    <row r="325" spans="2:8" x14ac:dyDescent="0.25">
      <c r="B325" s="312">
        <v>2015</v>
      </c>
      <c r="C325" s="406" t="s">
        <v>289</v>
      </c>
      <c r="D325" s="406" t="s">
        <v>316</v>
      </c>
      <c r="E325" s="412">
        <v>19</v>
      </c>
      <c r="F325" s="412">
        <v>5625</v>
      </c>
      <c r="G325" s="412">
        <v>20.43010752688172</v>
      </c>
      <c r="H325" s="413">
        <v>20.39299568574847</v>
      </c>
    </row>
    <row r="326" spans="2:8" x14ac:dyDescent="0.25">
      <c r="B326" s="312">
        <v>2015</v>
      </c>
      <c r="C326" s="406" t="s">
        <v>289</v>
      </c>
      <c r="D326" s="406" t="s">
        <v>317</v>
      </c>
      <c r="E326" s="412">
        <v>14</v>
      </c>
      <c r="F326" s="412">
        <v>9376</v>
      </c>
      <c r="G326" s="412">
        <v>15.053763440860216</v>
      </c>
      <c r="H326" s="413">
        <v>33.991951564369359</v>
      </c>
    </row>
    <row r="327" spans="2:8" x14ac:dyDescent="0.25">
      <c r="B327" s="312">
        <v>2015</v>
      </c>
      <c r="C327" s="406" t="s">
        <v>289</v>
      </c>
      <c r="D327" s="406" t="s">
        <v>318</v>
      </c>
      <c r="E327" s="412">
        <v>4</v>
      </c>
      <c r="F327" s="412">
        <v>5041</v>
      </c>
      <c r="G327" s="412">
        <v>4.3010752688172049</v>
      </c>
      <c r="H327" s="413">
        <v>18.275749555885874</v>
      </c>
    </row>
    <row r="328" spans="2:8" x14ac:dyDescent="0.25">
      <c r="B328" s="312">
        <v>2015</v>
      </c>
      <c r="C328" s="406" t="s">
        <v>289</v>
      </c>
      <c r="D328" s="406" t="s">
        <v>319</v>
      </c>
      <c r="E328" s="412">
        <v>2</v>
      </c>
      <c r="F328" s="412">
        <v>3642</v>
      </c>
      <c r="G328" s="412">
        <v>2.1505376344086025</v>
      </c>
      <c r="H328" s="413">
        <v>13.203784939999274</v>
      </c>
    </row>
    <row r="329" spans="2:8" x14ac:dyDescent="0.25">
      <c r="B329" s="320">
        <v>2015</v>
      </c>
      <c r="C329" s="409" t="s">
        <v>289</v>
      </c>
      <c r="D329" s="409" t="s">
        <v>320</v>
      </c>
      <c r="E329" s="414">
        <v>93</v>
      </c>
      <c r="F329" s="414">
        <v>27583</v>
      </c>
      <c r="G329" s="414">
        <v>100</v>
      </c>
      <c r="H329" s="415">
        <v>100</v>
      </c>
    </row>
    <row r="330" spans="2:8" x14ac:dyDescent="0.25">
      <c r="B330" s="312">
        <v>2015</v>
      </c>
      <c r="C330" s="406" t="s">
        <v>290</v>
      </c>
      <c r="D330" s="406" t="s">
        <v>313</v>
      </c>
      <c r="E330" s="412">
        <v>49</v>
      </c>
      <c r="F330" s="412">
        <v>952</v>
      </c>
      <c r="G330" s="412">
        <v>24.623115577889447</v>
      </c>
      <c r="H330" s="413">
        <v>1.5917775992415644</v>
      </c>
    </row>
    <row r="331" spans="2:8" x14ac:dyDescent="0.25">
      <c r="B331" s="312">
        <v>2015</v>
      </c>
      <c r="C331" s="406" t="s">
        <v>290</v>
      </c>
      <c r="D331" s="406" t="s">
        <v>314</v>
      </c>
      <c r="E331" s="412">
        <v>35</v>
      </c>
      <c r="F331" s="412">
        <v>2488</v>
      </c>
      <c r="G331" s="412">
        <v>17.587939698492463</v>
      </c>
      <c r="H331" s="413">
        <v>4.1600238097825759</v>
      </c>
    </row>
    <row r="332" spans="2:8" x14ac:dyDescent="0.25">
      <c r="B332" s="312">
        <v>2015</v>
      </c>
      <c r="C332" s="406" t="s">
        <v>290</v>
      </c>
      <c r="D332" s="406" t="s">
        <v>315</v>
      </c>
      <c r="E332" s="412">
        <v>26</v>
      </c>
      <c r="F332" s="412">
        <v>3620.8</v>
      </c>
      <c r="G332" s="412">
        <v>13.06532663316583</v>
      </c>
      <c r="H332" s="413">
        <v>6.0541053900565727</v>
      </c>
    </row>
    <row r="333" spans="2:8" x14ac:dyDescent="0.25">
      <c r="B333" s="312">
        <v>2015</v>
      </c>
      <c r="C333" s="406" t="s">
        <v>290</v>
      </c>
      <c r="D333" s="406" t="s">
        <v>316</v>
      </c>
      <c r="E333" s="412">
        <v>61</v>
      </c>
      <c r="F333" s="412">
        <v>19045.349999999999</v>
      </c>
      <c r="G333" s="412">
        <v>30.653266331658291</v>
      </c>
      <c r="H333" s="413">
        <v>31.844497373650555</v>
      </c>
    </row>
    <row r="334" spans="2:8" x14ac:dyDescent="0.25">
      <c r="B334" s="312">
        <v>2015</v>
      </c>
      <c r="C334" s="406" t="s">
        <v>290</v>
      </c>
      <c r="D334" s="406" t="s">
        <v>317</v>
      </c>
      <c r="E334" s="412">
        <v>14</v>
      </c>
      <c r="F334" s="412">
        <v>10220.166666666666</v>
      </c>
      <c r="G334" s="412">
        <v>7.0351758793969852</v>
      </c>
      <c r="H334" s="413">
        <v>17.08847937028921</v>
      </c>
    </row>
    <row r="335" spans="2:8" x14ac:dyDescent="0.25">
      <c r="B335" s="312">
        <v>2015</v>
      </c>
      <c r="C335" s="406" t="s">
        <v>290</v>
      </c>
      <c r="D335" s="406" t="s">
        <v>318</v>
      </c>
      <c r="E335" s="412">
        <v>4</v>
      </c>
      <c r="F335" s="412">
        <v>4696.0333333333328</v>
      </c>
      <c r="G335" s="412">
        <v>2.0100502512562812</v>
      </c>
      <c r="H335" s="413">
        <v>7.8519334719450562</v>
      </c>
    </row>
    <row r="336" spans="2:8" x14ac:dyDescent="0.25">
      <c r="B336" s="312">
        <v>2015</v>
      </c>
      <c r="C336" s="406" t="s">
        <v>290</v>
      </c>
      <c r="D336" s="406" t="s">
        <v>319</v>
      </c>
      <c r="E336" s="412">
        <v>10</v>
      </c>
      <c r="F336" s="412">
        <v>18785</v>
      </c>
      <c r="G336" s="412">
        <v>5.025125628140704</v>
      </c>
      <c r="H336" s="413">
        <v>31.409182985034441</v>
      </c>
    </row>
    <row r="337" spans="2:8" x14ac:dyDescent="0.25">
      <c r="B337" s="320">
        <v>2015</v>
      </c>
      <c r="C337" s="409" t="s">
        <v>290</v>
      </c>
      <c r="D337" s="409" t="s">
        <v>320</v>
      </c>
      <c r="E337" s="414">
        <v>199</v>
      </c>
      <c r="F337" s="414">
        <v>59807.350000000013</v>
      </c>
      <c r="G337" s="414">
        <v>100</v>
      </c>
      <c r="H337" s="415">
        <v>100</v>
      </c>
    </row>
    <row r="338" spans="2:8" x14ac:dyDescent="0.25">
      <c r="B338" s="312">
        <v>2015</v>
      </c>
      <c r="C338" s="406" t="s">
        <v>291</v>
      </c>
      <c r="D338" s="406" t="s">
        <v>313</v>
      </c>
      <c r="E338" s="412">
        <v>120</v>
      </c>
      <c r="F338" s="412">
        <v>2276</v>
      </c>
      <c r="G338" s="412">
        <v>26.030368763557483</v>
      </c>
      <c r="H338" s="413">
        <v>2.2240462789243276</v>
      </c>
    </row>
    <row r="339" spans="2:8" x14ac:dyDescent="0.25">
      <c r="B339" s="312">
        <v>2015</v>
      </c>
      <c r="C339" s="406" t="s">
        <v>291</v>
      </c>
      <c r="D339" s="406" t="s">
        <v>314</v>
      </c>
      <c r="E339" s="412">
        <v>73</v>
      </c>
      <c r="F339" s="412">
        <v>5499</v>
      </c>
      <c r="G339" s="412">
        <v>15.835140997830802</v>
      </c>
      <c r="H339" s="413">
        <v>5.3734756097560972</v>
      </c>
    </row>
    <row r="340" spans="2:8" x14ac:dyDescent="0.25">
      <c r="B340" s="312">
        <v>2015</v>
      </c>
      <c r="C340" s="406" t="s">
        <v>291</v>
      </c>
      <c r="D340" s="406" t="s">
        <v>315</v>
      </c>
      <c r="E340" s="412">
        <v>119</v>
      </c>
      <c r="F340" s="412">
        <v>17735</v>
      </c>
      <c r="G340" s="412">
        <v>25.813449023861175</v>
      </c>
      <c r="H340" s="413">
        <v>17.330167292057535</v>
      </c>
    </row>
    <row r="341" spans="2:8" x14ac:dyDescent="0.25">
      <c r="B341" s="312">
        <v>2015</v>
      </c>
      <c r="C341" s="406" t="s">
        <v>291</v>
      </c>
      <c r="D341" s="406" t="s">
        <v>316</v>
      </c>
      <c r="E341" s="412">
        <v>99</v>
      </c>
      <c r="F341" s="412">
        <v>31845.5</v>
      </c>
      <c r="G341" s="412">
        <v>21.475054229934923</v>
      </c>
      <c r="H341" s="413">
        <v>31.118570200125077</v>
      </c>
    </row>
    <row r="342" spans="2:8" x14ac:dyDescent="0.25">
      <c r="B342" s="312">
        <v>2015</v>
      </c>
      <c r="C342" s="406" t="s">
        <v>291</v>
      </c>
      <c r="D342" s="406" t="s">
        <v>317</v>
      </c>
      <c r="E342" s="412">
        <v>36</v>
      </c>
      <c r="F342" s="412">
        <v>24959</v>
      </c>
      <c r="G342" s="412">
        <v>7.809110629067245</v>
      </c>
      <c r="H342" s="413">
        <v>24.389266729205751</v>
      </c>
    </row>
    <row r="343" spans="2:8" x14ac:dyDescent="0.25">
      <c r="B343" s="312">
        <v>2015</v>
      </c>
      <c r="C343" s="406" t="s">
        <v>291</v>
      </c>
      <c r="D343" s="406" t="s">
        <v>318</v>
      </c>
      <c r="E343" s="412">
        <v>10</v>
      </c>
      <c r="F343" s="412">
        <v>11814</v>
      </c>
      <c r="G343" s="412">
        <v>2.1691973969631237</v>
      </c>
      <c r="H343" s="413">
        <v>11.544324577861163</v>
      </c>
    </row>
    <row r="344" spans="2:8" x14ac:dyDescent="0.25">
      <c r="B344" s="312">
        <v>2015</v>
      </c>
      <c r="C344" s="406" t="s">
        <v>291</v>
      </c>
      <c r="D344" s="406" t="s">
        <v>319</v>
      </c>
      <c r="E344" s="412">
        <v>4</v>
      </c>
      <c r="F344" s="412">
        <v>8207.5</v>
      </c>
      <c r="G344" s="412">
        <v>0.86767895878524948</v>
      </c>
      <c r="H344" s="413">
        <v>8.0201493120700427</v>
      </c>
    </row>
    <row r="345" spans="2:8" x14ac:dyDescent="0.25">
      <c r="B345" s="320">
        <v>2015</v>
      </c>
      <c r="C345" s="409" t="s">
        <v>291</v>
      </c>
      <c r="D345" s="409" t="s">
        <v>320</v>
      </c>
      <c r="E345" s="414">
        <v>461</v>
      </c>
      <c r="F345" s="414">
        <v>102336</v>
      </c>
      <c r="G345" s="414">
        <v>100</v>
      </c>
      <c r="H345" s="415">
        <v>100</v>
      </c>
    </row>
    <row r="346" spans="2:8" x14ac:dyDescent="0.25">
      <c r="B346" s="312">
        <v>2015</v>
      </c>
      <c r="C346" s="406" t="s">
        <v>292</v>
      </c>
      <c r="D346" s="406" t="s">
        <v>313</v>
      </c>
      <c r="E346" s="412">
        <v>46</v>
      </c>
      <c r="F346" s="412">
        <v>951</v>
      </c>
      <c r="G346" s="412">
        <v>14.465408805031446</v>
      </c>
      <c r="H346" s="413">
        <v>0.47822588755908679</v>
      </c>
    </row>
    <row r="347" spans="2:8" x14ac:dyDescent="0.25">
      <c r="B347" s="312">
        <v>2015</v>
      </c>
      <c r="C347" s="406" t="s">
        <v>292</v>
      </c>
      <c r="D347" s="406" t="s">
        <v>314</v>
      </c>
      <c r="E347" s="412">
        <v>27</v>
      </c>
      <c r="F347" s="412">
        <v>1909.25</v>
      </c>
      <c r="G347" s="412">
        <v>8.4905660377358494</v>
      </c>
      <c r="H347" s="413">
        <v>0.96009755606959668</v>
      </c>
    </row>
    <row r="348" spans="2:8" x14ac:dyDescent="0.25">
      <c r="B348" s="312">
        <v>2015</v>
      </c>
      <c r="C348" s="406" t="s">
        <v>292</v>
      </c>
      <c r="D348" s="406" t="s">
        <v>315</v>
      </c>
      <c r="E348" s="412">
        <v>46</v>
      </c>
      <c r="F348" s="412">
        <v>6466.25</v>
      </c>
      <c r="G348" s="412">
        <v>14.465408805031446</v>
      </c>
      <c r="H348" s="413">
        <v>3.2516594589158205</v>
      </c>
    </row>
    <row r="349" spans="2:8" x14ac:dyDescent="0.25">
      <c r="B349" s="312">
        <v>2015</v>
      </c>
      <c r="C349" s="406" t="s">
        <v>292</v>
      </c>
      <c r="D349" s="406" t="s">
        <v>316</v>
      </c>
      <c r="E349" s="412">
        <v>71</v>
      </c>
      <c r="F349" s="412">
        <v>25101.5</v>
      </c>
      <c r="G349" s="412">
        <v>22.327044025157232</v>
      </c>
      <c r="H349" s="413">
        <v>12.622699386503067</v>
      </c>
    </row>
    <row r="350" spans="2:8" x14ac:dyDescent="0.25">
      <c r="B350" s="312">
        <v>2015</v>
      </c>
      <c r="C350" s="406" t="s">
        <v>292</v>
      </c>
      <c r="D350" s="406" t="s">
        <v>317</v>
      </c>
      <c r="E350" s="412">
        <v>60</v>
      </c>
      <c r="F350" s="412">
        <v>43902</v>
      </c>
      <c r="G350" s="412">
        <v>18.867924528301888</v>
      </c>
      <c r="H350" s="413">
        <v>22.076837976465853</v>
      </c>
    </row>
    <row r="351" spans="2:8" x14ac:dyDescent="0.25">
      <c r="B351" s="312">
        <v>2015</v>
      </c>
      <c r="C351" s="406" t="s">
        <v>292</v>
      </c>
      <c r="D351" s="406" t="s">
        <v>318</v>
      </c>
      <c r="E351" s="412">
        <v>34</v>
      </c>
      <c r="F351" s="412">
        <v>41795</v>
      </c>
      <c r="G351" s="412">
        <v>10.691823899371069</v>
      </c>
      <c r="H351" s="413">
        <v>21.01729860203158</v>
      </c>
    </row>
    <row r="352" spans="2:8" x14ac:dyDescent="0.25">
      <c r="B352" s="312">
        <v>2015</v>
      </c>
      <c r="C352" s="406" t="s">
        <v>292</v>
      </c>
      <c r="D352" s="406" t="s">
        <v>319</v>
      </c>
      <c r="E352" s="412">
        <v>34</v>
      </c>
      <c r="F352" s="412">
        <v>78735</v>
      </c>
      <c r="G352" s="412">
        <v>10.691823899371069</v>
      </c>
      <c r="H352" s="413">
        <v>39.593181132454994</v>
      </c>
    </row>
    <row r="353" spans="2:8" x14ac:dyDescent="0.25">
      <c r="B353" s="320">
        <v>2015</v>
      </c>
      <c r="C353" s="409" t="s">
        <v>292</v>
      </c>
      <c r="D353" s="409" t="s">
        <v>320</v>
      </c>
      <c r="E353" s="414">
        <v>318</v>
      </c>
      <c r="F353" s="414">
        <v>198860</v>
      </c>
      <c r="G353" s="414">
        <v>100</v>
      </c>
      <c r="H353" s="415">
        <v>100</v>
      </c>
    </row>
    <row r="354" spans="2:8" x14ac:dyDescent="0.25">
      <c r="B354" s="312">
        <v>2015</v>
      </c>
      <c r="C354" s="406" t="s">
        <v>293</v>
      </c>
      <c r="D354" s="406" t="s">
        <v>313</v>
      </c>
      <c r="E354" s="412">
        <v>45</v>
      </c>
      <c r="F354" s="412">
        <v>1081.3000000000002</v>
      </c>
      <c r="G354" s="412">
        <v>31.46853146853147</v>
      </c>
      <c r="H354" s="413">
        <v>2.8593747190339749</v>
      </c>
    </row>
    <row r="355" spans="2:8" x14ac:dyDescent="0.25">
      <c r="B355" s="312">
        <v>2015</v>
      </c>
      <c r="C355" s="406" t="s">
        <v>293</v>
      </c>
      <c r="D355" s="406" t="s">
        <v>314</v>
      </c>
      <c r="E355" s="412">
        <v>20</v>
      </c>
      <c r="F355" s="412">
        <v>1425.29</v>
      </c>
      <c r="G355" s="412">
        <v>13.986013986013987</v>
      </c>
      <c r="H355" s="413">
        <v>3.769017102831715</v>
      </c>
    </row>
    <row r="356" spans="2:8" x14ac:dyDescent="0.25">
      <c r="B356" s="312">
        <v>2015</v>
      </c>
      <c r="C356" s="406" t="s">
        <v>293</v>
      </c>
      <c r="D356" s="406" t="s">
        <v>315</v>
      </c>
      <c r="E356" s="412">
        <v>23</v>
      </c>
      <c r="F356" s="412">
        <v>3315.4</v>
      </c>
      <c r="G356" s="412">
        <v>16.083916083916083</v>
      </c>
      <c r="H356" s="413">
        <v>8.7671977651763981</v>
      </c>
    </row>
    <row r="357" spans="2:8" x14ac:dyDescent="0.25">
      <c r="B357" s="312">
        <v>2015</v>
      </c>
      <c r="C357" s="406" t="s">
        <v>293</v>
      </c>
      <c r="D357" s="406" t="s">
        <v>316</v>
      </c>
      <c r="E357" s="412">
        <v>32</v>
      </c>
      <c r="F357" s="412">
        <v>10109.320000000002</v>
      </c>
      <c r="G357" s="412">
        <v>22.377622377622377</v>
      </c>
      <c r="H357" s="413">
        <v>26.732945560551691</v>
      </c>
    </row>
    <row r="358" spans="2:8" x14ac:dyDescent="0.25">
      <c r="B358" s="312">
        <v>2015</v>
      </c>
      <c r="C358" s="406" t="s">
        <v>293</v>
      </c>
      <c r="D358" s="406" t="s">
        <v>317</v>
      </c>
      <c r="E358" s="412">
        <v>17</v>
      </c>
      <c r="F358" s="412">
        <v>12159.200000000003</v>
      </c>
      <c r="G358" s="412">
        <v>11.888111888111888</v>
      </c>
      <c r="H358" s="413">
        <v>32.153619794393698</v>
      </c>
    </row>
    <row r="359" spans="2:8" x14ac:dyDescent="0.25">
      <c r="B359" s="312">
        <v>2015</v>
      </c>
      <c r="C359" s="406" t="s">
        <v>293</v>
      </c>
      <c r="D359" s="406" t="s">
        <v>318</v>
      </c>
      <c r="E359" s="412">
        <v>2</v>
      </c>
      <c r="F359" s="412">
        <v>2656.23</v>
      </c>
      <c r="G359" s="412">
        <v>1.3986013986013985</v>
      </c>
      <c r="H359" s="413">
        <v>7.0240977618973588</v>
      </c>
    </row>
    <row r="360" spans="2:8" x14ac:dyDescent="0.25">
      <c r="B360" s="312">
        <v>2015</v>
      </c>
      <c r="C360" s="406" t="s">
        <v>293</v>
      </c>
      <c r="D360" s="406" t="s">
        <v>319</v>
      </c>
      <c r="E360" s="412">
        <v>4</v>
      </c>
      <c r="F360" s="412">
        <v>7069.2199999999993</v>
      </c>
      <c r="G360" s="412">
        <v>2.7972027972027971</v>
      </c>
      <c r="H360" s="413">
        <v>18.693747296115188</v>
      </c>
    </row>
    <row r="361" spans="2:8" x14ac:dyDescent="0.25">
      <c r="B361" s="320">
        <v>2015</v>
      </c>
      <c r="C361" s="409" t="s">
        <v>293</v>
      </c>
      <c r="D361" s="409" t="s">
        <v>320</v>
      </c>
      <c r="E361" s="414">
        <v>143</v>
      </c>
      <c r="F361" s="414">
        <v>37815.959999999992</v>
      </c>
      <c r="G361" s="414">
        <v>100</v>
      </c>
      <c r="H361" s="415">
        <v>100</v>
      </c>
    </row>
    <row r="362" spans="2:8" x14ac:dyDescent="0.25">
      <c r="B362" s="312">
        <v>2015</v>
      </c>
      <c r="C362" s="406" t="s">
        <v>294</v>
      </c>
      <c r="D362" s="406" t="s">
        <v>313</v>
      </c>
      <c r="E362" s="412">
        <v>80</v>
      </c>
      <c r="F362" s="412">
        <v>1894.1799999999998</v>
      </c>
      <c r="G362" s="412">
        <v>27.491408934707906</v>
      </c>
      <c r="H362" s="413">
        <v>3.1126809977708816</v>
      </c>
    </row>
    <row r="363" spans="2:8" x14ac:dyDescent="0.25">
      <c r="B363" s="312">
        <v>2015</v>
      </c>
      <c r="C363" s="406" t="s">
        <v>294</v>
      </c>
      <c r="D363" s="406" t="s">
        <v>314</v>
      </c>
      <c r="E363" s="412">
        <v>47</v>
      </c>
      <c r="F363" s="412">
        <v>3437.0899999999997</v>
      </c>
      <c r="G363" s="412">
        <v>16.151202749140893</v>
      </c>
      <c r="H363" s="413">
        <v>5.6481246400174845</v>
      </c>
    </row>
    <row r="364" spans="2:8" x14ac:dyDescent="0.25">
      <c r="B364" s="312">
        <v>2015</v>
      </c>
      <c r="C364" s="406" t="s">
        <v>294</v>
      </c>
      <c r="D364" s="406" t="s">
        <v>315</v>
      </c>
      <c r="E364" s="412">
        <v>61</v>
      </c>
      <c r="F364" s="412">
        <v>8874.9900000000016</v>
      </c>
      <c r="G364" s="412">
        <v>20.962199312714777</v>
      </c>
      <c r="H364" s="413">
        <v>14.584153949680919</v>
      </c>
    </row>
    <row r="365" spans="2:8" x14ac:dyDescent="0.25">
      <c r="B365" s="312">
        <v>2015</v>
      </c>
      <c r="C365" s="406" t="s">
        <v>294</v>
      </c>
      <c r="D365" s="406" t="s">
        <v>316</v>
      </c>
      <c r="E365" s="412">
        <v>70</v>
      </c>
      <c r="F365" s="412">
        <v>21318.329999999998</v>
      </c>
      <c r="G365" s="412">
        <v>24.054982817869416</v>
      </c>
      <c r="H365" s="413">
        <v>35.03213036522871</v>
      </c>
    </row>
    <row r="366" spans="2:8" x14ac:dyDescent="0.25">
      <c r="B366" s="312">
        <v>2015</v>
      </c>
      <c r="C366" s="406" t="s">
        <v>294</v>
      </c>
      <c r="D366" s="406" t="s">
        <v>317</v>
      </c>
      <c r="E366" s="412">
        <v>28</v>
      </c>
      <c r="F366" s="412">
        <v>19544.78</v>
      </c>
      <c r="G366" s="412">
        <v>9.6219931271477677</v>
      </c>
      <c r="H366" s="413">
        <v>32.117679054584237</v>
      </c>
    </row>
    <row r="367" spans="2:8" x14ac:dyDescent="0.25">
      <c r="B367" s="312">
        <v>2015</v>
      </c>
      <c r="C367" s="406" t="s">
        <v>294</v>
      </c>
      <c r="D367" s="406" t="s">
        <v>318</v>
      </c>
      <c r="E367" s="412">
        <v>5</v>
      </c>
      <c r="F367" s="412">
        <v>5784.28</v>
      </c>
      <c r="G367" s="412">
        <v>1.7182130584192441</v>
      </c>
      <c r="H367" s="413">
        <v>9.5052309927177756</v>
      </c>
    </row>
    <row r="368" spans="2:8" x14ac:dyDescent="0.25">
      <c r="B368" s="312">
        <v>2015</v>
      </c>
      <c r="C368" s="406" t="s">
        <v>294</v>
      </c>
      <c r="D368" s="406" t="s">
        <v>319</v>
      </c>
      <c r="E368" s="412">
        <v>0</v>
      </c>
      <c r="F368" s="412">
        <v>0</v>
      </c>
      <c r="G368" s="412">
        <v>0</v>
      </c>
      <c r="H368" s="413">
        <v>0</v>
      </c>
    </row>
    <row r="369" spans="2:8" x14ac:dyDescent="0.25">
      <c r="B369" s="320">
        <v>2015</v>
      </c>
      <c r="C369" s="409" t="s">
        <v>294</v>
      </c>
      <c r="D369" s="409" t="s">
        <v>320</v>
      </c>
      <c r="E369" s="414">
        <v>291</v>
      </c>
      <c r="F369" s="414">
        <v>60853.649999999994</v>
      </c>
      <c r="G369" s="414">
        <v>100</v>
      </c>
      <c r="H369" s="415">
        <v>100</v>
      </c>
    </row>
    <row r="370" spans="2:8" x14ac:dyDescent="0.25">
      <c r="B370" s="312">
        <v>2015</v>
      </c>
      <c r="C370" s="406" t="s">
        <v>295</v>
      </c>
      <c r="D370" s="406" t="s">
        <v>313</v>
      </c>
      <c r="E370" s="412">
        <v>0</v>
      </c>
      <c r="F370" s="412">
        <v>0</v>
      </c>
      <c r="G370" s="412">
        <v>0</v>
      </c>
      <c r="H370" s="413">
        <v>0</v>
      </c>
    </row>
    <row r="371" spans="2:8" x14ac:dyDescent="0.25">
      <c r="B371" s="312">
        <v>2015</v>
      </c>
      <c r="C371" s="406" t="s">
        <v>295</v>
      </c>
      <c r="D371" s="406" t="s">
        <v>314</v>
      </c>
      <c r="E371" s="412">
        <v>0</v>
      </c>
      <c r="F371" s="412">
        <v>0</v>
      </c>
      <c r="G371" s="412">
        <v>0</v>
      </c>
      <c r="H371" s="413">
        <v>0</v>
      </c>
    </row>
    <row r="372" spans="2:8" x14ac:dyDescent="0.25">
      <c r="B372" s="312">
        <v>2015</v>
      </c>
      <c r="C372" s="406" t="s">
        <v>295</v>
      </c>
      <c r="D372" s="406" t="s">
        <v>315</v>
      </c>
      <c r="E372" s="412">
        <v>0</v>
      </c>
      <c r="F372" s="412">
        <v>0</v>
      </c>
      <c r="G372" s="412">
        <v>0</v>
      </c>
      <c r="H372" s="413">
        <v>0</v>
      </c>
    </row>
    <row r="373" spans="2:8" x14ac:dyDescent="0.25">
      <c r="B373" s="312">
        <v>2015</v>
      </c>
      <c r="C373" s="406" t="s">
        <v>295</v>
      </c>
      <c r="D373" s="406" t="s">
        <v>316</v>
      </c>
      <c r="E373" s="412">
        <v>1</v>
      </c>
      <c r="F373" s="412">
        <v>486</v>
      </c>
      <c r="G373" s="412">
        <v>10</v>
      </c>
      <c r="H373" s="413">
        <v>3.9855666721338361</v>
      </c>
    </row>
    <row r="374" spans="2:8" x14ac:dyDescent="0.25">
      <c r="B374" s="312">
        <v>2015</v>
      </c>
      <c r="C374" s="406" t="s">
        <v>295</v>
      </c>
      <c r="D374" s="406" t="s">
        <v>317</v>
      </c>
      <c r="E374" s="412">
        <v>4</v>
      </c>
      <c r="F374" s="412">
        <v>2974</v>
      </c>
      <c r="G374" s="412">
        <v>40</v>
      </c>
      <c r="H374" s="413">
        <v>24.389043792028868</v>
      </c>
    </row>
    <row r="375" spans="2:8" x14ac:dyDescent="0.25">
      <c r="B375" s="312">
        <v>2015</v>
      </c>
      <c r="C375" s="406" t="s">
        <v>295</v>
      </c>
      <c r="D375" s="406" t="s">
        <v>318</v>
      </c>
      <c r="E375" s="412">
        <v>2</v>
      </c>
      <c r="F375" s="412">
        <v>2218</v>
      </c>
      <c r="G375" s="412">
        <v>20</v>
      </c>
      <c r="H375" s="413">
        <v>18.189273413154012</v>
      </c>
    </row>
    <row r="376" spans="2:8" x14ac:dyDescent="0.25">
      <c r="B376" s="312">
        <v>2015</v>
      </c>
      <c r="C376" s="406" t="s">
        <v>295</v>
      </c>
      <c r="D376" s="406" t="s">
        <v>319</v>
      </c>
      <c r="E376" s="412">
        <v>3</v>
      </c>
      <c r="F376" s="412">
        <v>6516</v>
      </c>
      <c r="G376" s="412">
        <v>30</v>
      </c>
      <c r="H376" s="413">
        <v>53.436116122683288</v>
      </c>
    </row>
    <row r="377" spans="2:8" x14ac:dyDescent="0.25">
      <c r="B377" s="320">
        <v>2015</v>
      </c>
      <c r="C377" s="409" t="s">
        <v>295</v>
      </c>
      <c r="D377" s="409" t="s">
        <v>320</v>
      </c>
      <c r="E377" s="414">
        <v>10</v>
      </c>
      <c r="F377" s="414">
        <v>12194</v>
      </c>
      <c r="G377" s="414">
        <v>100</v>
      </c>
      <c r="H377" s="415">
        <v>100</v>
      </c>
    </row>
    <row r="378" spans="2:8" x14ac:dyDescent="0.25">
      <c r="B378" s="312">
        <v>2015</v>
      </c>
      <c r="C378" s="406" t="s">
        <v>296</v>
      </c>
      <c r="D378" s="406" t="s">
        <v>313</v>
      </c>
      <c r="E378" s="412">
        <v>2</v>
      </c>
      <c r="F378" s="412">
        <v>51</v>
      </c>
      <c r="G378" s="412">
        <v>16.666666666666664</v>
      </c>
      <c r="H378" s="413">
        <v>0.78947368421052633</v>
      </c>
    </row>
    <row r="379" spans="2:8" x14ac:dyDescent="0.25">
      <c r="B379" s="312">
        <v>2015</v>
      </c>
      <c r="C379" s="406" t="s">
        <v>296</v>
      </c>
      <c r="D379" s="406" t="s">
        <v>314</v>
      </c>
      <c r="E379" s="412">
        <v>2</v>
      </c>
      <c r="F379" s="412">
        <v>160</v>
      </c>
      <c r="G379" s="412">
        <v>16.666666666666664</v>
      </c>
      <c r="H379" s="413">
        <v>2.4767801857585141</v>
      </c>
    </row>
    <row r="380" spans="2:8" x14ac:dyDescent="0.25">
      <c r="B380" s="312">
        <v>2015</v>
      </c>
      <c r="C380" s="406" t="s">
        <v>296</v>
      </c>
      <c r="D380" s="406" t="s">
        <v>315</v>
      </c>
      <c r="E380" s="412">
        <v>0</v>
      </c>
      <c r="F380" s="412">
        <v>0</v>
      </c>
      <c r="G380" s="412">
        <v>0</v>
      </c>
      <c r="H380" s="413">
        <v>0</v>
      </c>
    </row>
    <row r="381" spans="2:8" x14ac:dyDescent="0.25">
      <c r="B381" s="312">
        <v>2015</v>
      </c>
      <c r="C381" s="406" t="s">
        <v>296</v>
      </c>
      <c r="D381" s="406" t="s">
        <v>316</v>
      </c>
      <c r="E381" s="412">
        <v>4</v>
      </c>
      <c r="F381" s="412">
        <v>1427</v>
      </c>
      <c r="G381" s="412">
        <v>33.333333333333329</v>
      </c>
      <c r="H381" s="413">
        <v>22.089783281733748</v>
      </c>
    </row>
    <row r="382" spans="2:8" x14ac:dyDescent="0.25">
      <c r="B382" s="312">
        <v>2015</v>
      </c>
      <c r="C382" s="406" t="s">
        <v>296</v>
      </c>
      <c r="D382" s="406" t="s">
        <v>317</v>
      </c>
      <c r="E382" s="412">
        <v>3</v>
      </c>
      <c r="F382" s="412">
        <v>2129</v>
      </c>
      <c r="G382" s="412">
        <v>25</v>
      </c>
      <c r="H382" s="413">
        <v>32.956656346749227</v>
      </c>
    </row>
    <row r="383" spans="2:8" x14ac:dyDescent="0.25">
      <c r="B383" s="312">
        <v>2015</v>
      </c>
      <c r="C383" s="406" t="s">
        <v>296</v>
      </c>
      <c r="D383" s="406" t="s">
        <v>318</v>
      </c>
      <c r="E383" s="412">
        <v>0</v>
      </c>
      <c r="F383" s="412">
        <v>0</v>
      </c>
      <c r="G383" s="412">
        <v>0</v>
      </c>
      <c r="H383" s="413">
        <v>0</v>
      </c>
    </row>
    <row r="384" spans="2:8" x14ac:dyDescent="0.25">
      <c r="B384" s="312">
        <v>2015</v>
      </c>
      <c r="C384" s="406" t="s">
        <v>296</v>
      </c>
      <c r="D384" s="406" t="s">
        <v>319</v>
      </c>
      <c r="E384" s="412">
        <v>1</v>
      </c>
      <c r="F384" s="412">
        <v>2693</v>
      </c>
      <c r="G384" s="412">
        <v>8.3333333333333321</v>
      </c>
      <c r="H384" s="413">
        <v>41.687306501547987</v>
      </c>
    </row>
    <row r="385" spans="2:8" x14ac:dyDescent="0.25">
      <c r="B385" s="320">
        <v>2015</v>
      </c>
      <c r="C385" s="409" t="s">
        <v>296</v>
      </c>
      <c r="D385" s="409" t="s">
        <v>320</v>
      </c>
      <c r="E385" s="414">
        <v>12</v>
      </c>
      <c r="F385" s="414">
        <v>6460</v>
      </c>
      <c r="G385" s="414">
        <v>100</v>
      </c>
      <c r="H385" s="415">
        <v>100</v>
      </c>
    </row>
    <row r="386" spans="2:8" x14ac:dyDescent="0.25">
      <c r="B386" s="312">
        <v>2015</v>
      </c>
      <c r="C386" s="406" t="s">
        <v>297</v>
      </c>
      <c r="D386" s="406" t="s">
        <v>313</v>
      </c>
      <c r="E386" s="412">
        <v>32</v>
      </c>
      <c r="F386" s="412">
        <v>539</v>
      </c>
      <c r="G386" s="412">
        <v>23.357664233576642</v>
      </c>
      <c r="H386" s="413">
        <v>1.2309730167974149</v>
      </c>
    </row>
    <row r="387" spans="2:8" x14ac:dyDescent="0.25">
      <c r="B387" s="312">
        <v>2015</v>
      </c>
      <c r="C387" s="406" t="s">
        <v>297</v>
      </c>
      <c r="D387" s="406" t="s">
        <v>314</v>
      </c>
      <c r="E387" s="412">
        <v>18</v>
      </c>
      <c r="F387" s="412">
        <v>1281.5</v>
      </c>
      <c r="G387" s="412">
        <v>13.138686131386862</v>
      </c>
      <c r="H387" s="413">
        <v>2.9267011521816086</v>
      </c>
    </row>
    <row r="388" spans="2:8" x14ac:dyDescent="0.25">
      <c r="B388" s="312">
        <v>2015</v>
      </c>
      <c r="C388" s="406" t="s">
        <v>297</v>
      </c>
      <c r="D388" s="406" t="s">
        <v>315</v>
      </c>
      <c r="E388" s="412">
        <v>26</v>
      </c>
      <c r="F388" s="412">
        <v>3833</v>
      </c>
      <c r="G388" s="412">
        <v>18.978102189781019</v>
      </c>
      <c r="H388" s="413">
        <v>8.7538396537745662</v>
      </c>
    </row>
    <row r="389" spans="2:8" x14ac:dyDescent="0.25">
      <c r="B389" s="312">
        <v>2015</v>
      </c>
      <c r="C389" s="406" t="s">
        <v>297</v>
      </c>
      <c r="D389" s="406" t="s">
        <v>316</v>
      </c>
      <c r="E389" s="412">
        <v>34</v>
      </c>
      <c r="F389" s="412">
        <v>10745</v>
      </c>
      <c r="G389" s="412">
        <v>24.817518248175183</v>
      </c>
      <c r="H389" s="413">
        <v>24.539527023169242</v>
      </c>
    </row>
    <row r="390" spans="2:8" x14ac:dyDescent="0.25">
      <c r="B390" s="312">
        <v>2015</v>
      </c>
      <c r="C390" s="406" t="s">
        <v>297</v>
      </c>
      <c r="D390" s="406" t="s">
        <v>317</v>
      </c>
      <c r="E390" s="412">
        <v>17</v>
      </c>
      <c r="F390" s="412">
        <v>11585</v>
      </c>
      <c r="G390" s="412">
        <v>12.408759124087592</v>
      </c>
      <c r="H390" s="413">
        <v>26.457926529866509</v>
      </c>
    </row>
    <row r="391" spans="2:8" x14ac:dyDescent="0.25">
      <c r="B391" s="312">
        <v>2015</v>
      </c>
      <c r="C391" s="406" t="s">
        <v>297</v>
      </c>
      <c r="D391" s="406" t="s">
        <v>318</v>
      </c>
      <c r="E391" s="412">
        <v>4</v>
      </c>
      <c r="F391" s="412">
        <v>4459</v>
      </c>
      <c r="G391" s="412">
        <v>2.9197080291970803</v>
      </c>
      <c r="H391" s="413">
        <v>10.18350404805134</v>
      </c>
    </row>
    <row r="392" spans="2:8" x14ac:dyDescent="0.25">
      <c r="B392" s="312">
        <v>2015</v>
      </c>
      <c r="C392" s="406" t="s">
        <v>297</v>
      </c>
      <c r="D392" s="406" t="s">
        <v>319</v>
      </c>
      <c r="E392" s="412">
        <v>6</v>
      </c>
      <c r="F392" s="412">
        <v>11344</v>
      </c>
      <c r="G392" s="412">
        <v>4.3795620437956204</v>
      </c>
      <c r="H392" s="413">
        <v>25.907528576159315</v>
      </c>
    </row>
    <row r="393" spans="2:8" x14ac:dyDescent="0.25">
      <c r="B393" s="320">
        <v>2015</v>
      </c>
      <c r="C393" s="409" t="s">
        <v>297</v>
      </c>
      <c r="D393" s="409" t="s">
        <v>320</v>
      </c>
      <c r="E393" s="414">
        <v>137</v>
      </c>
      <c r="F393" s="414">
        <v>43786.5</v>
      </c>
      <c r="G393" s="414">
        <v>100</v>
      </c>
      <c r="H393" s="415">
        <v>100</v>
      </c>
    </row>
    <row r="394" spans="2:8" x14ac:dyDescent="0.25">
      <c r="B394" s="312">
        <v>2015</v>
      </c>
      <c r="C394" s="406" t="s">
        <v>298</v>
      </c>
      <c r="D394" s="406" t="s">
        <v>313</v>
      </c>
      <c r="E394" s="412">
        <v>5</v>
      </c>
      <c r="F394" s="412">
        <v>140</v>
      </c>
      <c r="G394" s="412">
        <v>16.129032258064516</v>
      </c>
      <c r="H394" s="413">
        <v>0.7952738014087708</v>
      </c>
    </row>
    <row r="395" spans="2:8" x14ac:dyDescent="0.25">
      <c r="B395" s="312">
        <v>2015</v>
      </c>
      <c r="C395" s="406" t="s">
        <v>298</v>
      </c>
      <c r="D395" s="406" t="s">
        <v>314</v>
      </c>
      <c r="E395" s="412">
        <v>4</v>
      </c>
      <c r="F395" s="412">
        <v>254</v>
      </c>
      <c r="G395" s="412">
        <v>12.903225806451612</v>
      </c>
      <c r="H395" s="413">
        <v>1.4428538968416269</v>
      </c>
    </row>
    <row r="396" spans="2:8" x14ac:dyDescent="0.25">
      <c r="B396" s="312">
        <v>2015</v>
      </c>
      <c r="C396" s="406" t="s">
        <v>298</v>
      </c>
      <c r="D396" s="406" t="s">
        <v>315</v>
      </c>
      <c r="E396" s="412">
        <v>3</v>
      </c>
      <c r="F396" s="412">
        <v>444</v>
      </c>
      <c r="G396" s="412">
        <v>9.67741935483871</v>
      </c>
      <c r="H396" s="413">
        <v>2.5221540558963871</v>
      </c>
    </row>
    <row r="397" spans="2:8" x14ac:dyDescent="0.25">
      <c r="B397" s="312">
        <v>2015</v>
      </c>
      <c r="C397" s="406" t="s">
        <v>298</v>
      </c>
      <c r="D397" s="406" t="s">
        <v>316</v>
      </c>
      <c r="E397" s="412">
        <v>5</v>
      </c>
      <c r="F397" s="412">
        <v>1830</v>
      </c>
      <c r="G397" s="412">
        <v>16.129032258064516</v>
      </c>
      <c r="H397" s="413">
        <v>10.395364689843218</v>
      </c>
    </row>
    <row r="398" spans="2:8" x14ac:dyDescent="0.25">
      <c r="B398" s="312">
        <v>2015</v>
      </c>
      <c r="C398" s="406" t="s">
        <v>298</v>
      </c>
      <c r="D398" s="406" t="s">
        <v>317</v>
      </c>
      <c r="E398" s="412">
        <v>8</v>
      </c>
      <c r="F398" s="412">
        <v>5574</v>
      </c>
      <c r="G398" s="412">
        <v>25.806451612903224</v>
      </c>
      <c r="H398" s="413">
        <v>31.66325835037491</v>
      </c>
    </row>
    <row r="399" spans="2:8" x14ac:dyDescent="0.25">
      <c r="B399" s="312">
        <v>2015</v>
      </c>
      <c r="C399" s="406" t="s">
        <v>298</v>
      </c>
      <c r="D399" s="406" t="s">
        <v>318</v>
      </c>
      <c r="E399" s="412">
        <v>4</v>
      </c>
      <c r="F399" s="412">
        <v>4684</v>
      </c>
      <c r="G399" s="412">
        <v>12.903225806451612</v>
      </c>
      <c r="H399" s="413">
        <v>26.607589184276303</v>
      </c>
    </row>
    <row r="400" spans="2:8" x14ac:dyDescent="0.25">
      <c r="B400" s="312">
        <v>2015</v>
      </c>
      <c r="C400" s="406" t="s">
        <v>298</v>
      </c>
      <c r="D400" s="406" t="s">
        <v>319</v>
      </c>
      <c r="E400" s="412">
        <v>2</v>
      </c>
      <c r="F400" s="412">
        <v>4678</v>
      </c>
      <c r="G400" s="412">
        <v>6.4516129032258061</v>
      </c>
      <c r="H400" s="413">
        <v>26.573506021358785</v>
      </c>
    </row>
    <row r="401" spans="2:8" ht="15.75" thickBot="1" x14ac:dyDescent="0.3">
      <c r="B401" s="373">
        <v>2015</v>
      </c>
      <c r="C401" s="417" t="s">
        <v>298</v>
      </c>
      <c r="D401" s="417" t="s">
        <v>320</v>
      </c>
      <c r="E401" s="418">
        <v>31</v>
      </c>
      <c r="F401" s="418">
        <v>17604</v>
      </c>
      <c r="G401" s="418">
        <v>100</v>
      </c>
      <c r="H401" s="419">
        <v>100</v>
      </c>
    </row>
  </sheetData>
  <mergeCells count="3">
    <mergeCell ref="B2:C2"/>
    <mergeCell ref="B5:C5"/>
    <mergeCell ref="D34:M35"/>
  </mergeCells>
  <conditionalFormatting sqref="E41">
    <cfRule type="cellIs" dxfId="10" priority="1" operator="lessThan">
      <formula>5</formula>
    </cfRule>
  </conditionalFormatting>
  <hyperlinks>
    <hyperlink ref="B5" location="'Table 3.4i'!B42" display="Click here for related historic data"/>
    <hyperlink ref="B2" location="Contents!A1" display="Click here to return to Contents page"/>
  </hyperlinks>
  <pageMargins left="0.70866141732283472" right="0.70866141732283472" top="0.74803149606299213" bottom="0.74803149606299213" header="0.31496062992125984" footer="0.31496062992125984"/>
  <pageSetup paperSize="9" scale="67" orientation="landscape" horizontalDpi="90" verticalDpi="90"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Drop Down 1">
              <controlPr defaultSize="0" autoLine="0" autoPict="0">
                <anchor moveWithCells="1">
                  <from>
                    <xdr:col>5</xdr:col>
                    <xdr:colOff>228600</xdr:colOff>
                    <xdr:row>5</xdr:row>
                    <xdr:rowOff>95250</xdr:rowOff>
                  </from>
                  <to>
                    <xdr:col>7</xdr:col>
                    <xdr:colOff>47625</xdr:colOff>
                    <xdr:row>6</xdr:row>
                    <xdr:rowOff>123825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rgb="FFFF0000"/>
  </sheetPr>
  <dimension ref="A1:R121"/>
  <sheetViews>
    <sheetView zoomScale="80" zoomScaleNormal="80" workbookViewId="0">
      <pane ySplit="1" topLeftCell="A2" activePane="bottomLeft" state="frozen"/>
      <selection pane="bottomLeft" activeCell="I21" sqref="I21:K22"/>
    </sheetView>
  </sheetViews>
  <sheetFormatPr defaultRowHeight="15" x14ac:dyDescent="0.25"/>
  <cols>
    <col min="2" max="2" width="22.42578125" customWidth="1"/>
    <col min="3" max="3" width="13.28515625" bestFit="1" customWidth="1"/>
    <col min="4" max="4" width="25" bestFit="1" customWidth="1"/>
    <col min="5" max="5" width="28.7109375" bestFit="1" customWidth="1"/>
    <col min="6" max="6" width="27.42578125" bestFit="1" customWidth="1"/>
    <col min="7" max="7" width="24.140625" bestFit="1" customWidth="1"/>
    <col min="13" max="13" width="32.85546875" bestFit="1" customWidth="1"/>
    <col min="14" max="14" width="14.5703125" bestFit="1" customWidth="1"/>
    <col min="15" max="15" width="27.28515625" bestFit="1" customWidth="1"/>
    <col min="16" max="16" width="30" bestFit="1" customWidth="1"/>
    <col min="17" max="17" width="31.28515625" bestFit="1" customWidth="1"/>
    <col min="18" max="18" width="26.28515625" bestFit="1" customWidth="1"/>
  </cols>
  <sheetData>
    <row r="1" spans="1:18" x14ac:dyDescent="0.25">
      <c r="B1" t="s">
        <v>300</v>
      </c>
      <c r="C1" t="s">
        <v>322</v>
      </c>
      <c r="D1" t="s">
        <v>323</v>
      </c>
      <c r="E1" t="s">
        <v>324</v>
      </c>
      <c r="F1" t="s">
        <v>325</v>
      </c>
      <c r="G1" t="s">
        <v>326</v>
      </c>
      <c r="M1" t="s">
        <v>300</v>
      </c>
      <c r="N1" t="s">
        <v>322</v>
      </c>
      <c r="O1" t="s">
        <v>323</v>
      </c>
      <c r="P1" t="s">
        <v>324</v>
      </c>
      <c r="Q1" t="s">
        <v>325</v>
      </c>
      <c r="R1" t="s">
        <v>326</v>
      </c>
    </row>
    <row r="2" spans="1:18" x14ac:dyDescent="0.25">
      <c r="A2">
        <v>1</v>
      </c>
      <c r="B2" t="s">
        <v>307</v>
      </c>
      <c r="C2" t="s">
        <v>313</v>
      </c>
      <c r="D2" s="552">
        <v>480</v>
      </c>
      <c r="E2" s="555">
        <v>11032.880000000006</v>
      </c>
      <c r="F2" s="552">
        <v>25.545502927088876</v>
      </c>
      <c r="G2" s="552">
        <v>1.7282825314790222</v>
      </c>
      <c r="I2" t="s">
        <v>307</v>
      </c>
      <c r="M2" t="s">
        <v>307</v>
      </c>
      <c r="N2" t="s">
        <v>313</v>
      </c>
      <c r="O2">
        <v>398</v>
      </c>
      <c r="P2" s="420">
        <v>8960.4500000000007</v>
      </c>
      <c r="Q2">
        <v>21.93</v>
      </c>
      <c r="R2">
        <v>1.33</v>
      </c>
    </row>
    <row r="3" spans="1:18" x14ac:dyDescent="0.25">
      <c r="A3">
        <v>1</v>
      </c>
      <c r="B3" t="s">
        <v>307</v>
      </c>
      <c r="C3" t="s">
        <v>314</v>
      </c>
      <c r="D3" s="552">
        <v>295</v>
      </c>
      <c r="E3" s="555">
        <v>21322.7</v>
      </c>
      <c r="F3" s="552">
        <v>15.699840340606706</v>
      </c>
      <c r="G3" s="552">
        <v>3.3401659343677927</v>
      </c>
      <c r="I3" t="s">
        <v>285</v>
      </c>
      <c r="M3" t="s">
        <v>307</v>
      </c>
      <c r="N3" t="s">
        <v>314</v>
      </c>
      <c r="O3">
        <v>266</v>
      </c>
      <c r="P3" s="420">
        <v>19422.82</v>
      </c>
      <c r="Q3">
        <v>14.66</v>
      </c>
      <c r="R3">
        <v>2.88</v>
      </c>
    </row>
    <row r="4" spans="1:18" x14ac:dyDescent="0.25">
      <c r="A4">
        <v>1</v>
      </c>
      <c r="B4" t="s">
        <v>307</v>
      </c>
      <c r="C4" t="s">
        <v>315</v>
      </c>
      <c r="D4" s="552">
        <v>342</v>
      </c>
      <c r="E4" s="555">
        <v>49111.706666666665</v>
      </c>
      <c r="F4" s="552">
        <v>18.201170835550826</v>
      </c>
      <c r="G4" s="552">
        <v>7.693268187737182</v>
      </c>
      <c r="I4" t="s">
        <v>286</v>
      </c>
      <c r="M4" t="s">
        <v>307</v>
      </c>
      <c r="N4" t="s">
        <v>315</v>
      </c>
      <c r="O4">
        <v>345</v>
      </c>
      <c r="P4" s="420">
        <v>49593.86</v>
      </c>
      <c r="Q4">
        <v>19.010000000000002</v>
      </c>
      <c r="R4">
        <v>7.35</v>
      </c>
    </row>
    <row r="5" spans="1:18" x14ac:dyDescent="0.25">
      <c r="A5">
        <v>1</v>
      </c>
      <c r="B5" t="s">
        <v>307</v>
      </c>
      <c r="C5" t="s">
        <v>316</v>
      </c>
      <c r="D5" s="552">
        <v>389</v>
      </c>
      <c r="E5" s="555">
        <v>123980.43999999997</v>
      </c>
      <c r="F5" s="552">
        <v>20.702501330494943</v>
      </c>
      <c r="G5" s="552">
        <v>19.421332299189594</v>
      </c>
      <c r="I5" t="s">
        <v>287</v>
      </c>
      <c r="M5" t="s">
        <v>307</v>
      </c>
      <c r="N5" t="s">
        <v>316</v>
      </c>
      <c r="O5">
        <v>406</v>
      </c>
      <c r="P5" s="420">
        <v>127761.75</v>
      </c>
      <c r="Q5">
        <v>22.37</v>
      </c>
      <c r="R5">
        <v>18.940000000000001</v>
      </c>
    </row>
    <row r="6" spans="1:18" x14ac:dyDescent="0.25">
      <c r="A6">
        <v>1</v>
      </c>
      <c r="B6" t="s">
        <v>307</v>
      </c>
      <c r="C6" t="s">
        <v>317</v>
      </c>
      <c r="D6" s="552">
        <v>203</v>
      </c>
      <c r="E6" s="555">
        <v>143189.99333333335</v>
      </c>
      <c r="F6" s="552">
        <v>10.803618946248005</v>
      </c>
      <c r="G6" s="552">
        <v>22.430477278878911</v>
      </c>
      <c r="I6" t="s">
        <v>288</v>
      </c>
      <c r="M6" t="s">
        <v>307</v>
      </c>
      <c r="N6" t="s">
        <v>317</v>
      </c>
      <c r="O6">
        <v>221</v>
      </c>
      <c r="P6" s="420">
        <v>158074.63</v>
      </c>
      <c r="Q6">
        <v>12.18</v>
      </c>
      <c r="R6">
        <v>23.44</v>
      </c>
    </row>
    <row r="7" spans="1:18" x14ac:dyDescent="0.25">
      <c r="A7">
        <v>1</v>
      </c>
      <c r="B7" t="s">
        <v>307</v>
      </c>
      <c r="C7" t="s">
        <v>318</v>
      </c>
      <c r="D7" s="552">
        <v>79</v>
      </c>
      <c r="E7" s="555">
        <v>93483.946666666656</v>
      </c>
      <c r="F7" s="552">
        <v>4.2043640234167112</v>
      </c>
      <c r="G7" s="552">
        <v>14.644106706292142</v>
      </c>
      <c r="I7" t="s">
        <v>289</v>
      </c>
      <c r="M7" t="s">
        <v>307</v>
      </c>
      <c r="N7" t="s">
        <v>318</v>
      </c>
      <c r="O7">
        <v>95</v>
      </c>
      <c r="P7" s="420">
        <v>113451.67</v>
      </c>
      <c r="Q7">
        <v>5.23</v>
      </c>
      <c r="R7">
        <v>16.82</v>
      </c>
    </row>
    <row r="8" spans="1:18" x14ac:dyDescent="0.25">
      <c r="A8">
        <v>1</v>
      </c>
      <c r="B8" t="s">
        <v>307</v>
      </c>
      <c r="C8" t="s">
        <v>319</v>
      </c>
      <c r="D8" s="552">
        <v>91</v>
      </c>
      <c r="E8" s="555">
        <v>196250.80999999991</v>
      </c>
      <c r="F8" s="552">
        <v>4.8430015965939326</v>
      </c>
      <c r="G8" s="552">
        <v>30.742367062055266</v>
      </c>
      <c r="I8" t="s">
        <v>290</v>
      </c>
      <c r="M8" t="s">
        <v>307</v>
      </c>
      <c r="N8" t="s">
        <v>319</v>
      </c>
      <c r="O8">
        <v>84</v>
      </c>
      <c r="P8" s="420">
        <v>197246.85</v>
      </c>
      <c r="Q8">
        <v>4.63</v>
      </c>
      <c r="R8">
        <v>29.24</v>
      </c>
    </row>
    <row r="9" spans="1:18" x14ac:dyDescent="0.25">
      <c r="A9">
        <v>1</v>
      </c>
      <c r="B9" t="s">
        <v>307</v>
      </c>
      <c r="C9" t="s">
        <v>320</v>
      </c>
      <c r="D9" s="556">
        <v>1879</v>
      </c>
      <c r="E9" s="555">
        <v>638372.47666666715</v>
      </c>
      <c r="F9" s="552">
        <v>100</v>
      </c>
      <c r="G9" s="552">
        <v>100</v>
      </c>
      <c r="I9" t="s">
        <v>291</v>
      </c>
      <c r="M9" t="s">
        <v>307</v>
      </c>
      <c r="N9" t="s">
        <v>320</v>
      </c>
      <c r="O9" s="421">
        <v>1815</v>
      </c>
      <c r="P9" s="420">
        <v>674512.03</v>
      </c>
      <c r="Q9">
        <v>100</v>
      </c>
      <c r="R9">
        <v>100</v>
      </c>
    </row>
    <row r="10" spans="1:18" x14ac:dyDescent="0.25">
      <c r="A10">
        <v>2</v>
      </c>
      <c r="B10" t="s">
        <v>285</v>
      </c>
      <c r="C10" t="s">
        <v>313</v>
      </c>
      <c r="D10" s="557">
        <v>49</v>
      </c>
      <c r="E10" s="558">
        <v>1149.29</v>
      </c>
      <c r="F10" s="558">
        <v>38.888888888888893</v>
      </c>
      <c r="G10" s="558">
        <v>4.1934468112122492</v>
      </c>
      <c r="I10" t="s">
        <v>292</v>
      </c>
      <c r="M10" t="s">
        <v>285</v>
      </c>
      <c r="N10" t="s">
        <v>313</v>
      </c>
      <c r="O10" s="422">
        <v>36</v>
      </c>
      <c r="P10" s="423">
        <v>845.5</v>
      </c>
      <c r="Q10" s="423">
        <v>27.480916030534353</v>
      </c>
      <c r="R10" s="423">
        <v>2.69162508257129</v>
      </c>
    </row>
    <row r="11" spans="1:18" x14ac:dyDescent="0.25">
      <c r="A11">
        <v>2</v>
      </c>
      <c r="B11" t="s">
        <v>285</v>
      </c>
      <c r="C11" t="s">
        <v>314</v>
      </c>
      <c r="D11" s="557">
        <v>21</v>
      </c>
      <c r="E11" s="558">
        <v>1525.25</v>
      </c>
      <c r="F11" s="558">
        <v>16.666666666666664</v>
      </c>
      <c r="G11" s="558">
        <v>5.5652226581641564</v>
      </c>
      <c r="I11" t="s">
        <v>293</v>
      </c>
      <c r="M11" t="s">
        <v>285</v>
      </c>
      <c r="N11" t="s">
        <v>314</v>
      </c>
      <c r="O11" s="422">
        <v>31</v>
      </c>
      <c r="P11" s="423">
        <v>2284</v>
      </c>
      <c r="Q11" s="423">
        <v>23.664122137404579</v>
      </c>
      <c r="R11" s="423">
        <v>7.2710487150713501</v>
      </c>
    </row>
    <row r="12" spans="1:18" x14ac:dyDescent="0.25">
      <c r="A12">
        <v>2</v>
      </c>
      <c r="B12" t="s">
        <v>285</v>
      </c>
      <c r="C12" t="s">
        <v>315</v>
      </c>
      <c r="D12" s="557">
        <v>22</v>
      </c>
      <c r="E12" s="558">
        <v>3336.5</v>
      </c>
      <c r="F12" s="558">
        <v>17.460317460317459</v>
      </c>
      <c r="G12" s="558">
        <v>12.173981576111922</v>
      </c>
      <c r="I12" t="s">
        <v>294</v>
      </c>
      <c r="M12" t="s">
        <v>285</v>
      </c>
      <c r="N12" t="s">
        <v>315</v>
      </c>
      <c r="O12" s="422">
        <v>24</v>
      </c>
      <c r="P12" s="423">
        <v>3536</v>
      </c>
      <c r="Q12" s="423">
        <v>18.320610687022899</v>
      </c>
      <c r="R12" s="423">
        <v>11.256754928411688</v>
      </c>
    </row>
    <row r="13" spans="1:18" x14ac:dyDescent="0.25">
      <c r="A13">
        <v>2</v>
      </c>
      <c r="B13" t="s">
        <v>285</v>
      </c>
      <c r="C13" t="s">
        <v>316</v>
      </c>
      <c r="D13" s="557">
        <v>20</v>
      </c>
      <c r="E13" s="558">
        <v>6528.52</v>
      </c>
      <c r="F13" s="558">
        <v>15.873015873015872</v>
      </c>
      <c r="G13" s="558">
        <v>23.820794904624069</v>
      </c>
      <c r="I13" t="s">
        <v>295</v>
      </c>
      <c r="M13" t="s">
        <v>285</v>
      </c>
      <c r="N13" t="s">
        <v>316</v>
      </c>
      <c r="O13" s="422">
        <v>25</v>
      </c>
      <c r="P13" s="423">
        <v>8487.5499999999993</v>
      </c>
      <c r="Q13" s="423">
        <v>19.083969465648856</v>
      </c>
      <c r="R13" s="423">
        <v>27.019872820316916</v>
      </c>
    </row>
    <row r="14" spans="1:18" x14ac:dyDescent="0.25">
      <c r="A14">
        <v>2</v>
      </c>
      <c r="B14" t="s">
        <v>285</v>
      </c>
      <c r="C14" t="s">
        <v>317</v>
      </c>
      <c r="D14" s="557">
        <v>9</v>
      </c>
      <c r="E14" s="558">
        <v>6411.75</v>
      </c>
      <c r="F14" s="558">
        <v>7.1428571428571423</v>
      </c>
      <c r="G14" s="558">
        <v>23.394732914921509</v>
      </c>
      <c r="I14" t="s">
        <v>296</v>
      </c>
      <c r="M14" t="s">
        <v>285</v>
      </c>
      <c r="N14" t="s">
        <v>317</v>
      </c>
      <c r="O14" s="422">
        <v>10</v>
      </c>
      <c r="P14" s="423">
        <v>6763.2</v>
      </c>
      <c r="Q14" s="423">
        <v>7.6335877862595423</v>
      </c>
      <c r="R14" s="423">
        <v>21.530453883437193</v>
      </c>
    </row>
    <row r="15" spans="1:18" x14ac:dyDescent="0.25">
      <c r="A15">
        <v>2</v>
      </c>
      <c r="B15" t="s">
        <v>285</v>
      </c>
      <c r="C15" t="s">
        <v>318</v>
      </c>
      <c r="D15" s="557">
        <v>2</v>
      </c>
      <c r="E15" s="558">
        <v>2048.5</v>
      </c>
      <c r="F15" s="558">
        <v>1.5873015873015872</v>
      </c>
      <c r="G15" s="558">
        <v>7.4744196789046216</v>
      </c>
      <c r="I15" t="s">
        <v>297</v>
      </c>
      <c r="M15" t="s">
        <v>285</v>
      </c>
      <c r="N15" t="s">
        <v>318</v>
      </c>
      <c r="O15" s="422">
        <v>3</v>
      </c>
      <c r="P15" s="423">
        <v>3607</v>
      </c>
      <c r="Q15" s="423">
        <v>2.2900763358778624</v>
      </c>
      <c r="R15" s="423">
        <v>11.482781398976515</v>
      </c>
    </row>
    <row r="16" spans="1:18" x14ac:dyDescent="0.25">
      <c r="A16">
        <v>2</v>
      </c>
      <c r="B16" t="s">
        <v>285</v>
      </c>
      <c r="C16" t="s">
        <v>319</v>
      </c>
      <c r="D16" s="557">
        <v>3</v>
      </c>
      <c r="E16" s="558">
        <v>6407</v>
      </c>
      <c r="F16" s="558">
        <v>2.3809523809523809</v>
      </c>
      <c r="G16" s="558">
        <v>23.377401456061467</v>
      </c>
      <c r="I16" t="s">
        <v>298</v>
      </c>
      <c r="M16" t="s">
        <v>285</v>
      </c>
      <c r="N16" t="s">
        <v>319</v>
      </c>
      <c r="O16" s="422">
        <v>2</v>
      </c>
      <c r="P16" s="423">
        <v>5889</v>
      </c>
      <c r="Q16" s="423">
        <v>1.5267175572519083</v>
      </c>
      <c r="R16" s="423">
        <v>18.747463171215053</v>
      </c>
    </row>
    <row r="17" spans="1:18" x14ac:dyDescent="0.25">
      <c r="A17">
        <v>2</v>
      </c>
      <c r="B17" t="s">
        <v>285</v>
      </c>
      <c r="C17" t="s">
        <v>320</v>
      </c>
      <c r="D17" s="557">
        <v>126</v>
      </c>
      <c r="E17" s="558">
        <v>27406.81</v>
      </c>
      <c r="F17" s="558">
        <v>100</v>
      </c>
      <c r="G17" s="558">
        <v>100</v>
      </c>
      <c r="M17" t="s">
        <v>285</v>
      </c>
      <c r="N17" t="s">
        <v>320</v>
      </c>
      <c r="O17" s="422">
        <v>131</v>
      </c>
      <c r="P17" s="423">
        <v>31412.25</v>
      </c>
      <c r="Q17" s="423">
        <v>100</v>
      </c>
      <c r="R17" s="423">
        <v>100</v>
      </c>
    </row>
    <row r="18" spans="1:18" x14ac:dyDescent="0.25">
      <c r="A18">
        <v>3</v>
      </c>
      <c r="B18" t="s">
        <v>286</v>
      </c>
      <c r="C18" t="s">
        <v>313</v>
      </c>
      <c r="D18" s="557">
        <v>10</v>
      </c>
      <c r="E18" s="558">
        <v>241.5</v>
      </c>
      <c r="F18" s="558">
        <v>27.777777777777779</v>
      </c>
      <c r="G18" s="558">
        <v>3.5812263661303474</v>
      </c>
      <c r="M18" t="s">
        <v>286</v>
      </c>
      <c r="N18" t="s">
        <v>313</v>
      </c>
      <c r="O18" s="422">
        <v>15</v>
      </c>
      <c r="P18" s="423">
        <v>360.5</v>
      </c>
      <c r="Q18" s="423">
        <v>34.883720930232556</v>
      </c>
      <c r="R18" s="423">
        <v>3.945496333588705</v>
      </c>
    </row>
    <row r="19" spans="1:18" x14ac:dyDescent="0.25">
      <c r="A19">
        <v>3</v>
      </c>
      <c r="B19" t="s">
        <v>286</v>
      </c>
      <c r="C19" t="s">
        <v>314</v>
      </c>
      <c r="D19" s="557">
        <v>9</v>
      </c>
      <c r="E19" s="558">
        <v>570</v>
      </c>
      <c r="F19" s="558">
        <v>25</v>
      </c>
      <c r="G19" s="558">
        <v>8.4525839697486465</v>
      </c>
      <c r="M19" t="s">
        <v>286</v>
      </c>
      <c r="N19" t="s">
        <v>314</v>
      </c>
      <c r="O19" s="422">
        <v>6</v>
      </c>
      <c r="P19" s="423">
        <v>402</v>
      </c>
      <c r="Q19" s="423">
        <v>13.953488372093023</v>
      </c>
      <c r="R19" s="423">
        <v>4.3996935536828277</v>
      </c>
    </row>
    <row r="20" spans="1:18" x14ac:dyDescent="0.25">
      <c r="A20">
        <v>3</v>
      </c>
      <c r="B20" t="s">
        <v>286</v>
      </c>
      <c r="C20" t="s">
        <v>315</v>
      </c>
      <c r="D20" s="557">
        <v>5</v>
      </c>
      <c r="E20" s="558">
        <v>778</v>
      </c>
      <c r="F20" s="558">
        <v>13.888888888888889</v>
      </c>
      <c r="G20" s="558">
        <v>11.537035663972715</v>
      </c>
      <c r="M20" t="s">
        <v>286</v>
      </c>
      <c r="N20" t="s">
        <v>315</v>
      </c>
      <c r="O20" s="422">
        <v>7</v>
      </c>
      <c r="P20" s="423">
        <v>874.5</v>
      </c>
      <c r="Q20" s="423">
        <v>16.279069767441861</v>
      </c>
      <c r="R20" s="423">
        <v>9.5709751559592871</v>
      </c>
    </row>
    <row r="21" spans="1:18" ht="18.75" x14ac:dyDescent="0.3">
      <c r="A21">
        <v>3</v>
      </c>
      <c r="B21" t="s">
        <v>286</v>
      </c>
      <c r="C21" t="s">
        <v>316</v>
      </c>
      <c r="D21" s="557">
        <v>9</v>
      </c>
      <c r="E21" s="558">
        <v>2845.5</v>
      </c>
      <c r="F21" s="558">
        <v>25</v>
      </c>
      <c r="G21" s="558">
        <v>42.196188922666273</v>
      </c>
      <c r="I21" s="562" t="s">
        <v>401</v>
      </c>
      <c r="J21" s="562"/>
      <c r="K21" s="562"/>
      <c r="M21" t="s">
        <v>286</v>
      </c>
      <c r="N21" t="s">
        <v>316</v>
      </c>
      <c r="O21" s="422">
        <v>9</v>
      </c>
      <c r="P21" s="423">
        <v>2335</v>
      </c>
      <c r="Q21" s="423">
        <v>20.930232558139537</v>
      </c>
      <c r="R21" s="423">
        <v>25.555433949874139</v>
      </c>
    </row>
    <row r="22" spans="1:18" ht="18.75" x14ac:dyDescent="0.3">
      <c r="A22">
        <v>3</v>
      </c>
      <c r="B22" t="s">
        <v>286</v>
      </c>
      <c r="C22" t="s">
        <v>317</v>
      </c>
      <c r="D22" s="557">
        <v>2</v>
      </c>
      <c r="E22" s="558">
        <v>1298</v>
      </c>
      <c r="F22" s="558">
        <v>5.5555555555555554</v>
      </c>
      <c r="G22" s="558">
        <v>19.248164899532881</v>
      </c>
      <c r="I22" s="562" t="s">
        <v>402</v>
      </c>
      <c r="J22" s="562"/>
      <c r="K22" s="562"/>
      <c r="M22" t="s">
        <v>286</v>
      </c>
      <c r="N22" t="s">
        <v>317</v>
      </c>
      <c r="O22" s="422">
        <v>4</v>
      </c>
      <c r="P22" s="423">
        <v>2667</v>
      </c>
      <c r="Q22" s="423">
        <v>9.3023255813953494</v>
      </c>
      <c r="R22" s="423">
        <v>29.189011710627121</v>
      </c>
    </row>
    <row r="23" spans="1:18" x14ac:dyDescent="0.25">
      <c r="A23">
        <v>3</v>
      </c>
      <c r="B23" t="s">
        <v>286</v>
      </c>
      <c r="C23" t="s">
        <v>318</v>
      </c>
      <c r="D23" s="557">
        <v>1</v>
      </c>
      <c r="E23" s="558">
        <v>1010.5</v>
      </c>
      <c r="F23" s="558">
        <v>2.7777777777777777</v>
      </c>
      <c r="G23" s="558">
        <v>14.984800177949136</v>
      </c>
      <c r="M23" t="s">
        <v>286</v>
      </c>
      <c r="N23" t="s">
        <v>318</v>
      </c>
      <c r="O23" s="422">
        <v>2</v>
      </c>
      <c r="P23" s="423">
        <v>2498</v>
      </c>
      <c r="Q23" s="423">
        <v>4.6511627906976747</v>
      </c>
      <c r="R23" s="423">
        <v>27.339389296267925</v>
      </c>
    </row>
    <row r="24" spans="1:18" x14ac:dyDescent="0.25">
      <c r="A24">
        <v>3</v>
      </c>
      <c r="B24" t="s">
        <v>286</v>
      </c>
      <c r="C24" t="s">
        <v>319</v>
      </c>
      <c r="D24" s="557">
        <v>0</v>
      </c>
      <c r="E24" s="558">
        <v>0</v>
      </c>
      <c r="F24" s="558">
        <v>0</v>
      </c>
      <c r="G24" s="558">
        <v>0</v>
      </c>
      <c r="M24" t="s">
        <v>286</v>
      </c>
      <c r="N24" t="s">
        <v>319</v>
      </c>
      <c r="O24" s="422">
        <v>0</v>
      </c>
      <c r="P24" s="423">
        <v>0</v>
      </c>
      <c r="Q24" s="423">
        <v>0</v>
      </c>
      <c r="R24" s="423">
        <v>0</v>
      </c>
    </row>
    <row r="25" spans="1:18" x14ac:dyDescent="0.25">
      <c r="A25">
        <v>3</v>
      </c>
      <c r="B25" t="s">
        <v>286</v>
      </c>
      <c r="C25" t="s">
        <v>320</v>
      </c>
      <c r="D25" s="557">
        <v>36</v>
      </c>
      <c r="E25" s="558">
        <v>6743.5</v>
      </c>
      <c r="F25" s="558">
        <v>100</v>
      </c>
      <c r="G25" s="558">
        <v>100</v>
      </c>
      <c r="M25" t="s">
        <v>286</v>
      </c>
      <c r="N25" t="s">
        <v>320</v>
      </c>
      <c r="O25" s="422">
        <v>43</v>
      </c>
      <c r="P25" s="423">
        <v>9137</v>
      </c>
      <c r="Q25" s="423">
        <v>100</v>
      </c>
      <c r="R25" s="423">
        <v>100</v>
      </c>
    </row>
    <row r="26" spans="1:18" x14ac:dyDescent="0.25">
      <c r="A26">
        <v>4</v>
      </c>
      <c r="B26" t="s">
        <v>287</v>
      </c>
      <c r="C26" t="s">
        <v>313</v>
      </c>
      <c r="D26" s="557">
        <v>17</v>
      </c>
      <c r="E26" s="558">
        <v>348.75</v>
      </c>
      <c r="F26" s="558">
        <v>23.287671232876711</v>
      </c>
      <c r="G26" s="558">
        <v>1.6588382186812534</v>
      </c>
      <c r="M26" t="s">
        <v>287</v>
      </c>
      <c r="N26" t="s">
        <v>313</v>
      </c>
      <c r="O26" s="422">
        <v>24</v>
      </c>
      <c r="P26" s="423">
        <v>580.25</v>
      </c>
      <c r="Q26" s="423">
        <v>32</v>
      </c>
      <c r="R26" s="423">
        <v>2.6220951907543184</v>
      </c>
    </row>
    <row r="27" spans="1:18" x14ac:dyDescent="0.25">
      <c r="A27">
        <v>4</v>
      </c>
      <c r="B27" t="s">
        <v>287</v>
      </c>
      <c r="C27" t="s">
        <v>314</v>
      </c>
      <c r="D27" s="557">
        <v>15</v>
      </c>
      <c r="E27" s="558">
        <v>997.25</v>
      </c>
      <c r="F27" s="558">
        <v>20.547945205479451</v>
      </c>
      <c r="G27" s="558">
        <v>4.7434449134906949</v>
      </c>
      <c r="M27" t="s">
        <v>287</v>
      </c>
      <c r="N27" t="s">
        <v>314</v>
      </c>
      <c r="O27" s="422">
        <v>9</v>
      </c>
      <c r="P27" s="423">
        <v>691.75</v>
      </c>
      <c r="Q27" s="423">
        <v>12</v>
      </c>
      <c r="R27" s="423">
        <v>3.1259532067286511</v>
      </c>
    </row>
    <row r="28" spans="1:18" x14ac:dyDescent="0.25">
      <c r="A28">
        <v>4</v>
      </c>
      <c r="B28" t="s">
        <v>287</v>
      </c>
      <c r="C28" t="s">
        <v>315</v>
      </c>
      <c r="D28" s="557">
        <v>13</v>
      </c>
      <c r="E28" s="558">
        <v>1875.25</v>
      </c>
      <c r="F28" s="558">
        <v>17.80821917808219</v>
      </c>
      <c r="G28" s="558">
        <v>8.9196741780129614</v>
      </c>
      <c r="M28" t="s">
        <v>287</v>
      </c>
      <c r="N28" t="s">
        <v>315</v>
      </c>
      <c r="O28" s="422">
        <v>14</v>
      </c>
      <c r="P28" s="423">
        <v>1920</v>
      </c>
      <c r="Q28" s="423">
        <v>18.666666666666668</v>
      </c>
      <c r="R28" s="423">
        <v>8.6762994678988221</v>
      </c>
    </row>
    <row r="29" spans="1:18" x14ac:dyDescent="0.25">
      <c r="A29">
        <v>4</v>
      </c>
      <c r="B29" t="s">
        <v>287</v>
      </c>
      <c r="C29" t="s">
        <v>316</v>
      </c>
      <c r="D29" s="557">
        <v>14</v>
      </c>
      <c r="E29" s="558">
        <v>3662.25</v>
      </c>
      <c r="F29" s="558">
        <v>19.17808219178082</v>
      </c>
      <c r="G29" s="558">
        <v>17.419584993162495</v>
      </c>
      <c r="M29" t="s">
        <v>287</v>
      </c>
      <c r="N29" t="s">
        <v>316</v>
      </c>
      <c r="O29" s="422">
        <v>14</v>
      </c>
      <c r="P29" s="423">
        <v>4852.25</v>
      </c>
      <c r="Q29" s="423">
        <v>18.666666666666668</v>
      </c>
      <c r="R29" s="423">
        <v>21.926861506829194</v>
      </c>
    </row>
    <row r="30" spans="1:18" x14ac:dyDescent="0.25">
      <c r="A30">
        <v>4</v>
      </c>
      <c r="B30" t="s">
        <v>287</v>
      </c>
      <c r="C30" t="s">
        <v>317</v>
      </c>
      <c r="D30" s="557">
        <v>7</v>
      </c>
      <c r="E30" s="558">
        <v>4477.5</v>
      </c>
      <c r="F30" s="558">
        <v>9.5890410958904102</v>
      </c>
      <c r="G30" s="558">
        <v>21.297342291456093</v>
      </c>
      <c r="M30" t="s">
        <v>287</v>
      </c>
      <c r="N30" t="s">
        <v>317</v>
      </c>
      <c r="O30" s="422">
        <v>8</v>
      </c>
      <c r="P30" s="423">
        <v>5925.75</v>
      </c>
      <c r="Q30" s="423">
        <v>10.666666666666668</v>
      </c>
      <c r="R30" s="423">
        <v>26.777907068698671</v>
      </c>
    </row>
    <row r="31" spans="1:18" x14ac:dyDescent="0.25">
      <c r="A31">
        <v>4</v>
      </c>
      <c r="B31" t="s">
        <v>287</v>
      </c>
      <c r="C31" t="s">
        <v>318</v>
      </c>
      <c r="D31" s="557">
        <v>5</v>
      </c>
      <c r="E31" s="558">
        <v>6436.5</v>
      </c>
      <c r="F31" s="558">
        <v>6.8493150684931505</v>
      </c>
      <c r="G31" s="558">
        <v>30.615375468220464</v>
      </c>
      <c r="M31" t="s">
        <v>287</v>
      </c>
      <c r="N31" t="s">
        <v>318</v>
      </c>
      <c r="O31" s="422">
        <v>5</v>
      </c>
      <c r="P31" s="423">
        <v>5998.5</v>
      </c>
      <c r="Q31" s="423">
        <v>6.666666666666667</v>
      </c>
      <c r="R31" s="423">
        <v>27.106657478224523</v>
      </c>
    </row>
    <row r="32" spans="1:18" x14ac:dyDescent="0.25">
      <c r="A32">
        <v>4</v>
      </c>
      <c r="B32" t="s">
        <v>287</v>
      </c>
      <c r="C32" t="s">
        <v>319</v>
      </c>
      <c r="D32" s="557">
        <v>2</v>
      </c>
      <c r="E32" s="558">
        <v>3226.25</v>
      </c>
      <c r="F32" s="558">
        <v>2.7397260273972601</v>
      </c>
      <c r="G32" s="558">
        <v>15.345739936976038</v>
      </c>
      <c r="M32" t="s">
        <v>287</v>
      </c>
      <c r="N32" t="s">
        <v>319</v>
      </c>
      <c r="O32" s="422">
        <v>1</v>
      </c>
      <c r="P32" s="423">
        <v>2160.75</v>
      </c>
      <c r="Q32" s="423">
        <v>1.3333333333333335</v>
      </c>
      <c r="R32" s="423">
        <v>9.7642260808658214</v>
      </c>
    </row>
    <row r="33" spans="1:18" x14ac:dyDescent="0.25">
      <c r="A33">
        <v>4</v>
      </c>
      <c r="B33" t="s">
        <v>287</v>
      </c>
      <c r="C33" t="s">
        <v>320</v>
      </c>
      <c r="D33" s="557">
        <v>73</v>
      </c>
      <c r="E33" s="558">
        <v>21023.75</v>
      </c>
      <c r="F33" s="558">
        <v>100</v>
      </c>
      <c r="G33" s="558">
        <v>100</v>
      </c>
      <c r="M33" t="s">
        <v>287</v>
      </c>
      <c r="N33" t="s">
        <v>320</v>
      </c>
      <c r="O33" s="422">
        <v>75</v>
      </c>
      <c r="P33" s="423">
        <v>22129.25</v>
      </c>
      <c r="Q33" s="423">
        <v>100</v>
      </c>
      <c r="R33" s="423">
        <v>100</v>
      </c>
    </row>
    <row r="34" spans="1:18" x14ac:dyDescent="0.25">
      <c r="A34">
        <v>5</v>
      </c>
      <c r="B34" t="s">
        <v>288</v>
      </c>
      <c r="C34" t="s">
        <v>313</v>
      </c>
      <c r="D34" s="557">
        <v>31</v>
      </c>
      <c r="E34" s="558">
        <v>688</v>
      </c>
      <c r="F34" s="558">
        <v>24.031007751937985</v>
      </c>
      <c r="G34" s="558">
        <v>2.2450644477076196</v>
      </c>
      <c r="M34" t="s">
        <v>288</v>
      </c>
      <c r="N34" t="s">
        <v>313</v>
      </c>
      <c r="O34" s="422">
        <v>4</v>
      </c>
      <c r="P34" s="423">
        <v>90</v>
      </c>
      <c r="Q34" s="423">
        <v>4.3010752688172049</v>
      </c>
      <c r="R34" s="423">
        <v>0.31573408174004564</v>
      </c>
    </row>
    <row r="35" spans="1:18" x14ac:dyDescent="0.25">
      <c r="A35">
        <v>5</v>
      </c>
      <c r="B35" t="s">
        <v>288</v>
      </c>
      <c r="C35" t="s">
        <v>314</v>
      </c>
      <c r="D35" s="557">
        <v>27</v>
      </c>
      <c r="E35" s="558">
        <v>2008</v>
      </c>
      <c r="F35" s="558">
        <v>20.930232558139537</v>
      </c>
      <c r="G35" s="558">
        <v>6.5524555392396806</v>
      </c>
      <c r="M35" t="s">
        <v>288</v>
      </c>
      <c r="N35" t="s">
        <v>314</v>
      </c>
      <c r="O35" s="422">
        <v>21</v>
      </c>
      <c r="P35" s="423">
        <v>1536</v>
      </c>
      <c r="Q35" s="423">
        <v>22.58064516129032</v>
      </c>
      <c r="R35" s="423">
        <v>5.3885283283634449</v>
      </c>
    </row>
    <row r="36" spans="1:18" x14ac:dyDescent="0.25">
      <c r="A36">
        <v>5</v>
      </c>
      <c r="B36" t="s">
        <v>288</v>
      </c>
      <c r="C36" t="s">
        <v>315</v>
      </c>
      <c r="D36" s="557">
        <v>24</v>
      </c>
      <c r="E36" s="558">
        <v>3489</v>
      </c>
      <c r="F36" s="558">
        <v>18.604651162790699</v>
      </c>
      <c r="G36" s="558">
        <v>11.38521781693588</v>
      </c>
      <c r="M36" t="s">
        <v>288</v>
      </c>
      <c r="N36" t="s">
        <v>315</v>
      </c>
      <c r="O36" s="422">
        <v>28</v>
      </c>
      <c r="P36" s="423">
        <v>4046</v>
      </c>
      <c r="Q36" s="423">
        <v>30.107526881720432</v>
      </c>
      <c r="R36" s="423">
        <v>14.194001052446939</v>
      </c>
    </row>
    <row r="37" spans="1:18" x14ac:dyDescent="0.25">
      <c r="A37">
        <v>5</v>
      </c>
      <c r="B37" t="s">
        <v>288</v>
      </c>
      <c r="C37" t="s">
        <v>316</v>
      </c>
      <c r="D37" s="557">
        <v>28</v>
      </c>
      <c r="E37" s="558">
        <v>8763</v>
      </c>
      <c r="F37" s="558">
        <v>21.705426356589147</v>
      </c>
      <c r="G37" s="558">
        <v>28.595203132648066</v>
      </c>
      <c r="M37" t="s">
        <v>288</v>
      </c>
      <c r="N37" t="s">
        <v>316</v>
      </c>
      <c r="O37" s="422">
        <v>24</v>
      </c>
      <c r="P37" s="423">
        <v>6895</v>
      </c>
      <c r="Q37" s="423">
        <v>25.806451612903224</v>
      </c>
      <c r="R37" s="423">
        <v>24.188738817751272</v>
      </c>
    </row>
    <row r="38" spans="1:18" x14ac:dyDescent="0.25">
      <c r="A38">
        <v>5</v>
      </c>
      <c r="B38" t="s">
        <v>288</v>
      </c>
      <c r="C38" t="s">
        <v>317</v>
      </c>
      <c r="D38" s="557">
        <v>15</v>
      </c>
      <c r="E38" s="558">
        <v>10460</v>
      </c>
      <c r="F38" s="558">
        <v>11.627906976744185</v>
      </c>
      <c r="G38" s="558">
        <v>34.132811225322243</v>
      </c>
      <c r="M38" t="s">
        <v>288</v>
      </c>
      <c r="N38" t="s">
        <v>317</v>
      </c>
      <c r="O38" s="422">
        <v>10</v>
      </c>
      <c r="P38" s="423">
        <v>6422</v>
      </c>
      <c r="Q38" s="423">
        <v>10.75268817204301</v>
      </c>
      <c r="R38" s="423">
        <v>22.529380810384144</v>
      </c>
    </row>
    <row r="39" spans="1:18" x14ac:dyDescent="0.25">
      <c r="A39">
        <v>5</v>
      </c>
      <c r="B39" t="s">
        <v>288</v>
      </c>
      <c r="C39" t="s">
        <v>318</v>
      </c>
      <c r="D39" s="557">
        <v>3</v>
      </c>
      <c r="E39" s="558">
        <v>3489</v>
      </c>
      <c r="F39" s="558">
        <v>2.3255813953488373</v>
      </c>
      <c r="G39" s="558">
        <v>11.38521781693588</v>
      </c>
      <c r="M39" t="s">
        <v>288</v>
      </c>
      <c r="N39" t="s">
        <v>318</v>
      </c>
      <c r="O39" s="422">
        <v>3</v>
      </c>
      <c r="P39" s="423">
        <v>3588</v>
      </c>
      <c r="Q39" s="423">
        <v>3.225806451612903</v>
      </c>
      <c r="R39" s="423">
        <v>12.587265392036484</v>
      </c>
    </row>
    <row r="40" spans="1:18" x14ac:dyDescent="0.25">
      <c r="A40">
        <v>5</v>
      </c>
      <c r="B40" t="s">
        <v>288</v>
      </c>
      <c r="C40" t="s">
        <v>319</v>
      </c>
      <c r="D40" s="557">
        <v>1</v>
      </c>
      <c r="E40" s="558">
        <v>1748</v>
      </c>
      <c r="F40" s="558">
        <v>0.77519379844961245</v>
      </c>
      <c r="G40" s="558">
        <v>5.7040300212106381</v>
      </c>
      <c r="M40" t="s">
        <v>288</v>
      </c>
      <c r="N40" t="s">
        <v>319</v>
      </c>
      <c r="O40" s="422">
        <v>3</v>
      </c>
      <c r="P40" s="423">
        <v>5928</v>
      </c>
      <c r="Q40" s="423">
        <v>3.225806451612903</v>
      </c>
      <c r="R40" s="423">
        <v>20.796351517277671</v>
      </c>
    </row>
    <row r="41" spans="1:18" x14ac:dyDescent="0.25">
      <c r="A41">
        <v>5</v>
      </c>
      <c r="B41" t="s">
        <v>288</v>
      </c>
      <c r="C41" t="s">
        <v>320</v>
      </c>
      <c r="D41" s="557">
        <v>129</v>
      </c>
      <c r="E41" s="558">
        <v>30645</v>
      </c>
      <c r="F41" s="558">
        <v>100</v>
      </c>
      <c r="G41" s="558">
        <v>100</v>
      </c>
      <c r="M41" t="s">
        <v>288</v>
      </c>
      <c r="N41" t="s">
        <v>320</v>
      </c>
      <c r="O41" s="422">
        <v>93</v>
      </c>
      <c r="P41" s="423">
        <v>28505</v>
      </c>
      <c r="Q41" s="423">
        <v>100</v>
      </c>
      <c r="R41" s="423">
        <v>100</v>
      </c>
    </row>
    <row r="42" spans="1:18" x14ac:dyDescent="0.25">
      <c r="A42">
        <v>6</v>
      </c>
      <c r="B42" t="s">
        <v>289</v>
      </c>
      <c r="C42" t="s">
        <v>313</v>
      </c>
      <c r="D42" s="557">
        <v>37</v>
      </c>
      <c r="E42" s="558">
        <v>659.30000000000007</v>
      </c>
      <c r="F42" s="558">
        <v>41.573033707865171</v>
      </c>
      <c r="G42" s="558">
        <v>2.8719372137809427</v>
      </c>
      <c r="M42" t="s">
        <v>289</v>
      </c>
      <c r="N42" t="s">
        <v>313</v>
      </c>
      <c r="O42" s="422">
        <v>42</v>
      </c>
      <c r="P42" s="423">
        <v>644.53</v>
      </c>
      <c r="Q42" s="423">
        <v>38.888888888888893</v>
      </c>
      <c r="R42" s="423">
        <v>2.840004794075087</v>
      </c>
    </row>
    <row r="43" spans="1:18" x14ac:dyDescent="0.25">
      <c r="A43">
        <v>6</v>
      </c>
      <c r="B43" t="s">
        <v>289</v>
      </c>
      <c r="C43" t="s">
        <v>314</v>
      </c>
      <c r="D43" s="557">
        <v>13</v>
      </c>
      <c r="E43" s="558">
        <v>1007.5</v>
      </c>
      <c r="F43" s="558">
        <v>14.606741573033707</v>
      </c>
      <c r="G43" s="558">
        <v>4.3887103638469576</v>
      </c>
      <c r="M43" t="s">
        <v>289</v>
      </c>
      <c r="N43" t="s">
        <v>314</v>
      </c>
      <c r="O43" s="422">
        <v>19</v>
      </c>
      <c r="P43" s="423">
        <v>1459.3999999999999</v>
      </c>
      <c r="Q43" s="423">
        <v>17.592592592592592</v>
      </c>
      <c r="R43" s="423">
        <v>6.4305819689900883</v>
      </c>
    </row>
    <row r="44" spans="1:18" x14ac:dyDescent="0.25">
      <c r="A44">
        <v>6</v>
      </c>
      <c r="B44" t="s">
        <v>289</v>
      </c>
      <c r="C44" t="s">
        <v>315</v>
      </c>
      <c r="D44" s="557">
        <v>10</v>
      </c>
      <c r="E44" s="558">
        <v>1561.3500000000001</v>
      </c>
      <c r="F44" s="558">
        <v>11.235955056179774</v>
      </c>
      <c r="G44" s="558">
        <v>6.8013031529453576</v>
      </c>
      <c r="M44" t="s">
        <v>289</v>
      </c>
      <c r="N44" t="s">
        <v>315</v>
      </c>
      <c r="O44" s="422">
        <v>14</v>
      </c>
      <c r="P44" s="423">
        <v>2060.15</v>
      </c>
      <c r="Q44" s="423">
        <v>12.962962962962962</v>
      </c>
      <c r="R44" s="423">
        <v>9.0776781166335017</v>
      </c>
    </row>
    <row r="45" spans="1:18" x14ac:dyDescent="0.25">
      <c r="A45">
        <v>6</v>
      </c>
      <c r="B45" t="s">
        <v>289</v>
      </c>
      <c r="C45" t="s">
        <v>316</v>
      </c>
      <c r="D45" s="557">
        <v>14</v>
      </c>
      <c r="E45" s="558">
        <v>4605.55</v>
      </c>
      <c r="F45" s="558">
        <v>15.730337078651685</v>
      </c>
      <c r="G45" s="558">
        <v>20.061960313861398</v>
      </c>
      <c r="M45" t="s">
        <v>289</v>
      </c>
      <c r="N45" t="s">
        <v>316</v>
      </c>
      <c r="O45" s="422">
        <v>21</v>
      </c>
      <c r="P45" s="423">
        <v>6828.85</v>
      </c>
      <c r="Q45" s="423">
        <v>19.444444444444446</v>
      </c>
      <c r="R45" s="423">
        <v>30.090091598559667</v>
      </c>
    </row>
    <row r="46" spans="1:18" x14ac:dyDescent="0.25">
      <c r="A46">
        <v>6</v>
      </c>
      <c r="B46" t="s">
        <v>289</v>
      </c>
      <c r="C46" t="s">
        <v>317</v>
      </c>
      <c r="D46" s="557">
        <v>11</v>
      </c>
      <c r="E46" s="558">
        <v>8195.7000000000007</v>
      </c>
      <c r="F46" s="558">
        <v>12.359550561797752</v>
      </c>
      <c r="G46" s="558">
        <v>35.70079754737521</v>
      </c>
      <c r="M46" t="s">
        <v>289</v>
      </c>
      <c r="N46" t="s">
        <v>317</v>
      </c>
      <c r="O46" s="422">
        <v>8</v>
      </c>
      <c r="P46" s="423">
        <v>5803.52</v>
      </c>
      <c r="Q46" s="423">
        <v>7.4074074074074066</v>
      </c>
      <c r="R46" s="423">
        <v>25.572160523964211</v>
      </c>
    </row>
    <row r="47" spans="1:18" x14ac:dyDescent="0.25">
      <c r="A47">
        <v>6</v>
      </c>
      <c r="B47" t="s">
        <v>289</v>
      </c>
      <c r="C47" t="s">
        <v>318</v>
      </c>
      <c r="D47" s="557">
        <v>2</v>
      </c>
      <c r="E47" s="558">
        <v>2435.4</v>
      </c>
      <c r="F47" s="558">
        <v>2.2471910112359552</v>
      </c>
      <c r="G47" s="558">
        <v>10.608699970335367</v>
      </c>
      <c r="M47" t="s">
        <v>289</v>
      </c>
      <c r="N47" t="s">
        <v>318</v>
      </c>
      <c r="O47" s="422">
        <v>1</v>
      </c>
      <c r="P47" s="423">
        <v>1084.46</v>
      </c>
      <c r="Q47" s="423">
        <v>0.92592592592592582</v>
      </c>
      <c r="R47" s="423">
        <v>4.7784767178915946</v>
      </c>
    </row>
    <row r="48" spans="1:18" x14ac:dyDescent="0.25">
      <c r="A48">
        <v>6</v>
      </c>
      <c r="B48" t="s">
        <v>289</v>
      </c>
      <c r="C48" t="s">
        <v>319</v>
      </c>
      <c r="D48" s="557">
        <v>2</v>
      </c>
      <c r="E48" s="558">
        <v>4491.83</v>
      </c>
      <c r="F48" s="558">
        <v>2.2471910112359552</v>
      </c>
      <c r="G48" s="558">
        <v>19.566591437854772</v>
      </c>
      <c r="M48" t="s">
        <v>289</v>
      </c>
      <c r="N48" t="s">
        <v>319</v>
      </c>
      <c r="O48" s="422">
        <v>3</v>
      </c>
      <c r="P48" s="423">
        <v>4813.7700000000004</v>
      </c>
      <c r="Q48" s="423">
        <v>2.7777777777777777</v>
      </c>
      <c r="R48" s="423">
        <v>21.211006279885861</v>
      </c>
    </row>
    <row r="49" spans="1:18" x14ac:dyDescent="0.25">
      <c r="A49">
        <v>6</v>
      </c>
      <c r="B49" t="s">
        <v>289</v>
      </c>
      <c r="C49" t="s">
        <v>320</v>
      </c>
      <c r="D49" s="557">
        <v>89</v>
      </c>
      <c r="E49" s="558">
        <v>22956.63</v>
      </c>
      <c r="F49" s="558">
        <v>100</v>
      </c>
      <c r="G49" s="558">
        <v>100</v>
      </c>
      <c r="M49" t="s">
        <v>289</v>
      </c>
      <c r="N49" t="s">
        <v>320</v>
      </c>
      <c r="O49" s="422">
        <v>108</v>
      </c>
      <c r="P49" s="423">
        <v>22694.68</v>
      </c>
      <c r="Q49" s="423">
        <v>100</v>
      </c>
      <c r="R49" s="423">
        <v>100</v>
      </c>
    </row>
    <row r="50" spans="1:18" x14ac:dyDescent="0.25">
      <c r="A50">
        <v>7</v>
      </c>
      <c r="B50" t="s">
        <v>290</v>
      </c>
      <c r="C50" t="s">
        <v>313</v>
      </c>
      <c r="D50" s="552">
        <v>72</v>
      </c>
      <c r="E50" s="552">
        <v>1652.35</v>
      </c>
      <c r="F50" s="559">
        <v>37.894736842105267</v>
      </c>
      <c r="G50" s="559">
        <v>2.6611837278926553</v>
      </c>
      <c r="M50" t="s">
        <v>290</v>
      </c>
      <c r="N50" t="s">
        <v>313</v>
      </c>
      <c r="O50">
        <v>46</v>
      </c>
      <c r="P50">
        <v>985.77</v>
      </c>
      <c r="Q50" s="424">
        <v>22.439024390243905</v>
      </c>
      <c r="R50" s="424">
        <v>1.3387744259412349</v>
      </c>
    </row>
    <row r="51" spans="1:18" x14ac:dyDescent="0.25">
      <c r="A51">
        <v>7</v>
      </c>
      <c r="B51" t="s">
        <v>290</v>
      </c>
      <c r="C51" t="s">
        <v>314</v>
      </c>
      <c r="D51" s="552">
        <v>36</v>
      </c>
      <c r="E51" s="552">
        <v>2594.69</v>
      </c>
      <c r="F51" s="559">
        <v>18.947368421052634</v>
      </c>
      <c r="G51" s="559">
        <v>4.1788645304722332</v>
      </c>
      <c r="M51" t="s">
        <v>290</v>
      </c>
      <c r="N51" t="s">
        <v>314</v>
      </c>
      <c r="O51">
        <v>41</v>
      </c>
      <c r="P51">
        <v>2979.25</v>
      </c>
      <c r="Q51" s="424">
        <v>20</v>
      </c>
      <c r="R51" s="424">
        <v>4.0461199960289154</v>
      </c>
    </row>
    <row r="52" spans="1:18" x14ac:dyDescent="0.25">
      <c r="A52">
        <v>7</v>
      </c>
      <c r="B52" t="s">
        <v>290</v>
      </c>
      <c r="C52" t="s">
        <v>315</v>
      </c>
      <c r="D52" s="552">
        <v>20</v>
      </c>
      <c r="E52" s="552">
        <v>2950.83</v>
      </c>
      <c r="F52" s="559">
        <v>10.526315789473683</v>
      </c>
      <c r="G52" s="559">
        <v>4.7524439614957394</v>
      </c>
      <c r="M52" t="s">
        <v>290</v>
      </c>
      <c r="N52" t="s">
        <v>315</v>
      </c>
      <c r="O52">
        <v>37</v>
      </c>
      <c r="P52">
        <v>5269.41</v>
      </c>
      <c r="Q52" s="424">
        <v>18.048780487804876</v>
      </c>
      <c r="R52" s="424">
        <v>7.1563867309808602</v>
      </c>
    </row>
    <row r="53" spans="1:18" x14ac:dyDescent="0.25">
      <c r="A53">
        <v>7</v>
      </c>
      <c r="B53" t="s">
        <v>290</v>
      </c>
      <c r="C53" t="s">
        <v>316</v>
      </c>
      <c r="D53" s="552">
        <v>32</v>
      </c>
      <c r="E53" s="552">
        <v>9803.8700000000008</v>
      </c>
      <c r="F53" s="559">
        <v>16.842105263157894</v>
      </c>
      <c r="G53" s="559">
        <v>15.789572012209865</v>
      </c>
      <c r="M53" t="s">
        <v>290</v>
      </c>
      <c r="N53" t="s">
        <v>316</v>
      </c>
      <c r="O53">
        <v>44</v>
      </c>
      <c r="P53">
        <v>14065.52</v>
      </c>
      <c r="Q53" s="424">
        <v>21.463414634146343</v>
      </c>
      <c r="R53" s="424">
        <v>19.102385407919655</v>
      </c>
    </row>
    <row r="54" spans="1:18" x14ac:dyDescent="0.25">
      <c r="A54">
        <v>7</v>
      </c>
      <c r="B54" t="s">
        <v>290</v>
      </c>
      <c r="C54" t="s">
        <v>317</v>
      </c>
      <c r="D54" s="552">
        <v>12</v>
      </c>
      <c r="E54" s="552">
        <v>9453.619999999999</v>
      </c>
      <c r="F54" s="559">
        <v>6.3157894736842106</v>
      </c>
      <c r="G54" s="559">
        <v>15.225478690156786</v>
      </c>
      <c r="M54" t="s">
        <v>290</v>
      </c>
      <c r="N54" t="s">
        <v>317</v>
      </c>
      <c r="O54">
        <v>17</v>
      </c>
      <c r="P54">
        <v>12016.55</v>
      </c>
      <c r="Q54" s="424">
        <v>8.2926829268292686</v>
      </c>
      <c r="R54" s="424">
        <v>16.31967885819628</v>
      </c>
    </row>
    <row r="55" spans="1:18" x14ac:dyDescent="0.25">
      <c r="A55">
        <v>7</v>
      </c>
      <c r="B55" t="s">
        <v>290</v>
      </c>
      <c r="C55" t="s">
        <v>318</v>
      </c>
      <c r="D55" s="552">
        <v>6</v>
      </c>
      <c r="E55" s="552">
        <v>6989.04</v>
      </c>
      <c r="F55" s="559">
        <v>3.1578947368421053</v>
      </c>
      <c r="G55" s="559">
        <v>11.25616214578684</v>
      </c>
      <c r="M55" t="s">
        <v>290</v>
      </c>
      <c r="N55" t="s">
        <v>318</v>
      </c>
      <c r="O55">
        <v>6</v>
      </c>
      <c r="P55">
        <v>7241.54</v>
      </c>
      <c r="Q55" s="424">
        <v>2.9268292682926833</v>
      </c>
      <c r="R55" s="424">
        <v>9.8347368619764151</v>
      </c>
    </row>
    <row r="56" spans="1:18" x14ac:dyDescent="0.25">
      <c r="A56">
        <v>7</v>
      </c>
      <c r="B56" t="s">
        <v>290</v>
      </c>
      <c r="C56" t="s">
        <v>319</v>
      </c>
      <c r="D56" s="552">
        <v>12</v>
      </c>
      <c r="E56" s="552">
        <v>28646.39</v>
      </c>
      <c r="F56" s="559">
        <v>6.3157894736842106</v>
      </c>
      <c r="G56" s="559">
        <v>46.136294931985887</v>
      </c>
      <c r="M56" t="s">
        <v>290</v>
      </c>
      <c r="N56" t="s">
        <v>319</v>
      </c>
      <c r="O56">
        <v>14</v>
      </c>
      <c r="P56">
        <v>31074.23</v>
      </c>
      <c r="Q56" s="424">
        <v>6.8292682926829276</v>
      </c>
      <c r="R56" s="424">
        <v>42.201917718956658</v>
      </c>
    </row>
    <row r="57" spans="1:18" x14ac:dyDescent="0.25">
      <c r="A57">
        <v>7</v>
      </c>
      <c r="B57" t="s">
        <v>290</v>
      </c>
      <c r="C57" t="s">
        <v>320</v>
      </c>
      <c r="D57" s="552">
        <v>190</v>
      </c>
      <c r="E57" s="552">
        <v>62090.789999999994</v>
      </c>
      <c r="F57" s="552">
        <v>100</v>
      </c>
      <c r="G57" s="552">
        <v>100</v>
      </c>
      <c r="M57" t="s">
        <v>290</v>
      </c>
      <c r="N57" t="s">
        <v>320</v>
      </c>
      <c r="O57">
        <v>205</v>
      </c>
      <c r="P57">
        <v>73632.26999999999</v>
      </c>
      <c r="Q57">
        <v>100</v>
      </c>
      <c r="R57">
        <v>100</v>
      </c>
    </row>
    <row r="58" spans="1:18" x14ac:dyDescent="0.25">
      <c r="A58">
        <v>8</v>
      </c>
      <c r="B58" t="s">
        <v>291</v>
      </c>
      <c r="C58" t="s">
        <v>313</v>
      </c>
      <c r="D58" s="557">
        <v>133</v>
      </c>
      <c r="E58" s="558">
        <v>3037.9799999999996</v>
      </c>
      <c r="F58" s="558">
        <v>30.504587155963304</v>
      </c>
      <c r="G58" s="558">
        <v>3.1595174746490735</v>
      </c>
      <c r="M58" t="s">
        <v>291</v>
      </c>
      <c r="N58" t="s">
        <v>313</v>
      </c>
      <c r="O58" s="422">
        <v>113</v>
      </c>
      <c r="P58" s="423">
        <v>2561.0500000000002</v>
      </c>
      <c r="Q58" s="423">
        <v>25.681818181818183</v>
      </c>
      <c r="R58" s="423">
        <v>2.4586272756378409</v>
      </c>
    </row>
    <row r="59" spans="1:18" x14ac:dyDescent="0.25">
      <c r="A59">
        <v>8</v>
      </c>
      <c r="B59" t="s">
        <v>291</v>
      </c>
      <c r="C59" t="s">
        <v>314</v>
      </c>
      <c r="D59" s="557">
        <v>87</v>
      </c>
      <c r="E59" s="558">
        <v>6322.54</v>
      </c>
      <c r="F59" s="558">
        <v>19.954128440366972</v>
      </c>
      <c r="G59" s="558">
        <v>6.5754796325741962</v>
      </c>
      <c r="M59" t="s">
        <v>291</v>
      </c>
      <c r="N59" t="s">
        <v>314</v>
      </c>
      <c r="O59" s="422">
        <v>84</v>
      </c>
      <c r="P59" s="423">
        <v>6220.15</v>
      </c>
      <c r="Q59" s="423">
        <v>19.090909090909093</v>
      </c>
      <c r="R59" s="423">
        <v>5.9713908157039937</v>
      </c>
    </row>
    <row r="60" spans="1:18" x14ac:dyDescent="0.25">
      <c r="A60">
        <v>8</v>
      </c>
      <c r="B60" t="s">
        <v>291</v>
      </c>
      <c r="C60" t="s">
        <v>315</v>
      </c>
      <c r="D60" s="557">
        <v>85</v>
      </c>
      <c r="E60" s="558">
        <v>12250.140000000001</v>
      </c>
      <c r="F60" s="558">
        <v>19.495412844036696</v>
      </c>
      <c r="G60" s="558">
        <v>12.740219289428373</v>
      </c>
      <c r="M60" t="s">
        <v>291</v>
      </c>
      <c r="N60" t="s">
        <v>315</v>
      </c>
      <c r="O60" s="422">
        <v>90</v>
      </c>
      <c r="P60" s="423">
        <v>13051.05</v>
      </c>
      <c r="Q60" s="423">
        <v>20.454545454545457</v>
      </c>
      <c r="R60" s="423">
        <v>12.529106228192827</v>
      </c>
    </row>
    <row r="61" spans="1:18" x14ac:dyDescent="0.25">
      <c r="A61">
        <v>8</v>
      </c>
      <c r="B61" t="s">
        <v>291</v>
      </c>
      <c r="C61" t="s">
        <v>316</v>
      </c>
      <c r="D61" s="557">
        <v>84</v>
      </c>
      <c r="E61" s="558">
        <v>24930.530000000002</v>
      </c>
      <c r="F61" s="558">
        <v>19.26605504587156</v>
      </c>
      <c r="G61" s="558">
        <v>25.927901166980362</v>
      </c>
      <c r="M61" t="s">
        <v>291</v>
      </c>
      <c r="N61" t="s">
        <v>316</v>
      </c>
      <c r="O61" s="422">
        <v>98</v>
      </c>
      <c r="P61" s="423">
        <v>29775</v>
      </c>
      <c r="Q61" s="423">
        <v>22.272727272727273</v>
      </c>
      <c r="R61" s="423">
        <v>28.584224100316941</v>
      </c>
    </row>
    <row r="62" spans="1:18" x14ac:dyDescent="0.25">
      <c r="A62">
        <v>8</v>
      </c>
      <c r="B62" t="s">
        <v>291</v>
      </c>
      <c r="C62" t="s">
        <v>317</v>
      </c>
      <c r="D62" s="557">
        <v>28</v>
      </c>
      <c r="E62" s="558">
        <v>18995.119999999995</v>
      </c>
      <c r="F62" s="558">
        <v>6.4220183486238538</v>
      </c>
      <c r="G62" s="558">
        <v>19.75503906314594</v>
      </c>
      <c r="M62" t="s">
        <v>291</v>
      </c>
      <c r="N62" t="s">
        <v>317</v>
      </c>
      <c r="O62" s="422">
        <v>37</v>
      </c>
      <c r="P62" s="423">
        <v>26656.85</v>
      </c>
      <c r="Q62" s="423">
        <v>8.4090909090909083</v>
      </c>
      <c r="R62" s="423">
        <v>25.59077663168879</v>
      </c>
    </row>
    <row r="63" spans="1:18" x14ac:dyDescent="0.25">
      <c r="A63">
        <v>8</v>
      </c>
      <c r="B63" t="s">
        <v>291</v>
      </c>
      <c r="C63" t="s">
        <v>318</v>
      </c>
      <c r="D63" s="557">
        <v>10</v>
      </c>
      <c r="E63" s="558">
        <v>11630.469999999998</v>
      </c>
      <c r="F63" s="558">
        <v>2.2935779816513762</v>
      </c>
      <c r="G63" s="558">
        <v>12.095758761868678</v>
      </c>
      <c r="M63" t="s">
        <v>291</v>
      </c>
      <c r="N63" t="s">
        <v>318</v>
      </c>
      <c r="O63" s="422">
        <v>13</v>
      </c>
      <c r="P63" s="423">
        <v>16088.7</v>
      </c>
      <c r="Q63" s="423">
        <v>2.9545454545454546</v>
      </c>
      <c r="R63" s="423">
        <v>15.445273090941031</v>
      </c>
    </row>
    <row r="64" spans="1:18" x14ac:dyDescent="0.25">
      <c r="A64">
        <v>8</v>
      </c>
      <c r="B64" t="s">
        <v>291</v>
      </c>
      <c r="C64" t="s">
        <v>319</v>
      </c>
      <c r="D64" s="557">
        <v>9</v>
      </c>
      <c r="E64" s="558">
        <v>18986.509999999987</v>
      </c>
      <c r="F64" s="558">
        <v>2.0642201834862388</v>
      </c>
      <c r="G64" s="558">
        <v>19.746084611353385</v>
      </c>
      <c r="M64" t="s">
        <v>291</v>
      </c>
      <c r="N64" t="s">
        <v>319</v>
      </c>
      <c r="O64" s="422">
        <v>5</v>
      </c>
      <c r="P64" s="423">
        <v>9813.0499999999993</v>
      </c>
      <c r="Q64" s="423">
        <v>1.1363636363636365</v>
      </c>
      <c r="R64" s="423">
        <v>9.4206018575185606</v>
      </c>
    </row>
    <row r="65" spans="1:18" x14ac:dyDescent="0.25">
      <c r="A65">
        <v>8</v>
      </c>
      <c r="B65" t="s">
        <v>291</v>
      </c>
      <c r="C65" t="s">
        <v>320</v>
      </c>
      <c r="D65" s="557">
        <v>436</v>
      </c>
      <c r="E65" s="558">
        <v>96153.289999999979</v>
      </c>
      <c r="F65" s="558">
        <v>100</v>
      </c>
      <c r="G65" s="558">
        <v>100</v>
      </c>
      <c r="M65" t="s">
        <v>291</v>
      </c>
      <c r="N65" t="s">
        <v>320</v>
      </c>
      <c r="O65" s="422">
        <v>440</v>
      </c>
      <c r="P65" s="423">
        <v>104165.85000000002</v>
      </c>
      <c r="Q65" s="423">
        <v>100</v>
      </c>
      <c r="R65" s="423">
        <v>100</v>
      </c>
    </row>
    <row r="66" spans="1:18" x14ac:dyDescent="0.25">
      <c r="A66">
        <v>9</v>
      </c>
      <c r="B66" t="s">
        <v>292</v>
      </c>
      <c r="C66" t="s">
        <v>313</v>
      </c>
      <c r="D66" s="557">
        <v>44</v>
      </c>
      <c r="E66" s="558">
        <v>991</v>
      </c>
      <c r="F66" s="558">
        <v>14.569536423841059</v>
      </c>
      <c r="G66" s="558">
        <v>0.64153640740690798</v>
      </c>
      <c r="M66" t="s">
        <v>292</v>
      </c>
      <c r="N66" t="s">
        <v>313</v>
      </c>
      <c r="O66" s="422">
        <v>55</v>
      </c>
      <c r="P66" s="423">
        <v>1368</v>
      </c>
      <c r="Q66" s="423">
        <v>19.16376306620209</v>
      </c>
      <c r="R66" s="423">
        <v>0.81823687299534209</v>
      </c>
    </row>
    <row r="67" spans="1:18" x14ac:dyDescent="0.25">
      <c r="A67">
        <v>9</v>
      </c>
      <c r="B67" t="s">
        <v>292</v>
      </c>
      <c r="C67" t="s">
        <v>314</v>
      </c>
      <c r="D67" s="557">
        <v>23</v>
      </c>
      <c r="E67" s="558">
        <v>1657</v>
      </c>
      <c r="F67" s="558">
        <v>7.6158940397350996</v>
      </c>
      <c r="G67" s="558">
        <v>1.0726799465925796</v>
      </c>
      <c r="M67" t="s">
        <v>292</v>
      </c>
      <c r="N67" t="s">
        <v>314</v>
      </c>
      <c r="O67" s="422">
        <v>30</v>
      </c>
      <c r="P67" s="423">
        <v>2124</v>
      </c>
      <c r="Q67" s="423">
        <v>10.452961672473867</v>
      </c>
      <c r="R67" s="423">
        <v>1.2704204080717154</v>
      </c>
    </row>
    <row r="68" spans="1:18" x14ac:dyDescent="0.25">
      <c r="A68">
        <v>9</v>
      </c>
      <c r="B68" t="s">
        <v>292</v>
      </c>
      <c r="C68" t="s">
        <v>315</v>
      </c>
      <c r="D68" s="557">
        <v>48</v>
      </c>
      <c r="E68" s="558">
        <v>6460.416666666667</v>
      </c>
      <c r="F68" s="558">
        <v>15.894039735099339</v>
      </c>
      <c r="G68" s="558">
        <v>4.1822325920131638</v>
      </c>
      <c r="M68" t="s">
        <v>292</v>
      </c>
      <c r="N68" t="s">
        <v>315</v>
      </c>
      <c r="O68" s="422">
        <v>35</v>
      </c>
      <c r="P68" s="423">
        <v>4875</v>
      </c>
      <c r="Q68" s="423">
        <v>12.195121951219512</v>
      </c>
      <c r="R68" s="423">
        <v>2.9158660495996291</v>
      </c>
    </row>
    <row r="69" spans="1:18" x14ac:dyDescent="0.25">
      <c r="A69">
        <v>9</v>
      </c>
      <c r="B69" t="s">
        <v>292</v>
      </c>
      <c r="C69" t="s">
        <v>316</v>
      </c>
      <c r="D69" s="557">
        <v>70</v>
      </c>
      <c r="E69" s="558">
        <v>23506.5</v>
      </c>
      <c r="F69" s="558">
        <v>23.178807947019866</v>
      </c>
      <c r="G69" s="558">
        <v>15.217230636438428</v>
      </c>
      <c r="M69" t="s">
        <v>292</v>
      </c>
      <c r="N69" t="s">
        <v>316</v>
      </c>
      <c r="O69" s="422">
        <v>57</v>
      </c>
      <c r="P69" s="423">
        <v>18161.25</v>
      </c>
      <c r="Q69" s="423">
        <v>19.860627177700348</v>
      </c>
      <c r="R69" s="423">
        <v>10.862722521700773</v>
      </c>
    </row>
    <row r="70" spans="1:18" x14ac:dyDescent="0.25">
      <c r="A70">
        <v>9</v>
      </c>
      <c r="B70" t="s">
        <v>292</v>
      </c>
      <c r="C70" t="s">
        <v>317</v>
      </c>
      <c r="D70" s="557">
        <v>71</v>
      </c>
      <c r="E70" s="558">
        <v>51662.333333333321</v>
      </c>
      <c r="F70" s="558">
        <v>23.509933774834437</v>
      </c>
      <c r="G70" s="558">
        <v>33.444266120004848</v>
      </c>
      <c r="M70" t="s">
        <v>292</v>
      </c>
      <c r="N70" t="s">
        <v>317</v>
      </c>
      <c r="O70" s="422">
        <v>52</v>
      </c>
      <c r="P70" s="423">
        <v>37379</v>
      </c>
      <c r="Q70" s="423">
        <v>18.118466898954704</v>
      </c>
      <c r="R70" s="423">
        <v>22.357365552407085</v>
      </c>
    </row>
    <row r="71" spans="1:18" x14ac:dyDescent="0.25">
      <c r="A71">
        <v>9</v>
      </c>
      <c r="B71" t="s">
        <v>292</v>
      </c>
      <c r="C71" t="s">
        <v>318</v>
      </c>
      <c r="D71" s="557">
        <v>26</v>
      </c>
      <c r="E71" s="558">
        <v>29781.666666666668</v>
      </c>
      <c r="F71" s="558">
        <v>8.6092715231788084</v>
      </c>
      <c r="G71" s="558">
        <v>19.279539293565488</v>
      </c>
      <c r="M71" t="s">
        <v>292</v>
      </c>
      <c r="N71" t="s">
        <v>318</v>
      </c>
      <c r="O71" s="422">
        <v>34</v>
      </c>
      <c r="P71" s="423">
        <v>40189</v>
      </c>
      <c r="Q71" s="423">
        <v>11.846689895470384</v>
      </c>
      <c r="R71" s="423">
        <v>24.038100649714771</v>
      </c>
    </row>
    <row r="72" spans="1:18" x14ac:dyDescent="0.25">
      <c r="A72">
        <v>9</v>
      </c>
      <c r="B72" t="s">
        <v>292</v>
      </c>
      <c r="C72" t="s">
        <v>319</v>
      </c>
      <c r="D72" s="557">
        <v>20</v>
      </c>
      <c r="E72" s="558">
        <v>40414</v>
      </c>
      <c r="F72" s="558">
        <v>6.6225165562913908</v>
      </c>
      <c r="G72" s="558">
        <v>26.162515003978587</v>
      </c>
      <c r="M72" t="s">
        <v>292</v>
      </c>
      <c r="N72" t="s">
        <v>319</v>
      </c>
      <c r="O72" s="422">
        <v>24</v>
      </c>
      <c r="P72" s="423">
        <v>63092.5</v>
      </c>
      <c r="Q72" s="423">
        <v>8.3623693379790947</v>
      </c>
      <c r="R72" s="423">
        <v>37.737287945510687</v>
      </c>
    </row>
    <row r="73" spans="1:18" x14ac:dyDescent="0.25">
      <c r="A73">
        <v>9</v>
      </c>
      <c r="B73" t="s">
        <v>292</v>
      </c>
      <c r="C73" t="s">
        <v>320</v>
      </c>
      <c r="D73" s="557">
        <v>302</v>
      </c>
      <c r="E73" s="558">
        <v>154472.91666666666</v>
      </c>
      <c r="F73" s="558">
        <v>100</v>
      </c>
      <c r="G73" s="558">
        <v>100</v>
      </c>
      <c r="M73" t="s">
        <v>292</v>
      </c>
      <c r="N73" t="s">
        <v>320</v>
      </c>
      <c r="O73" s="422">
        <v>287</v>
      </c>
      <c r="P73" s="423">
        <v>167188.75</v>
      </c>
      <c r="Q73" s="423">
        <v>100</v>
      </c>
      <c r="R73" s="423">
        <v>100</v>
      </c>
    </row>
    <row r="74" spans="1:18" x14ac:dyDescent="0.25">
      <c r="A74">
        <v>10</v>
      </c>
      <c r="B74" t="s">
        <v>293</v>
      </c>
      <c r="C74" t="s">
        <v>313</v>
      </c>
      <c r="D74" s="557">
        <v>30</v>
      </c>
      <c r="E74" s="558">
        <v>708.57999999999993</v>
      </c>
      <c r="F74" s="558">
        <v>26.785714285714285</v>
      </c>
      <c r="G74" s="558">
        <v>2.1657641885093275</v>
      </c>
      <c r="M74" t="s">
        <v>293</v>
      </c>
      <c r="N74" t="s">
        <v>313</v>
      </c>
      <c r="O74" s="422">
        <v>26</v>
      </c>
      <c r="P74" s="423">
        <v>542.5</v>
      </c>
      <c r="Q74" s="423">
        <v>20.8</v>
      </c>
      <c r="R74" s="423">
        <v>1.4676521353324063</v>
      </c>
    </row>
    <row r="75" spans="1:18" x14ac:dyDescent="0.25">
      <c r="A75">
        <v>10</v>
      </c>
      <c r="B75" t="s">
        <v>293</v>
      </c>
      <c r="C75" t="s">
        <v>314</v>
      </c>
      <c r="D75" s="557">
        <v>17</v>
      </c>
      <c r="E75" s="558">
        <v>1141.0900000000001</v>
      </c>
      <c r="F75" s="558">
        <v>15.178571428571427</v>
      </c>
      <c r="G75" s="558">
        <v>3.4877245446754199</v>
      </c>
      <c r="M75" t="s">
        <v>293</v>
      </c>
      <c r="N75" t="s">
        <v>314</v>
      </c>
      <c r="O75" s="422">
        <v>19</v>
      </c>
      <c r="P75" s="423">
        <v>1428.9899999999998</v>
      </c>
      <c r="Q75" s="423">
        <v>15.2</v>
      </c>
      <c r="R75" s="423">
        <v>3.8659174651956776</v>
      </c>
    </row>
    <row r="76" spans="1:18" x14ac:dyDescent="0.25">
      <c r="A76">
        <v>10</v>
      </c>
      <c r="B76" t="s">
        <v>293</v>
      </c>
      <c r="C76" t="s">
        <v>315</v>
      </c>
      <c r="D76" s="557">
        <v>24</v>
      </c>
      <c r="E76" s="558">
        <v>3354.85</v>
      </c>
      <c r="F76" s="558">
        <v>21.428571428571427</v>
      </c>
      <c r="G76" s="558">
        <v>10.254048925767757</v>
      </c>
      <c r="M76" t="s">
        <v>293</v>
      </c>
      <c r="N76" t="s">
        <v>315</v>
      </c>
      <c r="O76" s="422">
        <v>28</v>
      </c>
      <c r="P76" s="423">
        <v>4161.2199999999993</v>
      </c>
      <c r="Q76" s="423">
        <v>22.400000000000002</v>
      </c>
      <c r="R76" s="423">
        <v>11.257554688641319</v>
      </c>
    </row>
    <row r="77" spans="1:18" x14ac:dyDescent="0.25">
      <c r="A77">
        <v>10</v>
      </c>
      <c r="B77" t="s">
        <v>293</v>
      </c>
      <c r="C77" t="s">
        <v>316</v>
      </c>
      <c r="D77" s="557">
        <v>20</v>
      </c>
      <c r="E77" s="558">
        <v>6916.0700000000006</v>
      </c>
      <c r="F77" s="558">
        <v>17.857142857142858</v>
      </c>
      <c r="G77" s="558">
        <v>21.138864674734972</v>
      </c>
      <c r="M77" t="s">
        <v>293</v>
      </c>
      <c r="N77" t="s">
        <v>316</v>
      </c>
      <c r="O77" s="422">
        <v>28</v>
      </c>
      <c r="P77" s="423">
        <v>9756.15</v>
      </c>
      <c r="Q77" s="423">
        <v>22.400000000000002</v>
      </c>
      <c r="R77" s="423">
        <v>26.393796092393103</v>
      </c>
    </row>
    <row r="78" spans="1:18" x14ac:dyDescent="0.25">
      <c r="A78">
        <v>10</v>
      </c>
      <c r="B78" t="s">
        <v>293</v>
      </c>
      <c r="C78" t="s">
        <v>317</v>
      </c>
      <c r="D78" s="557">
        <v>14</v>
      </c>
      <c r="E78" s="558">
        <v>9543.1099999999969</v>
      </c>
      <c r="F78" s="558">
        <v>12.5</v>
      </c>
      <c r="G78" s="558">
        <v>29.168373204162183</v>
      </c>
      <c r="M78" t="s">
        <v>293</v>
      </c>
      <c r="N78" t="s">
        <v>317</v>
      </c>
      <c r="O78" s="422">
        <v>18</v>
      </c>
      <c r="P78" s="423">
        <v>12419.450000000003</v>
      </c>
      <c r="Q78" s="423">
        <v>14.399999999999999</v>
      </c>
      <c r="R78" s="423">
        <v>33.59895357079089</v>
      </c>
    </row>
    <row r="79" spans="1:18" x14ac:dyDescent="0.25">
      <c r="A79">
        <v>10</v>
      </c>
      <c r="B79" t="s">
        <v>293</v>
      </c>
      <c r="C79" t="s">
        <v>318</v>
      </c>
      <c r="D79" s="557">
        <v>3</v>
      </c>
      <c r="E79" s="558">
        <v>3347.5</v>
      </c>
      <c r="F79" s="558">
        <v>2.6785714285714284</v>
      </c>
      <c r="G79" s="558">
        <v>10.231583760528062</v>
      </c>
      <c r="M79" t="s">
        <v>293</v>
      </c>
      <c r="N79" t="s">
        <v>318</v>
      </c>
      <c r="O79" s="422">
        <v>4</v>
      </c>
      <c r="P79" s="423">
        <v>5360.63</v>
      </c>
      <c r="Q79" s="423">
        <v>3.2</v>
      </c>
      <c r="R79" s="423">
        <v>14.502378002261674</v>
      </c>
    </row>
    <row r="80" spans="1:18" x14ac:dyDescent="0.25">
      <c r="A80">
        <v>10</v>
      </c>
      <c r="B80" t="s">
        <v>293</v>
      </c>
      <c r="C80" t="s">
        <v>319</v>
      </c>
      <c r="D80" s="557">
        <v>4</v>
      </c>
      <c r="E80" s="558">
        <v>7706.119999999999</v>
      </c>
      <c r="F80" s="558">
        <v>3.5714285714285712</v>
      </c>
      <c r="G80" s="558">
        <v>23.553640701622257</v>
      </c>
      <c r="M80" t="s">
        <v>293</v>
      </c>
      <c r="N80" t="s">
        <v>319</v>
      </c>
      <c r="O80" s="422">
        <v>2</v>
      </c>
      <c r="P80" s="423">
        <v>3294.8599999999997</v>
      </c>
      <c r="Q80" s="423">
        <v>1.6</v>
      </c>
      <c r="R80" s="423">
        <v>8.9137480453849456</v>
      </c>
    </row>
    <row r="81" spans="1:18" x14ac:dyDescent="0.25">
      <c r="A81">
        <v>10</v>
      </c>
      <c r="B81" t="s">
        <v>293</v>
      </c>
      <c r="C81" t="s">
        <v>320</v>
      </c>
      <c r="D81" s="557">
        <v>112</v>
      </c>
      <c r="E81" s="558">
        <v>32717.320000000003</v>
      </c>
      <c r="F81" s="558">
        <v>100</v>
      </c>
      <c r="G81" s="558">
        <v>100</v>
      </c>
      <c r="M81" t="s">
        <v>293</v>
      </c>
      <c r="N81" t="s">
        <v>320</v>
      </c>
      <c r="O81" s="422">
        <v>125</v>
      </c>
      <c r="P81" s="423">
        <v>36963.799999999996</v>
      </c>
      <c r="Q81" s="423">
        <v>100</v>
      </c>
      <c r="R81" s="423">
        <v>100</v>
      </c>
    </row>
    <row r="82" spans="1:18" x14ac:dyDescent="0.25">
      <c r="A82">
        <v>11</v>
      </c>
      <c r="B82" t="s">
        <v>294</v>
      </c>
      <c r="C82" t="s">
        <v>313</v>
      </c>
      <c r="D82" s="557">
        <v>92</v>
      </c>
      <c r="E82" s="558">
        <v>2248.52</v>
      </c>
      <c r="F82" s="558">
        <v>28.660436137071649</v>
      </c>
      <c r="G82" s="558">
        <v>3.5451540768436254</v>
      </c>
      <c r="M82" t="s">
        <v>294</v>
      </c>
      <c r="N82" t="s">
        <v>313</v>
      </c>
      <c r="O82" s="422">
        <v>90</v>
      </c>
      <c r="P82" s="423">
        <v>2048.33</v>
      </c>
      <c r="Q82" s="423">
        <v>30.100334448160538</v>
      </c>
      <c r="R82" s="423">
        <v>3.3070421707492423</v>
      </c>
    </row>
    <row r="83" spans="1:18" x14ac:dyDescent="0.25">
      <c r="A83">
        <v>11</v>
      </c>
      <c r="B83" t="s">
        <v>294</v>
      </c>
      <c r="C83" t="s">
        <v>314</v>
      </c>
      <c r="D83" s="557">
        <v>61</v>
      </c>
      <c r="E83" s="558">
        <v>4504.49</v>
      </c>
      <c r="F83" s="558">
        <v>19.003115264797508</v>
      </c>
      <c r="G83" s="558">
        <v>7.1020542790819485</v>
      </c>
      <c r="M83" t="s">
        <v>294</v>
      </c>
      <c r="N83" t="s">
        <v>314</v>
      </c>
      <c r="O83" s="422">
        <v>43</v>
      </c>
      <c r="P83" s="423">
        <v>3128.3999999999996</v>
      </c>
      <c r="Q83" s="423">
        <v>14.381270903010032</v>
      </c>
      <c r="R83" s="423">
        <v>5.0508222439606554</v>
      </c>
    </row>
    <row r="84" spans="1:18" x14ac:dyDescent="0.25">
      <c r="A84">
        <v>11</v>
      </c>
      <c r="B84" t="s">
        <v>294</v>
      </c>
      <c r="C84" t="s">
        <v>315</v>
      </c>
      <c r="D84" s="557">
        <v>75</v>
      </c>
      <c r="E84" s="558">
        <v>10865.61</v>
      </c>
      <c r="F84" s="558">
        <v>23.364485981308412</v>
      </c>
      <c r="G84" s="558">
        <v>17.131384906023904</v>
      </c>
      <c r="M84" t="s">
        <v>294</v>
      </c>
      <c r="N84" t="s">
        <v>315</v>
      </c>
      <c r="O84" s="422">
        <v>64</v>
      </c>
      <c r="P84" s="423">
        <v>9199.92</v>
      </c>
      <c r="Q84" s="423">
        <v>21.404682274247492</v>
      </c>
      <c r="R84" s="423">
        <v>14.853330961085065</v>
      </c>
    </row>
    <row r="85" spans="1:18" x14ac:dyDescent="0.25">
      <c r="A85">
        <v>11</v>
      </c>
      <c r="B85" t="s">
        <v>294</v>
      </c>
      <c r="C85" t="s">
        <v>316</v>
      </c>
      <c r="D85" s="557">
        <v>66</v>
      </c>
      <c r="E85" s="558">
        <v>20336.419999999998</v>
      </c>
      <c r="F85" s="558">
        <v>20.5607476635514</v>
      </c>
      <c r="G85" s="558">
        <v>32.063642872380157</v>
      </c>
      <c r="M85" t="s">
        <v>294</v>
      </c>
      <c r="N85" t="s">
        <v>316</v>
      </c>
      <c r="O85" s="422">
        <v>71</v>
      </c>
      <c r="P85" s="423">
        <v>21409.770000000004</v>
      </c>
      <c r="Q85" s="423">
        <v>23.745819397993312</v>
      </c>
      <c r="R85" s="423">
        <v>34.566213576934388</v>
      </c>
    </row>
    <row r="86" spans="1:18" x14ac:dyDescent="0.25">
      <c r="A86">
        <v>11</v>
      </c>
      <c r="B86" t="s">
        <v>294</v>
      </c>
      <c r="C86" t="s">
        <v>317</v>
      </c>
      <c r="D86" s="557">
        <v>19</v>
      </c>
      <c r="E86" s="558">
        <v>13884.070000000002</v>
      </c>
      <c r="F86" s="558">
        <v>5.9190031152647977</v>
      </c>
      <c r="G86" s="558">
        <v>21.890473450839789</v>
      </c>
      <c r="M86" t="s">
        <v>294</v>
      </c>
      <c r="N86" t="s">
        <v>317</v>
      </c>
      <c r="O86" s="422">
        <v>25</v>
      </c>
      <c r="P86" s="423">
        <v>18604.490000000002</v>
      </c>
      <c r="Q86" s="423">
        <v>8.3612040133779271</v>
      </c>
      <c r="R86" s="423">
        <v>30.03707068454916</v>
      </c>
    </row>
    <row r="87" spans="1:18" x14ac:dyDescent="0.25">
      <c r="A87">
        <v>11</v>
      </c>
      <c r="B87" t="s">
        <v>294</v>
      </c>
      <c r="C87" t="s">
        <v>318</v>
      </c>
      <c r="D87" s="557">
        <v>4</v>
      </c>
      <c r="E87" s="558">
        <v>4675.0200000000004</v>
      </c>
      <c r="F87" s="558">
        <v>1.2461059190031152</v>
      </c>
      <c r="G87" s="558">
        <v>7.3709223010360105</v>
      </c>
      <c r="M87" t="s">
        <v>294</v>
      </c>
      <c r="N87" t="s">
        <v>318</v>
      </c>
      <c r="O87" s="422">
        <v>4</v>
      </c>
      <c r="P87" s="423">
        <v>4280.4400000000005</v>
      </c>
      <c r="Q87" s="423">
        <v>1.3377926421404682</v>
      </c>
      <c r="R87" s="423">
        <v>6.9107983524929528</v>
      </c>
    </row>
    <row r="88" spans="1:18" x14ac:dyDescent="0.25">
      <c r="A88">
        <v>11</v>
      </c>
      <c r="B88" t="s">
        <v>294</v>
      </c>
      <c r="C88" t="s">
        <v>319</v>
      </c>
      <c r="D88" s="557">
        <v>4</v>
      </c>
      <c r="E88" s="558">
        <v>6911.0400000000009</v>
      </c>
      <c r="F88" s="558">
        <v>1.2461059190031152</v>
      </c>
      <c r="G88" s="558">
        <v>10.896368113794573</v>
      </c>
      <c r="M88" t="s">
        <v>294</v>
      </c>
      <c r="N88" t="s">
        <v>319</v>
      </c>
      <c r="O88" s="422">
        <v>2</v>
      </c>
      <c r="P88" s="423">
        <v>3267.08</v>
      </c>
      <c r="Q88" s="423">
        <v>0.66889632107023411</v>
      </c>
      <c r="R88" s="423">
        <v>5.2747220102285448</v>
      </c>
    </row>
    <row r="89" spans="1:18" x14ac:dyDescent="0.25">
      <c r="A89">
        <v>11</v>
      </c>
      <c r="B89" t="s">
        <v>294</v>
      </c>
      <c r="C89" t="s">
        <v>320</v>
      </c>
      <c r="D89" s="557">
        <v>321</v>
      </c>
      <c r="E89" s="558">
        <v>63425.169999999991</v>
      </c>
      <c r="F89" s="558">
        <v>100</v>
      </c>
      <c r="G89" s="558">
        <v>100</v>
      </c>
      <c r="M89" t="s">
        <v>294</v>
      </c>
      <c r="N89" t="s">
        <v>320</v>
      </c>
      <c r="O89" s="422">
        <v>299</v>
      </c>
      <c r="P89" s="423">
        <v>61938.43</v>
      </c>
      <c r="Q89" s="423">
        <v>100</v>
      </c>
      <c r="R89" s="423">
        <v>100</v>
      </c>
    </row>
    <row r="90" spans="1:18" x14ac:dyDescent="0.25">
      <c r="A90">
        <v>12</v>
      </c>
      <c r="B90" t="s">
        <v>295</v>
      </c>
      <c r="C90" t="s">
        <v>313</v>
      </c>
      <c r="D90" s="557">
        <v>1</v>
      </c>
      <c r="E90" s="558">
        <v>14</v>
      </c>
      <c r="F90" s="558">
        <v>2.3809523809523809</v>
      </c>
      <c r="G90" s="558">
        <v>3.5439449169704332E-2</v>
      </c>
      <c r="M90" t="s">
        <v>295</v>
      </c>
      <c r="N90" t="s">
        <v>313</v>
      </c>
      <c r="O90" s="422">
        <v>0</v>
      </c>
      <c r="P90" s="423">
        <v>0</v>
      </c>
      <c r="Q90" s="423">
        <v>0</v>
      </c>
      <c r="R90" s="423">
        <v>0</v>
      </c>
    </row>
    <row r="91" spans="1:18" x14ac:dyDescent="0.25">
      <c r="A91">
        <v>12</v>
      </c>
      <c r="B91" t="s">
        <v>295</v>
      </c>
      <c r="C91" t="s">
        <v>314</v>
      </c>
      <c r="D91" s="557">
        <v>3</v>
      </c>
      <c r="E91" s="558">
        <v>186</v>
      </c>
      <c r="F91" s="558">
        <v>7.1428571428571423</v>
      </c>
      <c r="G91" s="558">
        <v>0.47083839611178613</v>
      </c>
      <c r="M91" t="s">
        <v>295</v>
      </c>
      <c r="N91" t="s">
        <v>314</v>
      </c>
      <c r="O91" s="422">
        <v>0</v>
      </c>
      <c r="P91" s="423">
        <v>0</v>
      </c>
      <c r="Q91" s="423">
        <v>0</v>
      </c>
      <c r="R91" s="423">
        <v>0</v>
      </c>
    </row>
    <row r="92" spans="1:18" x14ac:dyDescent="0.25">
      <c r="A92">
        <v>12</v>
      </c>
      <c r="B92" t="s">
        <v>295</v>
      </c>
      <c r="C92" t="s">
        <v>315</v>
      </c>
      <c r="D92" s="557">
        <v>2</v>
      </c>
      <c r="E92" s="558">
        <v>264</v>
      </c>
      <c r="F92" s="558">
        <v>4.7619047619047619</v>
      </c>
      <c r="G92" s="558">
        <v>0.66828675577156749</v>
      </c>
      <c r="M92" t="s">
        <v>295</v>
      </c>
      <c r="N92" t="s">
        <v>315</v>
      </c>
      <c r="O92" s="422">
        <v>0</v>
      </c>
      <c r="P92" s="423">
        <v>0</v>
      </c>
      <c r="Q92" s="423">
        <v>0</v>
      </c>
      <c r="R92" s="423">
        <v>0</v>
      </c>
    </row>
    <row r="93" spans="1:18" x14ac:dyDescent="0.25">
      <c r="A93">
        <v>12</v>
      </c>
      <c r="B93" t="s">
        <v>295</v>
      </c>
      <c r="C93" t="s">
        <v>316</v>
      </c>
      <c r="D93" s="557">
        <v>13</v>
      </c>
      <c r="E93" s="558">
        <v>4153</v>
      </c>
      <c r="F93" s="558">
        <v>30.952380952380953</v>
      </c>
      <c r="G93" s="558">
        <v>10.512859457270149</v>
      </c>
      <c r="M93" t="s">
        <v>295</v>
      </c>
      <c r="N93" t="s">
        <v>316</v>
      </c>
      <c r="O93" s="422">
        <v>3</v>
      </c>
      <c r="P93" s="423">
        <v>918</v>
      </c>
      <c r="Q93" s="423">
        <v>11.111111111111111</v>
      </c>
      <c r="R93" s="423">
        <v>2.4505158629526314</v>
      </c>
    </row>
    <row r="94" spans="1:18" x14ac:dyDescent="0.25">
      <c r="A94">
        <v>12</v>
      </c>
      <c r="B94" t="s">
        <v>295</v>
      </c>
      <c r="C94" t="s">
        <v>317</v>
      </c>
      <c r="D94" s="557">
        <v>8</v>
      </c>
      <c r="E94" s="558">
        <v>5768.5</v>
      </c>
      <c r="F94" s="558">
        <v>19.047619047619047</v>
      </c>
      <c r="G94" s="558">
        <v>14.60231875253139</v>
      </c>
      <c r="M94" t="s">
        <v>295</v>
      </c>
      <c r="N94" t="s">
        <v>317</v>
      </c>
      <c r="O94" s="422">
        <v>7</v>
      </c>
      <c r="P94" s="423">
        <v>5224.5</v>
      </c>
      <c r="Q94" s="423">
        <v>25.925925925925924</v>
      </c>
      <c r="R94" s="423">
        <v>13.946318220039242</v>
      </c>
    </row>
    <row r="95" spans="1:18" x14ac:dyDescent="0.25">
      <c r="A95">
        <v>12</v>
      </c>
      <c r="B95" t="s">
        <v>295</v>
      </c>
      <c r="C95" t="s">
        <v>318</v>
      </c>
      <c r="D95" s="557">
        <v>6</v>
      </c>
      <c r="E95" s="558">
        <v>7433.5</v>
      </c>
      <c r="F95" s="558">
        <v>14.285714285714285</v>
      </c>
      <c r="G95" s="558">
        <v>18.817081814499797</v>
      </c>
      <c r="M95" t="s">
        <v>295</v>
      </c>
      <c r="N95" t="s">
        <v>318</v>
      </c>
      <c r="O95" s="422">
        <v>9</v>
      </c>
      <c r="P95" s="423">
        <v>11241</v>
      </c>
      <c r="Q95" s="423">
        <v>33.333333333333329</v>
      </c>
      <c r="R95" s="423">
        <v>30.006806988508199</v>
      </c>
    </row>
    <row r="96" spans="1:18" x14ac:dyDescent="0.25">
      <c r="A96">
        <v>12</v>
      </c>
      <c r="B96" t="s">
        <v>295</v>
      </c>
      <c r="C96" t="s">
        <v>319</v>
      </c>
      <c r="D96" s="557">
        <v>9</v>
      </c>
      <c r="E96" s="558">
        <v>21685</v>
      </c>
      <c r="F96" s="558">
        <v>21.428571428571427</v>
      </c>
      <c r="G96" s="558">
        <v>54.893175374645608</v>
      </c>
      <c r="M96" t="s">
        <v>295</v>
      </c>
      <c r="N96" t="s">
        <v>319</v>
      </c>
      <c r="O96" s="422">
        <v>8</v>
      </c>
      <c r="P96" s="423">
        <v>20078</v>
      </c>
      <c r="Q96" s="423">
        <v>29.629629629629626</v>
      </c>
      <c r="R96" s="423">
        <v>53.596358928499932</v>
      </c>
    </row>
    <row r="97" spans="1:18" x14ac:dyDescent="0.25">
      <c r="A97">
        <v>12</v>
      </c>
      <c r="B97" t="s">
        <v>295</v>
      </c>
      <c r="C97" t="s">
        <v>320</v>
      </c>
      <c r="D97" s="557">
        <v>42</v>
      </c>
      <c r="E97" s="558">
        <v>39504</v>
      </c>
      <c r="F97" s="558">
        <v>100</v>
      </c>
      <c r="G97" s="558">
        <v>100</v>
      </c>
      <c r="M97" t="s">
        <v>295</v>
      </c>
      <c r="N97" t="s">
        <v>320</v>
      </c>
      <c r="O97" s="422">
        <v>27</v>
      </c>
      <c r="P97" s="423">
        <v>37461.5</v>
      </c>
      <c r="Q97" s="423">
        <v>100</v>
      </c>
      <c r="R97" s="423">
        <v>100</v>
      </c>
    </row>
    <row r="98" spans="1:18" x14ac:dyDescent="0.25">
      <c r="A98">
        <v>13</v>
      </c>
      <c r="B98" t="s">
        <v>296</v>
      </c>
      <c r="C98" t="s">
        <v>313</v>
      </c>
      <c r="D98" s="557">
        <v>9</v>
      </c>
      <c r="E98" s="558">
        <v>91.5</v>
      </c>
      <c r="F98" s="558">
        <v>40.909090909090914</v>
      </c>
      <c r="G98" s="558">
        <v>1.4358571989015301</v>
      </c>
      <c r="M98" t="s">
        <v>296</v>
      </c>
      <c r="N98" t="s">
        <v>313</v>
      </c>
      <c r="O98" s="422">
        <v>6</v>
      </c>
      <c r="P98" s="423">
        <v>102</v>
      </c>
      <c r="Q98" s="423">
        <v>35.294117647058826</v>
      </c>
      <c r="R98" s="423">
        <v>1.6444981862152357</v>
      </c>
    </row>
    <row r="99" spans="1:18" x14ac:dyDescent="0.25">
      <c r="A99">
        <v>13</v>
      </c>
      <c r="B99" t="s">
        <v>296</v>
      </c>
      <c r="C99" t="s">
        <v>314</v>
      </c>
      <c r="D99" s="557">
        <v>3</v>
      </c>
      <c r="E99" s="558">
        <v>244</v>
      </c>
      <c r="F99" s="558">
        <v>13.636363636363635</v>
      </c>
      <c r="G99" s="558">
        <v>3.8289525304040799</v>
      </c>
      <c r="M99" t="s">
        <v>296</v>
      </c>
      <c r="N99" t="s">
        <v>314</v>
      </c>
      <c r="O99" s="422">
        <v>2</v>
      </c>
      <c r="P99" s="423">
        <v>169.5</v>
      </c>
      <c r="Q99" s="423">
        <v>11.76470588235294</v>
      </c>
      <c r="R99" s="423">
        <v>2.7327690447400244</v>
      </c>
    </row>
    <row r="100" spans="1:18" x14ac:dyDescent="0.25">
      <c r="A100">
        <v>13</v>
      </c>
      <c r="B100" t="s">
        <v>296</v>
      </c>
      <c r="C100" t="s">
        <v>315</v>
      </c>
      <c r="D100" s="557">
        <v>4</v>
      </c>
      <c r="E100" s="558">
        <v>587</v>
      </c>
      <c r="F100" s="558">
        <v>18.181818181818183</v>
      </c>
      <c r="G100" s="558">
        <v>9.2114554727344053</v>
      </c>
      <c r="M100" t="s">
        <v>296</v>
      </c>
      <c r="N100" t="s">
        <v>315</v>
      </c>
      <c r="O100" s="422">
        <v>2</v>
      </c>
      <c r="P100" s="423">
        <v>257</v>
      </c>
      <c r="Q100" s="423">
        <v>11.76470588235294</v>
      </c>
      <c r="R100" s="423">
        <v>4.1434905280128982</v>
      </c>
    </row>
    <row r="101" spans="1:18" x14ac:dyDescent="0.25">
      <c r="A101">
        <v>13</v>
      </c>
      <c r="B101" t="s">
        <v>296</v>
      </c>
      <c r="C101" t="s">
        <v>316</v>
      </c>
      <c r="D101" s="557">
        <v>3</v>
      </c>
      <c r="E101" s="558">
        <v>923</v>
      </c>
      <c r="F101" s="558">
        <v>13.636363636363635</v>
      </c>
      <c r="G101" s="558">
        <v>14.484111416241664</v>
      </c>
      <c r="M101" t="s">
        <v>296</v>
      </c>
      <c r="N101" t="s">
        <v>316</v>
      </c>
      <c r="O101" s="422">
        <v>3</v>
      </c>
      <c r="P101" s="423">
        <v>955.5</v>
      </c>
      <c r="Q101" s="423">
        <v>17.647058823529413</v>
      </c>
      <c r="R101" s="423">
        <v>15.405078597339783</v>
      </c>
    </row>
    <row r="102" spans="1:18" x14ac:dyDescent="0.25">
      <c r="A102">
        <v>13</v>
      </c>
      <c r="B102" t="s">
        <v>296</v>
      </c>
      <c r="C102" t="s">
        <v>317</v>
      </c>
      <c r="D102" s="557">
        <v>1</v>
      </c>
      <c r="E102" s="558">
        <v>635.5</v>
      </c>
      <c r="F102" s="558">
        <v>4.5454545454545459</v>
      </c>
      <c r="G102" s="558">
        <v>9.9725382502942335</v>
      </c>
      <c r="M102" t="s">
        <v>296</v>
      </c>
      <c r="N102" t="s">
        <v>317</v>
      </c>
      <c r="O102" s="422">
        <v>2</v>
      </c>
      <c r="P102" s="423">
        <v>1539.5</v>
      </c>
      <c r="Q102" s="423">
        <v>11.76470588235294</v>
      </c>
      <c r="R102" s="423">
        <v>24.820636839983877</v>
      </c>
    </row>
    <row r="103" spans="1:18" x14ac:dyDescent="0.25">
      <c r="A103">
        <v>13</v>
      </c>
      <c r="B103" t="s">
        <v>296</v>
      </c>
      <c r="C103" t="s">
        <v>318</v>
      </c>
      <c r="D103" s="557">
        <v>0</v>
      </c>
      <c r="E103" s="558">
        <v>0</v>
      </c>
      <c r="F103" s="558">
        <v>0</v>
      </c>
      <c r="G103" s="558">
        <v>0</v>
      </c>
      <c r="M103" t="s">
        <v>296</v>
      </c>
      <c r="N103" t="s">
        <v>318</v>
      </c>
      <c r="O103" s="422">
        <v>1</v>
      </c>
      <c r="P103" s="423">
        <v>1005</v>
      </c>
      <c r="Q103" s="423">
        <v>5.8823529411764701</v>
      </c>
      <c r="R103" s="423">
        <v>16.203143893591292</v>
      </c>
    </row>
    <row r="104" spans="1:18" x14ac:dyDescent="0.25">
      <c r="A104">
        <v>13</v>
      </c>
      <c r="B104" t="s">
        <v>296</v>
      </c>
      <c r="C104" t="s">
        <v>319</v>
      </c>
      <c r="D104" s="557">
        <v>2</v>
      </c>
      <c r="E104" s="558">
        <v>3891.5</v>
      </c>
      <c r="F104" s="558">
        <v>9.0909090909090917</v>
      </c>
      <c r="G104" s="558">
        <v>61.067085131424093</v>
      </c>
      <c r="M104" t="s">
        <v>296</v>
      </c>
      <c r="N104" t="s">
        <v>319</v>
      </c>
      <c r="O104" s="422">
        <v>1</v>
      </c>
      <c r="P104" s="423">
        <v>2174</v>
      </c>
      <c r="Q104" s="423">
        <v>5.8823529411764701</v>
      </c>
      <c r="R104" s="423">
        <v>35.050382910116888</v>
      </c>
    </row>
    <row r="105" spans="1:18" x14ac:dyDescent="0.25">
      <c r="A105">
        <v>13</v>
      </c>
      <c r="B105" t="s">
        <v>296</v>
      </c>
      <c r="C105" t="s">
        <v>320</v>
      </c>
      <c r="D105" s="557">
        <v>22</v>
      </c>
      <c r="E105" s="558">
        <v>6372.5</v>
      </c>
      <c r="F105" s="558">
        <v>100</v>
      </c>
      <c r="G105" s="558">
        <v>100</v>
      </c>
      <c r="M105" t="s">
        <v>296</v>
      </c>
      <c r="N105" t="s">
        <v>320</v>
      </c>
      <c r="O105" s="422">
        <v>17</v>
      </c>
      <c r="P105" s="423">
        <v>6202.5</v>
      </c>
      <c r="Q105" s="423">
        <v>100</v>
      </c>
      <c r="R105" s="423">
        <v>100</v>
      </c>
    </row>
    <row r="106" spans="1:18" x14ac:dyDescent="0.25">
      <c r="A106">
        <v>14</v>
      </c>
      <c r="B106" t="s">
        <v>297</v>
      </c>
      <c r="C106" t="s">
        <v>313</v>
      </c>
      <c r="D106" s="557">
        <v>27</v>
      </c>
      <c r="E106" s="558">
        <v>740.5</v>
      </c>
      <c r="F106" s="558">
        <v>19.565217391304348</v>
      </c>
      <c r="G106" s="558">
        <v>1.5654464429166983</v>
      </c>
      <c r="M106" t="s">
        <v>297</v>
      </c>
      <c r="N106" t="s">
        <v>313</v>
      </c>
      <c r="O106" s="422">
        <v>26</v>
      </c>
      <c r="P106" s="423">
        <v>545</v>
      </c>
      <c r="Q106" s="423">
        <v>18.30985915492958</v>
      </c>
      <c r="R106" s="423">
        <v>1.2903760439911685</v>
      </c>
    </row>
    <row r="107" spans="1:18" x14ac:dyDescent="0.25">
      <c r="A107">
        <v>14</v>
      </c>
      <c r="B107" t="s">
        <v>297</v>
      </c>
      <c r="C107" t="s">
        <v>314</v>
      </c>
      <c r="D107" s="557">
        <v>23</v>
      </c>
      <c r="E107" s="558">
        <v>1668.5</v>
      </c>
      <c r="F107" s="558">
        <v>16.666666666666664</v>
      </c>
      <c r="G107" s="558">
        <v>3.5272753409946129</v>
      </c>
      <c r="M107" t="s">
        <v>297</v>
      </c>
      <c r="N107" t="s">
        <v>314</v>
      </c>
      <c r="O107" s="422">
        <v>21</v>
      </c>
      <c r="P107" s="423">
        <v>1421</v>
      </c>
      <c r="Q107" s="423">
        <v>14.788732394366196</v>
      </c>
      <c r="R107" s="423">
        <v>3.364448364241194</v>
      </c>
    </row>
    <row r="108" spans="1:18" x14ac:dyDescent="0.25">
      <c r="A108">
        <v>14</v>
      </c>
      <c r="B108" t="s">
        <v>297</v>
      </c>
      <c r="C108" t="s">
        <v>315</v>
      </c>
      <c r="D108" s="557">
        <v>27</v>
      </c>
      <c r="E108" s="558">
        <v>3675</v>
      </c>
      <c r="F108" s="558">
        <v>19.565217391304348</v>
      </c>
      <c r="G108" s="558">
        <v>7.7690961211598459</v>
      </c>
      <c r="M108" t="s">
        <v>297</v>
      </c>
      <c r="N108" t="s">
        <v>315</v>
      </c>
      <c r="O108" s="422">
        <v>36</v>
      </c>
      <c r="P108" s="423">
        <v>5103</v>
      </c>
      <c r="Q108" s="423">
        <v>25.352112676056336</v>
      </c>
      <c r="R108" s="423">
        <v>12.082181564196208</v>
      </c>
    </row>
    <row r="109" spans="1:18" x14ac:dyDescent="0.25">
      <c r="A109">
        <v>14</v>
      </c>
      <c r="B109" t="s">
        <v>297</v>
      </c>
      <c r="C109" t="s">
        <v>316</v>
      </c>
      <c r="D109" s="557">
        <v>31</v>
      </c>
      <c r="E109" s="558">
        <v>10186.299999999999</v>
      </c>
      <c r="F109" s="558">
        <v>22.463768115942027</v>
      </c>
      <c r="G109" s="558">
        <v>21.534243216046406</v>
      </c>
      <c r="M109" t="s">
        <v>297</v>
      </c>
      <c r="N109" t="s">
        <v>316</v>
      </c>
      <c r="O109" s="422">
        <v>31</v>
      </c>
      <c r="P109" s="423">
        <v>9939</v>
      </c>
      <c r="Q109" s="423">
        <v>21.830985915492956</v>
      </c>
      <c r="R109" s="423">
        <v>23.532197249960046</v>
      </c>
    </row>
    <row r="110" spans="1:18" x14ac:dyDescent="0.25">
      <c r="A110">
        <v>14</v>
      </c>
      <c r="B110" t="s">
        <v>297</v>
      </c>
      <c r="C110" t="s">
        <v>317</v>
      </c>
      <c r="D110" s="557">
        <v>17</v>
      </c>
      <c r="E110" s="558">
        <v>10744.5</v>
      </c>
      <c r="F110" s="558">
        <v>12.318840579710146</v>
      </c>
      <c r="G110" s="558">
        <v>22.714300210558356</v>
      </c>
      <c r="M110" t="s">
        <v>297</v>
      </c>
      <c r="N110" t="s">
        <v>317</v>
      </c>
      <c r="O110" s="422">
        <v>19</v>
      </c>
      <c r="P110" s="423">
        <v>13107.75</v>
      </c>
      <c r="Q110" s="423">
        <v>13.380281690140844</v>
      </c>
      <c r="R110" s="423">
        <v>31.034727689220627</v>
      </c>
    </row>
    <row r="111" spans="1:18" x14ac:dyDescent="0.25">
      <c r="A111">
        <v>14</v>
      </c>
      <c r="B111" t="s">
        <v>297</v>
      </c>
      <c r="C111" t="s">
        <v>318</v>
      </c>
      <c r="D111" s="557">
        <v>7</v>
      </c>
      <c r="E111" s="558">
        <v>8997.5</v>
      </c>
      <c r="F111" s="558">
        <v>5.0724637681159424</v>
      </c>
      <c r="G111" s="558">
        <v>19.021072748336248</v>
      </c>
      <c r="M111" t="s">
        <v>297</v>
      </c>
      <c r="N111" t="s">
        <v>318</v>
      </c>
      <c r="O111" s="422">
        <v>6</v>
      </c>
      <c r="P111" s="423">
        <v>7385.5</v>
      </c>
      <c r="Q111" s="423">
        <v>4.225352112676056</v>
      </c>
      <c r="R111" s="423">
        <v>17.486371142929862</v>
      </c>
    </row>
    <row r="112" spans="1:18" x14ac:dyDescent="0.25">
      <c r="A112">
        <v>14</v>
      </c>
      <c r="B112" t="s">
        <v>297</v>
      </c>
      <c r="C112" t="s">
        <v>319</v>
      </c>
      <c r="D112" s="557">
        <v>6</v>
      </c>
      <c r="E112" s="558">
        <v>11290.5</v>
      </c>
      <c r="F112" s="558">
        <v>4.3478260869565215</v>
      </c>
      <c r="G112" s="558">
        <v>23.868565919987823</v>
      </c>
      <c r="M112" t="s">
        <v>297</v>
      </c>
      <c r="N112" t="s">
        <v>319</v>
      </c>
      <c r="O112" s="422">
        <v>3</v>
      </c>
      <c r="P112" s="423">
        <v>4734.5</v>
      </c>
      <c r="Q112" s="423">
        <v>2.112676056338028</v>
      </c>
      <c r="R112" s="423">
        <v>11.209697945460896</v>
      </c>
    </row>
    <row r="113" spans="1:18" x14ac:dyDescent="0.25">
      <c r="A113">
        <v>14</v>
      </c>
      <c r="B113" t="s">
        <v>297</v>
      </c>
      <c r="C113" t="s">
        <v>320</v>
      </c>
      <c r="D113" s="557">
        <v>138</v>
      </c>
      <c r="E113" s="558">
        <v>47302.8</v>
      </c>
      <c r="F113" s="558">
        <v>100</v>
      </c>
      <c r="G113" s="558">
        <v>100</v>
      </c>
      <c r="M113" t="s">
        <v>297</v>
      </c>
      <c r="N113" t="s">
        <v>320</v>
      </c>
      <c r="O113" s="422">
        <v>142</v>
      </c>
      <c r="P113" s="423">
        <v>42235.75</v>
      </c>
      <c r="Q113" s="423">
        <v>100</v>
      </c>
      <c r="R113" s="423">
        <v>100</v>
      </c>
    </row>
    <row r="114" spans="1:18" x14ac:dyDescent="0.25">
      <c r="A114">
        <v>15</v>
      </c>
      <c r="B114" t="s">
        <v>298</v>
      </c>
      <c r="C114" t="s">
        <v>313</v>
      </c>
      <c r="D114" s="557">
        <v>4</v>
      </c>
      <c r="E114" s="558">
        <v>50</v>
      </c>
      <c r="F114" s="558">
        <v>12.5</v>
      </c>
      <c r="G114" s="558">
        <v>0.18143551781696785</v>
      </c>
      <c r="M114" t="s">
        <v>298</v>
      </c>
      <c r="N114" t="s">
        <v>313</v>
      </c>
      <c r="O114" s="422">
        <v>6</v>
      </c>
      <c r="P114" s="423">
        <v>130</v>
      </c>
      <c r="Q114" s="423">
        <v>13.953488372093023</v>
      </c>
      <c r="R114" s="423">
        <v>0.4214621494569622</v>
      </c>
    </row>
    <row r="115" spans="1:18" x14ac:dyDescent="0.25">
      <c r="A115">
        <v>15</v>
      </c>
      <c r="B115" t="s">
        <v>298</v>
      </c>
      <c r="C115" t="s">
        <v>314</v>
      </c>
      <c r="D115" s="557">
        <v>4</v>
      </c>
      <c r="E115" s="558">
        <v>308</v>
      </c>
      <c r="F115" s="558">
        <v>12.5</v>
      </c>
      <c r="G115" s="558">
        <v>1.1176427897525221</v>
      </c>
      <c r="M115" t="s">
        <v>298</v>
      </c>
      <c r="N115" t="s">
        <v>314</v>
      </c>
      <c r="O115" s="422">
        <v>2</v>
      </c>
      <c r="P115" s="423">
        <v>150</v>
      </c>
      <c r="Q115" s="423">
        <v>4.6511627906976747</v>
      </c>
      <c r="R115" s="423">
        <v>0.48630248014264871</v>
      </c>
    </row>
    <row r="116" spans="1:18" x14ac:dyDescent="0.25">
      <c r="A116">
        <v>15</v>
      </c>
      <c r="B116" t="s">
        <v>298</v>
      </c>
      <c r="C116" t="s">
        <v>315</v>
      </c>
      <c r="D116" s="557">
        <v>4</v>
      </c>
      <c r="E116" s="558">
        <v>640</v>
      </c>
      <c r="F116" s="558">
        <v>12.5</v>
      </c>
      <c r="G116" s="558">
        <v>2.3223746280571884</v>
      </c>
      <c r="M116" t="s">
        <v>298</v>
      </c>
      <c r="N116" t="s">
        <v>315</v>
      </c>
      <c r="O116" s="422">
        <v>8</v>
      </c>
      <c r="P116" s="423">
        <v>1161</v>
      </c>
      <c r="Q116" s="423">
        <v>18.604651162790699</v>
      </c>
      <c r="R116" s="423">
        <v>3.7639811963041012</v>
      </c>
    </row>
    <row r="117" spans="1:18" x14ac:dyDescent="0.25">
      <c r="A117">
        <v>15</v>
      </c>
      <c r="B117" t="s">
        <v>298</v>
      </c>
      <c r="C117" t="s">
        <v>316</v>
      </c>
      <c r="D117" s="557">
        <v>6</v>
      </c>
      <c r="E117" s="558">
        <v>1952</v>
      </c>
      <c r="F117" s="558">
        <v>18.75</v>
      </c>
      <c r="G117" s="558">
        <v>7.0832426155744255</v>
      </c>
      <c r="M117" t="s">
        <v>298</v>
      </c>
      <c r="N117" t="s">
        <v>316</v>
      </c>
      <c r="O117" s="422">
        <v>11</v>
      </c>
      <c r="P117" s="423">
        <v>3360</v>
      </c>
      <c r="Q117" s="423">
        <v>25.581395348837212</v>
      </c>
      <c r="R117" s="423">
        <v>10.893175555195333</v>
      </c>
    </row>
    <row r="118" spans="1:18" x14ac:dyDescent="0.25">
      <c r="A118">
        <v>15</v>
      </c>
      <c r="B118" t="s">
        <v>298</v>
      </c>
      <c r="C118" t="s">
        <v>317</v>
      </c>
      <c r="D118" s="557">
        <v>5</v>
      </c>
      <c r="E118" s="558">
        <v>3174</v>
      </c>
      <c r="F118" s="558">
        <v>15.625</v>
      </c>
      <c r="G118" s="558">
        <v>11.51752667102112</v>
      </c>
      <c r="M118" t="s">
        <v>298</v>
      </c>
      <c r="N118" t="s">
        <v>317</v>
      </c>
      <c r="O118" s="422">
        <v>8</v>
      </c>
      <c r="P118" s="423">
        <v>5938</v>
      </c>
      <c r="Q118" s="423">
        <v>18.604651162790699</v>
      </c>
      <c r="R118" s="423">
        <v>19.251094180580321</v>
      </c>
    </row>
    <row r="119" spans="1:18" x14ac:dyDescent="0.25">
      <c r="A119">
        <v>15</v>
      </c>
      <c r="B119" t="s">
        <v>298</v>
      </c>
      <c r="C119" t="s">
        <v>318</v>
      </c>
      <c r="D119" s="557">
        <v>3</v>
      </c>
      <c r="E119" s="558">
        <v>3514</v>
      </c>
      <c r="F119" s="558">
        <v>9.375</v>
      </c>
      <c r="G119" s="558">
        <v>12.751288192176499</v>
      </c>
      <c r="M119" t="s">
        <v>298</v>
      </c>
      <c r="N119" t="s">
        <v>318</v>
      </c>
      <c r="O119" s="422">
        <v>3</v>
      </c>
      <c r="P119" s="423">
        <v>3532</v>
      </c>
      <c r="Q119" s="423">
        <v>6.9767441860465116</v>
      </c>
      <c r="R119" s="423">
        <v>11.450802399092236</v>
      </c>
    </row>
    <row r="120" spans="1:18" x14ac:dyDescent="0.25">
      <c r="A120">
        <v>15</v>
      </c>
      <c r="B120" t="s">
        <v>298</v>
      </c>
      <c r="C120" t="s">
        <v>319</v>
      </c>
      <c r="D120" s="557">
        <v>6</v>
      </c>
      <c r="E120" s="558">
        <v>17920</v>
      </c>
      <c r="F120" s="558">
        <v>18.75</v>
      </c>
      <c r="G120" s="558">
        <v>65.026489585601283</v>
      </c>
      <c r="M120" t="s">
        <v>298</v>
      </c>
      <c r="N120" t="s">
        <v>319</v>
      </c>
      <c r="O120" s="422">
        <v>5</v>
      </c>
      <c r="P120" s="423">
        <v>16574</v>
      </c>
      <c r="Q120" s="423">
        <v>11.627906976744185</v>
      </c>
      <c r="R120" s="423">
        <v>53.733182039228403</v>
      </c>
    </row>
    <row r="121" spans="1:18" x14ac:dyDescent="0.25">
      <c r="A121">
        <v>15</v>
      </c>
      <c r="B121" t="s">
        <v>298</v>
      </c>
      <c r="C121" t="s">
        <v>320</v>
      </c>
      <c r="D121" s="557">
        <v>32</v>
      </c>
      <c r="E121" s="558">
        <v>27558</v>
      </c>
      <c r="F121" s="558">
        <v>100</v>
      </c>
      <c r="G121" s="558">
        <v>100</v>
      </c>
      <c r="M121" t="s">
        <v>298</v>
      </c>
      <c r="N121" t="s">
        <v>320</v>
      </c>
      <c r="O121" s="422">
        <v>43</v>
      </c>
      <c r="P121" s="423">
        <v>30845</v>
      </c>
      <c r="Q121" s="423">
        <v>100</v>
      </c>
      <c r="R121" s="423">
        <v>100</v>
      </c>
    </row>
  </sheetData>
  <conditionalFormatting sqref="D2:D121">
    <cfRule type="cellIs" dxfId="9" priority="2" operator="lessThan">
      <formula>5</formula>
    </cfRule>
  </conditionalFormatting>
  <conditionalFormatting sqref="O2:O121">
    <cfRule type="cellIs" dxfId="8" priority="1" operator="lessThan">
      <formula>5</formula>
    </cfRule>
  </conditionalFormatting>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pageSetUpPr fitToPage="1"/>
  </sheetPr>
  <dimension ref="B1:K20"/>
  <sheetViews>
    <sheetView zoomScaleNormal="100" workbookViewId="0"/>
  </sheetViews>
  <sheetFormatPr defaultColWidth="9.140625" defaultRowHeight="15" x14ac:dyDescent="0.25"/>
  <cols>
    <col min="1" max="1" width="3.28515625" style="1" customWidth="1"/>
    <col min="2" max="2" width="25.85546875" style="1" customWidth="1"/>
    <col min="3" max="4" width="18.7109375" style="1" customWidth="1"/>
    <col min="5" max="5" width="2.42578125" style="1" customWidth="1"/>
    <col min="6" max="7" width="22.7109375" style="1" customWidth="1"/>
    <col min="8" max="8" width="9.140625" style="1"/>
    <col min="9" max="9" width="9.140625" style="16"/>
    <col min="10" max="16384" width="9.140625" style="1"/>
  </cols>
  <sheetData>
    <row r="1" spans="2:11" ht="18.75" customHeight="1" x14ac:dyDescent="0.25">
      <c r="B1" s="607" t="s">
        <v>478</v>
      </c>
    </row>
    <row r="2" spans="2:11" x14ac:dyDescent="0.25">
      <c r="B2" s="236" t="s">
        <v>127</v>
      </c>
      <c r="H2" s="521"/>
      <c r="I2" s="133"/>
    </row>
    <row r="3" spans="2:11" ht="15" customHeight="1" thickBot="1" x14ac:dyDescent="0.3">
      <c r="B3" s="2"/>
    </row>
    <row r="4" spans="2:11" ht="15" customHeight="1" thickBot="1" x14ac:dyDescent="0.3">
      <c r="B4" s="115"/>
      <c r="C4" s="718" t="s">
        <v>136</v>
      </c>
      <c r="D4" s="719"/>
      <c r="E4" s="719"/>
      <c r="F4" s="719"/>
      <c r="G4" s="720"/>
    </row>
    <row r="5" spans="2:11" ht="15" customHeight="1" x14ac:dyDescent="0.25">
      <c r="B5" s="716" t="s">
        <v>135</v>
      </c>
      <c r="C5" s="723">
        <v>2017</v>
      </c>
      <c r="D5" s="724"/>
      <c r="E5" s="721"/>
      <c r="F5" s="723">
        <v>2019</v>
      </c>
      <c r="G5" s="724"/>
    </row>
    <row r="6" spans="2:11" ht="15" customHeight="1" x14ac:dyDescent="0.25">
      <c r="B6" s="725"/>
      <c r="C6" s="41" t="s">
        <v>63</v>
      </c>
      <c r="D6" s="43" t="s">
        <v>64</v>
      </c>
      <c r="E6" s="722"/>
      <c r="F6" s="41" t="s">
        <v>63</v>
      </c>
      <c r="G6" s="43" t="s">
        <v>64</v>
      </c>
    </row>
    <row r="7" spans="2:11" ht="15" customHeight="1" x14ac:dyDescent="0.25">
      <c r="B7" s="118" t="s">
        <v>13</v>
      </c>
      <c r="C7" s="27">
        <v>15</v>
      </c>
      <c r="D7" s="234">
        <v>8.4269662921348321</v>
      </c>
      <c r="E7" s="27"/>
      <c r="F7" s="27">
        <v>11</v>
      </c>
      <c r="G7" s="31">
        <v>6.5476190476190474</v>
      </c>
      <c r="I7" s="193"/>
    </row>
    <row r="8" spans="2:11" ht="15" customHeight="1" x14ac:dyDescent="0.25">
      <c r="B8" s="118" t="s">
        <v>14</v>
      </c>
      <c r="C8" s="27">
        <v>51</v>
      </c>
      <c r="D8" s="234">
        <v>28.651685393258429</v>
      </c>
      <c r="E8" s="27"/>
      <c r="F8" s="27">
        <v>49</v>
      </c>
      <c r="G8" s="31">
        <v>29.166666666666668</v>
      </c>
      <c r="I8" s="193"/>
    </row>
    <row r="9" spans="2:11" ht="15" customHeight="1" x14ac:dyDescent="0.25">
      <c r="B9" s="118" t="s">
        <v>15</v>
      </c>
      <c r="C9" s="27">
        <v>56</v>
      </c>
      <c r="D9" s="234">
        <v>31.460674157303373</v>
      </c>
      <c r="E9" s="27"/>
      <c r="F9" s="27">
        <v>56</v>
      </c>
      <c r="G9" s="31">
        <v>33.333333333333336</v>
      </c>
      <c r="I9" s="193"/>
    </row>
    <row r="10" spans="2:11" ht="15" customHeight="1" x14ac:dyDescent="0.25">
      <c r="B10" s="118" t="s">
        <v>16</v>
      </c>
      <c r="C10" s="27">
        <v>28</v>
      </c>
      <c r="D10" s="234">
        <v>15.730337078651687</v>
      </c>
      <c r="E10" s="27"/>
      <c r="F10" s="27">
        <v>24</v>
      </c>
      <c r="G10" s="31">
        <v>14.285714285714285</v>
      </c>
      <c r="I10" s="193"/>
    </row>
    <row r="11" spans="2:11" ht="15" customHeight="1" x14ac:dyDescent="0.25">
      <c r="B11" s="118" t="s">
        <v>17</v>
      </c>
      <c r="C11" s="27">
        <v>20</v>
      </c>
      <c r="D11" s="234">
        <v>11.235955056179776</v>
      </c>
      <c r="E11" s="27"/>
      <c r="F11" s="27">
        <v>19</v>
      </c>
      <c r="G11" s="31">
        <v>11.30952380952381</v>
      </c>
      <c r="I11" s="193"/>
    </row>
    <row r="12" spans="2:11" ht="15" customHeight="1" x14ac:dyDescent="0.25">
      <c r="B12" s="118" t="s">
        <v>18</v>
      </c>
      <c r="C12" s="27">
        <v>8</v>
      </c>
      <c r="D12" s="234">
        <v>4.4943820224719104</v>
      </c>
      <c r="E12" s="27"/>
      <c r="F12" s="27">
        <v>9</v>
      </c>
      <c r="G12" s="31">
        <v>5.3571428571428568</v>
      </c>
      <c r="I12" s="193"/>
    </row>
    <row r="13" spans="2:11" ht="15.75" thickBot="1" x14ac:dyDescent="0.3">
      <c r="B13" s="119" t="s">
        <v>215</v>
      </c>
      <c r="C13" s="32">
        <v>178</v>
      </c>
      <c r="D13" s="33">
        <v>100</v>
      </c>
      <c r="E13" s="32"/>
      <c r="F13" s="32">
        <v>168</v>
      </c>
      <c r="G13" s="33">
        <v>100.00000000000001</v>
      </c>
      <c r="I13" s="193"/>
    </row>
    <row r="14" spans="2:11" ht="15" customHeight="1" x14ac:dyDescent="0.25">
      <c r="B14" s="83"/>
      <c r="C14" s="66"/>
      <c r="D14" s="66"/>
      <c r="E14" s="66"/>
    </row>
    <row r="15" spans="2:11" x14ac:dyDescent="0.25">
      <c r="B15" s="239" t="s">
        <v>114</v>
      </c>
      <c r="I15" s="1"/>
    </row>
    <row r="16" spans="2:11" x14ac:dyDescent="0.25">
      <c r="B16" s="711" t="s">
        <v>504</v>
      </c>
      <c r="C16" s="675"/>
      <c r="D16" s="675"/>
      <c r="E16" s="675"/>
      <c r="F16" s="675"/>
      <c r="G16" s="675"/>
      <c r="H16" s="675"/>
      <c r="I16" s="170"/>
      <c r="J16" s="182"/>
      <c r="K16" s="182"/>
    </row>
    <row r="17" spans="2:11" ht="12" customHeight="1" x14ac:dyDescent="0.25">
      <c r="B17" s="675"/>
      <c r="C17" s="675"/>
      <c r="D17" s="675"/>
      <c r="E17" s="675"/>
      <c r="F17" s="675"/>
      <c r="G17" s="675"/>
      <c r="H17" s="675"/>
      <c r="I17" s="170"/>
      <c r="J17" s="182"/>
      <c r="K17" s="182"/>
    </row>
    <row r="18" spans="2:11" x14ac:dyDescent="0.25">
      <c r="B18" s="243" t="s">
        <v>502</v>
      </c>
      <c r="C18" s="242"/>
      <c r="D18" s="242"/>
      <c r="E18" s="242"/>
      <c r="F18" s="242"/>
      <c r="G18" s="242"/>
      <c r="H18" s="242"/>
      <c r="I18" s="170"/>
      <c r="J18" s="182"/>
      <c r="K18" s="182"/>
    </row>
    <row r="19" spans="2:11" x14ac:dyDescent="0.25">
      <c r="B19" s="174"/>
    </row>
    <row r="20" spans="2:11" x14ac:dyDescent="0.25">
      <c r="B20" s="190"/>
    </row>
  </sheetData>
  <customSheetViews>
    <customSheetView guid="{CB3EB9C4-9AB6-45BD-B73F-499A363E3D97}" fitToPage="1">
      <pageMargins left="0.70866141732283472" right="0.70866141732283472" top="0.74803149606299213" bottom="0.74803149606299213" header="0.31496062992125984" footer="0.31496062992125984"/>
      <pageSetup paperSize="9" scale="86"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6">
    <mergeCell ref="C4:G4"/>
    <mergeCell ref="E5:E6"/>
    <mergeCell ref="B16:H17"/>
    <mergeCell ref="F5:G5"/>
    <mergeCell ref="B5:B6"/>
    <mergeCell ref="C5:D5"/>
  </mergeCells>
  <hyperlinks>
    <hyperlink ref="B2" location="Index!A1" display="Return to Index"/>
  </hyperlinks>
  <pageMargins left="0.70866141732283472" right="0.70866141732283472" top="0.74803149606299213" bottom="0.74803149606299213" header="0.31496062992125984" footer="0.31496062992125984"/>
  <pageSetup paperSize="9" scale="86"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pageSetUpPr fitToPage="1"/>
  </sheetPr>
  <dimension ref="B1:P45"/>
  <sheetViews>
    <sheetView zoomScaleNormal="100" workbookViewId="0"/>
  </sheetViews>
  <sheetFormatPr defaultColWidth="9.140625" defaultRowHeight="15" x14ac:dyDescent="0.25"/>
  <cols>
    <col min="1" max="1" width="3.28515625" style="1" customWidth="1"/>
    <col min="2" max="2" width="47.42578125" style="1" customWidth="1"/>
    <col min="3" max="8" width="17.140625" style="1" customWidth="1"/>
    <col min="9" max="9" width="13.7109375" style="1" customWidth="1"/>
    <col min="10" max="10" width="9.140625" style="16"/>
    <col min="11" max="16384" width="9.140625" style="1"/>
  </cols>
  <sheetData>
    <row r="1" spans="2:10" ht="18.75" customHeight="1" x14ac:dyDescent="0.25">
      <c r="B1" s="607" t="s">
        <v>479</v>
      </c>
    </row>
    <row r="2" spans="2:10" ht="18.75" x14ac:dyDescent="0.25">
      <c r="B2" s="2" t="s">
        <v>382</v>
      </c>
      <c r="J2" s="133"/>
    </row>
    <row r="3" spans="2:10" x14ac:dyDescent="0.25">
      <c r="B3" s="236" t="s">
        <v>127</v>
      </c>
    </row>
    <row r="4" spans="2:10" s="232" customFormat="1" ht="16.5" thickBot="1" x14ac:dyDescent="0.3">
      <c r="B4" s="2"/>
      <c r="J4" s="16"/>
    </row>
    <row r="5" spans="2:10" ht="39.75" x14ac:dyDescent="0.25">
      <c r="B5" s="3" t="s">
        <v>135</v>
      </c>
      <c r="C5" s="4" t="s">
        <v>19</v>
      </c>
      <c r="D5" s="4" t="s">
        <v>20</v>
      </c>
      <c r="E5" s="4" t="s">
        <v>21</v>
      </c>
      <c r="F5" s="48" t="s">
        <v>153</v>
      </c>
      <c r="G5" s="48" t="s">
        <v>195</v>
      </c>
      <c r="H5" s="5" t="s">
        <v>196</v>
      </c>
    </row>
    <row r="6" spans="2:10" s="232" customFormat="1" x14ac:dyDescent="0.25">
      <c r="B6" s="102" t="s">
        <v>371</v>
      </c>
      <c r="C6" s="101"/>
      <c r="D6" s="76"/>
      <c r="E6" s="76"/>
      <c r="F6" s="76"/>
      <c r="G6" s="76"/>
      <c r="H6" s="97"/>
      <c r="J6" s="16"/>
    </row>
    <row r="7" spans="2:10" s="232" customFormat="1" x14ac:dyDescent="0.25">
      <c r="B7" s="6" t="s">
        <v>13</v>
      </c>
      <c r="C7" s="27">
        <v>370</v>
      </c>
      <c r="D7" s="27">
        <v>19.892473118279572</v>
      </c>
      <c r="E7" s="27">
        <v>10.32836682183245</v>
      </c>
      <c r="F7" s="602">
        <v>3.3744807692307681</v>
      </c>
      <c r="G7" s="602">
        <v>5.1462265974765957</v>
      </c>
      <c r="H7" s="39">
        <v>2.4595628415300559</v>
      </c>
    </row>
    <row r="8" spans="2:10" s="232" customFormat="1" x14ac:dyDescent="0.25">
      <c r="B8" s="6" t="s">
        <v>14</v>
      </c>
      <c r="C8" s="27">
        <v>685</v>
      </c>
      <c r="D8" s="27">
        <v>36.827956989247312</v>
      </c>
      <c r="E8" s="27">
        <v>31.255726171093301</v>
      </c>
      <c r="F8" s="602">
        <v>5.5158957514504952</v>
      </c>
      <c r="G8" s="602">
        <v>7.1211478293066719</v>
      </c>
      <c r="H8" s="39">
        <v>4.4260554927099012</v>
      </c>
    </row>
    <row r="9" spans="2:10" s="232" customFormat="1" x14ac:dyDescent="0.25">
      <c r="B9" s="6" t="s">
        <v>15</v>
      </c>
      <c r="C9" s="27">
        <v>458</v>
      </c>
      <c r="D9" s="27">
        <v>24.623655913978496</v>
      </c>
      <c r="E9" s="27">
        <v>28.996347027832684</v>
      </c>
      <c r="F9" s="602">
        <v>7.6534075131564263</v>
      </c>
      <c r="G9" s="602">
        <v>8.814989406779663</v>
      </c>
      <c r="H9" s="39">
        <v>6.4185727073227037</v>
      </c>
    </row>
    <row r="10" spans="2:10" s="232" customFormat="1" x14ac:dyDescent="0.25">
      <c r="B10" s="6" t="s">
        <v>16</v>
      </c>
      <c r="C10" s="27">
        <v>179</v>
      </c>
      <c r="D10" s="27">
        <v>9.6236559139784941</v>
      </c>
      <c r="E10" s="27">
        <v>14.013212024653198</v>
      </c>
      <c r="F10" s="602">
        <v>9.4637158000286501</v>
      </c>
      <c r="G10" s="602">
        <v>10.279983829983832</v>
      </c>
      <c r="H10" s="39">
        <v>8.1312782805429844</v>
      </c>
    </row>
    <row r="11" spans="2:10" s="232" customFormat="1" x14ac:dyDescent="0.25">
      <c r="B11" s="6" t="s">
        <v>17</v>
      </c>
      <c r="C11" s="27">
        <v>113</v>
      </c>
      <c r="D11" s="27">
        <v>6.075268817204301</v>
      </c>
      <c r="E11" s="27">
        <v>10.422450792027727</v>
      </c>
      <c r="F11" s="602">
        <v>11.149834921715454</v>
      </c>
      <c r="G11" s="602">
        <v>13.104684615384622</v>
      </c>
      <c r="H11" s="39">
        <v>7.2915789473684223</v>
      </c>
    </row>
    <row r="12" spans="2:10" s="232" customFormat="1" x14ac:dyDescent="0.25">
      <c r="B12" s="6" t="s">
        <v>18</v>
      </c>
      <c r="C12" s="27">
        <v>55</v>
      </c>
      <c r="D12" s="27">
        <v>2.956989247311828</v>
      </c>
      <c r="E12" s="27">
        <v>4.983897162560643</v>
      </c>
      <c r="F12" s="602">
        <v>10.95426923076923</v>
      </c>
      <c r="G12" s="602">
        <v>11.535774291497978</v>
      </c>
      <c r="H12" s="39">
        <v>9.6544343891402722</v>
      </c>
    </row>
    <row r="13" spans="2:10" s="232" customFormat="1" x14ac:dyDescent="0.25">
      <c r="B13" s="52" t="s">
        <v>216</v>
      </c>
      <c r="C13" s="35">
        <v>1860</v>
      </c>
      <c r="D13" s="35">
        <v>100</v>
      </c>
      <c r="E13" s="35">
        <v>100</v>
      </c>
      <c r="F13" s="603">
        <v>6.4992625792666123</v>
      </c>
      <c r="G13" s="603">
        <v>8.4166963781679875</v>
      </c>
      <c r="H13" s="68">
        <v>4.8395380371884915</v>
      </c>
      <c r="I13" s="132"/>
      <c r="J13" s="16"/>
    </row>
    <row r="14" spans="2:10" x14ac:dyDescent="0.25">
      <c r="B14" s="102" t="s">
        <v>156</v>
      </c>
      <c r="C14" s="101"/>
      <c r="D14" s="76"/>
      <c r="E14" s="76"/>
      <c r="F14" s="76"/>
      <c r="G14" s="76"/>
      <c r="H14" s="97"/>
    </row>
    <row r="15" spans="2:10" x14ac:dyDescent="0.25">
      <c r="B15" s="6" t="s">
        <v>13</v>
      </c>
      <c r="C15" s="27">
        <v>327</v>
      </c>
      <c r="D15" s="27">
        <v>18.237590630228667</v>
      </c>
      <c r="E15" s="27">
        <v>10.510672286914463</v>
      </c>
      <c r="F15" s="602">
        <v>4.1172641731357293</v>
      </c>
      <c r="G15" s="602">
        <v>5.8557799145299114</v>
      </c>
      <c r="H15" s="39">
        <v>3.0274483352468433</v>
      </c>
    </row>
    <row r="16" spans="2:10" x14ac:dyDescent="0.25">
      <c r="B16" s="6" t="s">
        <v>14</v>
      </c>
      <c r="C16" s="27">
        <v>659</v>
      </c>
      <c r="D16" s="27">
        <v>36.754043502509759</v>
      </c>
      <c r="E16" s="27">
        <v>31.272570803365475</v>
      </c>
      <c r="F16" s="602">
        <v>6.0786083226333592</v>
      </c>
      <c r="G16" s="602">
        <v>7.1592795997106329</v>
      </c>
      <c r="H16" s="39">
        <v>5.0646843891402726</v>
      </c>
    </row>
    <row r="17" spans="2:16" x14ac:dyDescent="0.25">
      <c r="B17" s="6" t="s">
        <v>15</v>
      </c>
      <c r="C17" s="27">
        <v>493</v>
      </c>
      <c r="D17" s="27">
        <v>27.495817066369213</v>
      </c>
      <c r="E17" s="27">
        <v>30.082898940256083</v>
      </c>
      <c r="F17" s="602">
        <v>7.8162556561086003</v>
      </c>
      <c r="G17" s="602">
        <v>8.8615548433048463</v>
      </c>
      <c r="H17" s="39">
        <v>6.55064677474991</v>
      </c>
    </row>
    <row r="18" spans="2:16" x14ac:dyDescent="0.25">
      <c r="B18" s="6" t="s">
        <v>16</v>
      </c>
      <c r="C18" s="27">
        <v>177</v>
      </c>
      <c r="D18" s="27">
        <v>9.8717233686558838</v>
      </c>
      <c r="E18" s="27">
        <v>15.383893254025679</v>
      </c>
      <c r="F18" s="602">
        <v>11.133173620165143</v>
      </c>
      <c r="G18" s="602">
        <v>11.543932145090681</v>
      </c>
      <c r="H18" s="39">
        <v>10.197556980056982</v>
      </c>
    </row>
    <row r="19" spans="2:16" x14ac:dyDescent="0.25">
      <c r="B19" s="6" t="s">
        <v>17</v>
      </c>
      <c r="C19" s="27">
        <v>89</v>
      </c>
      <c r="D19" s="27">
        <v>4.9637479085331844</v>
      </c>
      <c r="E19" s="27">
        <v>8.5032543393029805</v>
      </c>
      <c r="F19" s="602">
        <v>12.238301642178048</v>
      </c>
      <c r="G19" s="602">
        <v>12.66611405835544</v>
      </c>
      <c r="H19" s="39">
        <v>11.43787841191067</v>
      </c>
    </row>
    <row r="20" spans="2:16" x14ac:dyDescent="0.25">
      <c r="B20" s="6" t="s">
        <v>18</v>
      </c>
      <c r="C20" s="27">
        <v>48</v>
      </c>
      <c r="D20" s="27">
        <v>2.6770775237032902</v>
      </c>
      <c r="E20" s="27">
        <v>4.2467103761353044</v>
      </c>
      <c r="F20" s="602">
        <v>11.332804487179486</v>
      </c>
      <c r="G20" s="602">
        <v>11.941057692307691</v>
      </c>
      <c r="H20" s="39">
        <v>8.2915384615384617</v>
      </c>
      <c r="I20" s="132"/>
    </row>
    <row r="21" spans="2:16" x14ac:dyDescent="0.25">
      <c r="B21" s="52" t="s">
        <v>216</v>
      </c>
      <c r="C21" s="35">
        <v>1793</v>
      </c>
      <c r="D21" s="35">
        <v>100</v>
      </c>
      <c r="E21" s="35">
        <v>100</v>
      </c>
      <c r="F21" s="603">
        <v>7.1440699944227557</v>
      </c>
      <c r="G21" s="603">
        <v>8.5966226988823209</v>
      </c>
      <c r="H21" s="68">
        <v>5.5576180324925932</v>
      </c>
      <c r="I21" s="132"/>
    </row>
    <row r="22" spans="2:16" x14ac:dyDescent="0.25">
      <c r="B22" s="102" t="s">
        <v>52</v>
      </c>
      <c r="C22" s="101"/>
      <c r="D22" s="76"/>
      <c r="E22" s="76"/>
      <c r="F22" s="76"/>
      <c r="G22" s="76"/>
      <c r="H22" s="97"/>
    </row>
    <row r="23" spans="2:16" x14ac:dyDescent="0.25">
      <c r="B23" s="6" t="s">
        <v>13</v>
      </c>
      <c r="C23" s="27">
        <v>374</v>
      </c>
      <c r="D23" s="27">
        <v>20.053619302949063</v>
      </c>
      <c r="E23" s="27">
        <v>11.670829906084082</v>
      </c>
      <c r="F23" s="602">
        <v>3.9777151035239302</v>
      </c>
      <c r="G23" s="602">
        <v>5.4154411502849005</v>
      </c>
      <c r="H23" s="39">
        <v>3.0775735785953171</v>
      </c>
      <c r="L23" s="49"/>
      <c r="M23" s="49"/>
      <c r="N23" s="49"/>
      <c r="O23" s="49"/>
      <c r="P23" s="49"/>
    </row>
    <row r="24" spans="2:16" x14ac:dyDescent="0.25">
      <c r="B24" s="6" t="s">
        <v>14</v>
      </c>
      <c r="C24" s="27">
        <v>686</v>
      </c>
      <c r="D24" s="27">
        <v>36.782841823056302</v>
      </c>
      <c r="E24" s="27">
        <v>33.451582075987154</v>
      </c>
      <c r="F24" s="602">
        <v>6.2157864244598944</v>
      </c>
      <c r="G24" s="602">
        <v>7.5624378670677563</v>
      </c>
      <c r="H24" s="39">
        <v>4.7459656425891206</v>
      </c>
      <c r="L24" s="49"/>
      <c r="M24" s="49"/>
      <c r="N24" s="49"/>
      <c r="O24" s="49"/>
      <c r="P24" s="49"/>
    </row>
    <row r="25" spans="2:16" x14ac:dyDescent="0.25">
      <c r="B25" s="6" t="s">
        <v>15</v>
      </c>
      <c r="C25" s="27">
        <v>484</v>
      </c>
      <c r="D25" s="27">
        <v>25.951742627345844</v>
      </c>
      <c r="E25" s="27">
        <v>31.682368385242992</v>
      </c>
      <c r="F25" s="602">
        <v>8.3440291905064594</v>
      </c>
      <c r="G25" s="602">
        <v>8.6831997473329547</v>
      </c>
      <c r="H25" s="39">
        <v>7.9014923687423693</v>
      </c>
      <c r="L25" s="49"/>
      <c r="M25" s="49"/>
      <c r="N25" s="49"/>
      <c r="O25" s="49"/>
      <c r="P25" s="49"/>
    </row>
    <row r="26" spans="2:16" x14ac:dyDescent="0.25">
      <c r="B26" s="6" t="s">
        <v>16</v>
      </c>
      <c r="C26" s="27">
        <v>184</v>
      </c>
      <c r="D26" s="27">
        <v>9.8659517426273453</v>
      </c>
      <c r="E26" s="27">
        <v>12.887410168176892</v>
      </c>
      <c r="F26" s="602">
        <v>8.9279420986622089</v>
      </c>
      <c r="G26" s="602">
        <v>9.2483254437869817</v>
      </c>
      <c r="H26" s="39">
        <v>8.1566488603988585</v>
      </c>
      <c r="L26" s="49"/>
      <c r="M26" s="49"/>
      <c r="N26" s="49"/>
      <c r="O26" s="49"/>
      <c r="P26" s="49"/>
    </row>
    <row r="27" spans="2:16" x14ac:dyDescent="0.25">
      <c r="B27" s="6" t="s">
        <v>17</v>
      </c>
      <c r="C27" s="27">
        <v>98</v>
      </c>
      <c r="D27" s="27">
        <v>5.2546916890080428</v>
      </c>
      <c r="E27" s="27">
        <v>7.438937633973004</v>
      </c>
      <c r="F27" s="602">
        <v>9.6758333333333297</v>
      </c>
      <c r="G27" s="602">
        <v>9.9762104072398206</v>
      </c>
      <c r="H27" s="39">
        <v>8.9949786324786327</v>
      </c>
      <c r="L27" s="49"/>
      <c r="M27" s="49"/>
      <c r="N27" s="49"/>
      <c r="O27" s="49"/>
      <c r="P27" s="49"/>
    </row>
    <row r="28" spans="2:16" x14ac:dyDescent="0.25">
      <c r="B28" s="6" t="s">
        <v>18</v>
      </c>
      <c r="C28" s="27">
        <v>39</v>
      </c>
      <c r="D28" s="27">
        <v>2.0911528150134049</v>
      </c>
      <c r="E28" s="27">
        <v>2.8688718305358876</v>
      </c>
      <c r="F28" s="602">
        <v>9.3767011834319511</v>
      </c>
      <c r="G28" s="602">
        <v>9.6703425480769241</v>
      </c>
      <c r="H28" s="39">
        <v>8.0343406593406588</v>
      </c>
      <c r="L28" s="49"/>
      <c r="M28" s="49"/>
      <c r="N28" s="49"/>
      <c r="O28" s="49"/>
      <c r="P28" s="49"/>
    </row>
    <row r="29" spans="2:16" x14ac:dyDescent="0.25">
      <c r="B29" s="52" t="s">
        <v>216</v>
      </c>
      <c r="C29" s="35">
        <v>1865</v>
      </c>
      <c r="D29" s="35">
        <v>100</v>
      </c>
      <c r="E29" s="35">
        <v>100</v>
      </c>
      <c r="F29" s="603">
        <v>6.8347825324809213</v>
      </c>
      <c r="G29" s="603">
        <v>8.0084379619717669</v>
      </c>
      <c r="H29" s="68">
        <v>5.4602803647652287</v>
      </c>
      <c r="I29" s="132"/>
      <c r="L29" s="49"/>
      <c r="M29" s="49"/>
      <c r="N29" s="49"/>
      <c r="O29" s="49"/>
      <c r="P29" s="49"/>
    </row>
    <row r="30" spans="2:16" x14ac:dyDescent="0.25">
      <c r="B30" s="100" t="s">
        <v>53</v>
      </c>
      <c r="C30" s="98"/>
      <c r="D30" s="98"/>
      <c r="E30" s="98"/>
      <c r="F30" s="98"/>
      <c r="G30" s="98"/>
      <c r="H30" s="37"/>
    </row>
    <row r="31" spans="2:16" x14ac:dyDescent="0.25">
      <c r="B31" s="6" t="s">
        <v>13</v>
      </c>
      <c r="C31" s="27">
        <v>460</v>
      </c>
      <c r="D31" s="27">
        <v>23.8</v>
      </c>
      <c r="E31" s="27">
        <v>13.3</v>
      </c>
      <c r="F31" s="602">
        <v>3.5</v>
      </c>
      <c r="G31" s="64" t="s">
        <v>110</v>
      </c>
      <c r="H31" s="65" t="s">
        <v>110</v>
      </c>
    </row>
    <row r="32" spans="2:16" x14ac:dyDescent="0.25">
      <c r="B32" s="6" t="s">
        <v>14</v>
      </c>
      <c r="C32" s="27">
        <v>693</v>
      </c>
      <c r="D32" s="27">
        <v>35.9</v>
      </c>
      <c r="E32" s="27">
        <v>36.5</v>
      </c>
      <c r="F32" s="602">
        <v>5.9</v>
      </c>
      <c r="G32" s="64" t="s">
        <v>110</v>
      </c>
      <c r="H32" s="65" t="s">
        <v>110</v>
      </c>
    </row>
    <row r="33" spans="2:12" x14ac:dyDescent="0.25">
      <c r="B33" s="6" t="s">
        <v>15</v>
      </c>
      <c r="C33" s="27">
        <v>509</v>
      </c>
      <c r="D33" s="27">
        <v>26.3</v>
      </c>
      <c r="E33" s="27">
        <v>31.1</v>
      </c>
      <c r="F33" s="602">
        <v>6.6</v>
      </c>
      <c r="G33" s="64" t="s">
        <v>110</v>
      </c>
      <c r="H33" s="65" t="s">
        <v>110</v>
      </c>
    </row>
    <row r="34" spans="2:12" x14ac:dyDescent="0.25">
      <c r="B34" s="6" t="s">
        <v>16</v>
      </c>
      <c r="C34" s="27">
        <v>166</v>
      </c>
      <c r="D34" s="27">
        <v>8.6</v>
      </c>
      <c r="E34" s="27">
        <v>11</v>
      </c>
      <c r="F34" s="602">
        <v>7.3</v>
      </c>
      <c r="G34" s="64" t="s">
        <v>110</v>
      </c>
      <c r="H34" s="65" t="s">
        <v>110</v>
      </c>
    </row>
    <row r="35" spans="2:12" x14ac:dyDescent="0.25">
      <c r="B35" s="6" t="s">
        <v>17</v>
      </c>
      <c r="C35" s="27">
        <v>62</v>
      </c>
      <c r="D35" s="27">
        <v>3.2</v>
      </c>
      <c r="E35" s="27">
        <v>4.5</v>
      </c>
      <c r="F35" s="602">
        <v>8.4</v>
      </c>
      <c r="G35" s="64" t="s">
        <v>110</v>
      </c>
      <c r="H35" s="65" t="s">
        <v>110</v>
      </c>
    </row>
    <row r="36" spans="2:12" x14ac:dyDescent="0.25">
      <c r="B36" s="6" t="s">
        <v>18</v>
      </c>
      <c r="C36" s="27">
        <v>43</v>
      </c>
      <c r="D36" s="27">
        <v>2.2000000000000002</v>
      </c>
      <c r="E36" s="27">
        <v>3.6</v>
      </c>
      <c r="F36" s="602">
        <v>9.9</v>
      </c>
      <c r="G36" s="64" t="s">
        <v>110</v>
      </c>
      <c r="H36" s="65" t="s">
        <v>110</v>
      </c>
    </row>
    <row r="37" spans="2:12" ht="15.75" thickBot="1" x14ac:dyDescent="0.3">
      <c r="B37" s="9" t="s">
        <v>216</v>
      </c>
      <c r="C37" s="32">
        <v>1933</v>
      </c>
      <c r="D37" s="32">
        <v>100</v>
      </c>
      <c r="E37" s="32">
        <v>100</v>
      </c>
      <c r="F37" s="604">
        <v>5.8</v>
      </c>
      <c r="G37" s="261">
        <v>6.7</v>
      </c>
      <c r="H37" s="262">
        <v>4.5</v>
      </c>
      <c r="I37" s="132"/>
    </row>
    <row r="38" spans="2:12" x14ac:dyDescent="0.25">
      <c r="I38" s="211"/>
      <c r="K38" s="211"/>
      <c r="L38" s="211"/>
    </row>
    <row r="39" spans="2:12" x14ac:dyDescent="0.25">
      <c r="B39" s="239" t="s">
        <v>114</v>
      </c>
      <c r="G39" s="238"/>
      <c r="H39" s="238"/>
      <c r="I39" s="211"/>
      <c r="K39" s="211"/>
      <c r="L39" s="211"/>
    </row>
    <row r="40" spans="2:12" ht="32.25" customHeight="1" x14ac:dyDescent="0.25">
      <c r="B40" s="727" t="s">
        <v>505</v>
      </c>
      <c r="C40" s="727"/>
      <c r="D40" s="727"/>
      <c r="E40" s="727"/>
      <c r="F40" s="727"/>
      <c r="G40" s="727"/>
      <c r="H40" s="727"/>
      <c r="I40" s="212"/>
      <c r="J40" s="212"/>
      <c r="K40" s="212"/>
      <c r="L40" s="211"/>
    </row>
    <row r="41" spans="2:12" ht="30.75" customHeight="1" x14ac:dyDescent="0.25">
      <c r="B41" s="711" t="s">
        <v>383</v>
      </c>
      <c r="C41" s="726"/>
      <c r="D41" s="726"/>
      <c r="E41" s="726"/>
      <c r="F41" s="726"/>
      <c r="G41" s="726"/>
      <c r="H41" s="726"/>
      <c r="I41" s="182"/>
      <c r="J41" s="170"/>
      <c r="K41" s="182"/>
      <c r="L41" s="211"/>
    </row>
    <row r="42" spans="2:12" x14ac:dyDescent="0.25">
      <c r="B42" s="241" t="s">
        <v>257</v>
      </c>
      <c r="C42" s="242"/>
      <c r="D42" s="242"/>
      <c r="E42" s="242"/>
      <c r="F42" s="242"/>
      <c r="G42" s="242"/>
      <c r="H42" s="242"/>
      <c r="I42" s="182"/>
      <c r="J42" s="170"/>
      <c r="K42" s="182"/>
      <c r="L42" s="211"/>
    </row>
    <row r="43" spans="2:12" x14ac:dyDescent="0.25">
      <c r="B43" s="243" t="s">
        <v>506</v>
      </c>
      <c r="C43" s="242"/>
      <c r="D43" s="242"/>
      <c r="E43" s="242"/>
      <c r="F43" s="242"/>
      <c r="G43" s="242"/>
      <c r="H43" s="242"/>
      <c r="I43" s="182"/>
      <c r="J43" s="170"/>
      <c r="K43" s="182"/>
      <c r="L43" s="211"/>
    </row>
    <row r="44" spans="2:12" x14ac:dyDescent="0.25">
      <c r="B44" s="174"/>
    </row>
    <row r="45" spans="2:12" x14ac:dyDescent="0.25">
      <c r="B45" s="190"/>
    </row>
  </sheetData>
  <customSheetViews>
    <customSheetView guid="{CB3EB9C4-9AB6-45BD-B73F-499A363E3D97}" fitToPage="1">
      <selection activeCell="I12" sqref="I12"/>
      <pageMargins left="0.70866141732283472" right="0.70866141732283472" top="0.74803149606299213" bottom="0.74803149606299213" header="0.31496062992125984" footer="0.31496062992125984"/>
      <pageSetup paperSize="9" scale="70"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2">
    <mergeCell ref="B41:H41"/>
    <mergeCell ref="B40:H40"/>
  </mergeCells>
  <hyperlinks>
    <hyperlink ref="B3" location="Index!A1" display="Return to Index"/>
  </hyperlinks>
  <pageMargins left="0.70866141732283472" right="0.70866141732283472" top="0.74803149606299213" bottom="0.74803149606299213" header="0.31496062992125984" footer="0.31496062992125984"/>
  <pageSetup paperSize="9" scale="78"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3">
    <pageSetUpPr fitToPage="1"/>
  </sheetPr>
  <dimension ref="B1:L430"/>
  <sheetViews>
    <sheetView zoomScale="80" zoomScaleNormal="80" workbookViewId="0">
      <selection activeCell="B1" sqref="B1"/>
    </sheetView>
  </sheetViews>
  <sheetFormatPr defaultColWidth="9.140625" defaultRowHeight="15" x14ac:dyDescent="0.25"/>
  <cols>
    <col min="1" max="1" width="1.85546875" style="275" customWidth="1"/>
    <col min="2" max="2" width="12.140625" style="275" customWidth="1"/>
    <col min="3" max="3" width="33" style="275" customWidth="1"/>
    <col min="4" max="10" width="21.85546875" style="275" customWidth="1"/>
    <col min="11" max="11" width="7.5703125" style="275" customWidth="1"/>
    <col min="12" max="12" width="12.5703125" style="275" customWidth="1"/>
    <col min="13" max="18" width="13.28515625" style="275" customWidth="1"/>
    <col min="19" max="23" width="12.5703125" style="275" customWidth="1"/>
    <col min="24" max="24" width="14.140625" style="275" customWidth="1"/>
    <col min="25" max="16384" width="9.140625" style="275"/>
  </cols>
  <sheetData>
    <row r="1" spans="2:12" ht="18.75" x14ac:dyDescent="0.25">
      <c r="B1" s="608" t="s">
        <v>480</v>
      </c>
    </row>
    <row r="2" spans="2:12" x14ac:dyDescent="0.25">
      <c r="B2" s="697" t="s">
        <v>279</v>
      </c>
      <c r="C2" s="697"/>
    </row>
    <row r="3" spans="2:12" ht="15.75" x14ac:dyDescent="0.25">
      <c r="B3" s="274"/>
    </row>
    <row r="4" spans="2:12" x14ac:dyDescent="0.25">
      <c r="B4" s="46" t="s">
        <v>373</v>
      </c>
      <c r="C4" s="276"/>
      <c r="D4" s="277">
        <v>1</v>
      </c>
      <c r="L4" s="277">
        <v>1</v>
      </c>
    </row>
    <row r="5" spans="2:12" x14ac:dyDescent="0.25">
      <c r="B5" s="698" t="s">
        <v>280</v>
      </c>
      <c r="C5" s="698"/>
    </row>
    <row r="7" spans="2:12" ht="15.75" x14ac:dyDescent="0.25">
      <c r="J7" s="274"/>
    </row>
    <row r="8" spans="2:12" ht="15.75" x14ac:dyDescent="0.25">
      <c r="B8" s="274"/>
      <c r="I8" s="274"/>
    </row>
    <row r="9" spans="2:12" ht="56.25" customHeight="1" x14ac:dyDescent="0.25"/>
    <row r="17" spans="3:9" ht="15.75" thickBot="1" x14ac:dyDescent="0.3"/>
    <row r="18" spans="3:9" ht="42" customHeight="1" x14ac:dyDescent="0.25">
      <c r="C18" s="390" t="s">
        <v>137</v>
      </c>
      <c r="D18" s="391" t="s">
        <v>19</v>
      </c>
      <c r="E18" s="391" t="s">
        <v>20</v>
      </c>
      <c r="F18" s="391" t="s">
        <v>21</v>
      </c>
      <c r="G18" s="391" t="s">
        <v>153</v>
      </c>
      <c r="H18" s="391" t="s">
        <v>195</v>
      </c>
      <c r="I18" s="392" t="s">
        <v>327</v>
      </c>
    </row>
    <row r="19" spans="3:9" x14ac:dyDescent="0.25">
      <c r="C19" s="425" t="s">
        <v>371</v>
      </c>
      <c r="D19" s="426"/>
      <c r="E19" s="426"/>
      <c r="F19" s="426"/>
      <c r="G19" s="426"/>
      <c r="H19" s="426"/>
      <c r="I19" s="427"/>
    </row>
    <row r="20" spans="3:9" x14ac:dyDescent="0.25">
      <c r="C20" s="280" t="s">
        <v>13</v>
      </c>
      <c r="D20" s="281">
        <f t="array" ref="D20">INDEX('Table6i_Data HIDE'!$B$2:$I$120,MATCH(1,('Table6i_Data HIDE'!$A$2:$A$113=$D$4)*('Table6i_Data HIDE'!$C$2:$C$120=C20),0),3)</f>
        <v>370</v>
      </c>
      <c r="E20" s="283">
        <f t="array" ref="E20">INDEX('Table6i_Data HIDE'!$B$2:$I$120,MATCH(1,('Table6i_Data HIDE'!$A$2:$A$113=$D$4)*('Table6i_Data HIDE'!$C$2:$C$120=C20),0),4)</f>
        <v>19.892473118279572</v>
      </c>
      <c r="F20" s="281">
        <f t="array" ref="F20">INDEX('Table6i_Data HIDE'!$B$2:$I$120,MATCH(1,('Table6i_Data HIDE'!$A$2:$A$113=$D$4)*('Table6i_Data HIDE'!$C$2:$C$120=C20),0),5)</f>
        <v>10.32836682183245</v>
      </c>
      <c r="G20" s="598">
        <f t="array" ref="G20">INDEX('Table6i_Data HIDE'!$B$2:$I$120,MATCH(1,('Table6i_Data HIDE'!$A$2:$A$113=$D$4)*('Table6i_Data HIDE'!$C$2:$C$120=C20),0),6)</f>
        <v>3.3744807692307681</v>
      </c>
      <c r="H20" s="598">
        <f t="array" ref="H20">INDEX('Table6i_Data HIDE'!$B$2:$I$120,MATCH(1,('Table6i_Data HIDE'!$A$2:$A$113=$D$4)*('Table6i_Data HIDE'!$C$2:$C$120=C20),0),7)</f>
        <v>5.1462265974765957</v>
      </c>
      <c r="I20" s="599">
        <f t="array" ref="I20">INDEX('Table6i_Data HIDE'!$B$2:$I$120,MATCH(1,('Table6i_Data HIDE'!$A$2:$A$113=$D$4)*('Table6i_Data HIDE'!$C$2:$C$120=C20),0),8)</f>
        <v>2.4595628415300559</v>
      </c>
    </row>
    <row r="21" spans="3:9" x14ac:dyDescent="0.25">
      <c r="C21" s="280" t="s">
        <v>14</v>
      </c>
      <c r="D21" s="281">
        <f t="array" ref="D21">INDEX('Table6i_Data HIDE'!$B$2:$I$120,MATCH(1,('Table6i_Data HIDE'!$A$2:$A$113=$D$4)*('Table6i_Data HIDE'!$C$2:$C$120=C21),0),3)</f>
        <v>685</v>
      </c>
      <c r="E21" s="283">
        <f t="array" ref="E21">INDEX('Table6i_Data HIDE'!$B$2:$I$120,MATCH(1,('Table6i_Data HIDE'!$A$2:$A$113=$D$4)*('Table6i_Data HIDE'!$C$2:$C$120=C21),0),4)</f>
        <v>36.827956989247312</v>
      </c>
      <c r="F21" s="281">
        <f t="array" ref="F21">INDEX('Table6i_Data HIDE'!$B$2:$I$120,MATCH(1,('Table6i_Data HIDE'!$A$2:$A$113=$D$4)*('Table6i_Data HIDE'!$C$2:$C$120=C21),0),5)</f>
        <v>31.255726171093301</v>
      </c>
      <c r="G21" s="598">
        <f t="array" ref="G21">INDEX('Table6i_Data HIDE'!$B$2:$I$120,MATCH(1,('Table6i_Data HIDE'!$A$2:$A$113=$D$4)*('Table6i_Data HIDE'!$C$2:$C$120=C21),0),6)</f>
        <v>5.5158957514504952</v>
      </c>
      <c r="H21" s="598">
        <f t="array" ref="H21">INDEX('Table6i_Data HIDE'!$B$2:$I$120,MATCH(1,('Table6i_Data HIDE'!$A$2:$A$113=$D$4)*('Table6i_Data HIDE'!$C$2:$C$120=C21),0),7)</f>
        <v>7.1211478293066719</v>
      </c>
      <c r="I21" s="599">
        <f t="array" ref="I21">INDEX('Table6i_Data HIDE'!$B$2:$I$120,MATCH(1,('Table6i_Data HIDE'!$A$2:$A$113=$D$4)*('Table6i_Data HIDE'!$C$2:$C$120=C21),0),8)</f>
        <v>4.4260554927099012</v>
      </c>
    </row>
    <row r="22" spans="3:9" x14ac:dyDescent="0.25">
      <c r="C22" s="280" t="s">
        <v>15</v>
      </c>
      <c r="D22" s="281">
        <f t="array" ref="D22">INDEX('Table6i_Data HIDE'!$B$2:$I$120,MATCH(1,('Table6i_Data HIDE'!$A$2:$A$113=$D$4)*('Table6i_Data HIDE'!$C$2:$C$120=C22),0),3)</f>
        <v>458</v>
      </c>
      <c r="E22" s="283">
        <f t="array" ref="E22">INDEX('Table6i_Data HIDE'!$B$2:$I$120,MATCH(1,('Table6i_Data HIDE'!$A$2:$A$113=$D$4)*('Table6i_Data HIDE'!$C$2:$C$120=C22),0),4)</f>
        <v>24.623655913978496</v>
      </c>
      <c r="F22" s="281">
        <f t="array" ref="F22">INDEX('Table6i_Data HIDE'!$B$2:$I$120,MATCH(1,('Table6i_Data HIDE'!$A$2:$A$113=$D$4)*('Table6i_Data HIDE'!$C$2:$C$120=C22),0),5)</f>
        <v>28.996347027832684</v>
      </c>
      <c r="G22" s="598">
        <f t="array" ref="G22">INDEX('Table6i_Data HIDE'!$B$2:$I$120,MATCH(1,('Table6i_Data HIDE'!$A$2:$A$113=$D$4)*('Table6i_Data HIDE'!$C$2:$C$120=C22),0),6)</f>
        <v>7.6534075131564263</v>
      </c>
      <c r="H22" s="598">
        <f t="array" ref="H22">INDEX('Table6i_Data HIDE'!$B$2:$I$120,MATCH(1,('Table6i_Data HIDE'!$A$2:$A$113=$D$4)*('Table6i_Data HIDE'!$C$2:$C$120=C22),0),7)</f>
        <v>8.814989406779663</v>
      </c>
      <c r="I22" s="599">
        <f t="array" ref="I22">INDEX('Table6i_Data HIDE'!$B$2:$I$120,MATCH(1,('Table6i_Data HIDE'!$A$2:$A$113=$D$4)*('Table6i_Data HIDE'!$C$2:$C$120=C22),0),8)</f>
        <v>6.4185727073227037</v>
      </c>
    </row>
    <row r="23" spans="3:9" x14ac:dyDescent="0.25">
      <c r="C23" s="280" t="s">
        <v>16</v>
      </c>
      <c r="D23" s="281">
        <f t="array" ref="D23">INDEX('Table6i_Data HIDE'!$B$2:$I$120,MATCH(1,('Table6i_Data HIDE'!$A$2:$A$113=$D$4)*('Table6i_Data HIDE'!$C$2:$C$120=C23),0),3)</f>
        <v>179</v>
      </c>
      <c r="E23" s="283">
        <f t="array" ref="E23">INDEX('Table6i_Data HIDE'!$B$2:$I$120,MATCH(1,('Table6i_Data HIDE'!$A$2:$A$113=$D$4)*('Table6i_Data HIDE'!$C$2:$C$120=C23),0),4)</f>
        <v>9.6236559139784941</v>
      </c>
      <c r="F23" s="281">
        <f t="array" ref="F23">INDEX('Table6i_Data HIDE'!$B$2:$I$120,MATCH(1,('Table6i_Data HIDE'!$A$2:$A$113=$D$4)*('Table6i_Data HIDE'!$C$2:$C$120=C23),0),5)</f>
        <v>14.013212024653198</v>
      </c>
      <c r="G23" s="598">
        <f t="array" ref="G23">INDEX('Table6i_Data HIDE'!$B$2:$I$120,MATCH(1,('Table6i_Data HIDE'!$A$2:$A$113=$D$4)*('Table6i_Data HIDE'!$C$2:$C$120=C23),0),6)</f>
        <v>9.4637158000286501</v>
      </c>
      <c r="H23" s="598">
        <f t="array" ref="H23">INDEX('Table6i_Data HIDE'!$B$2:$I$120,MATCH(1,('Table6i_Data HIDE'!$A$2:$A$113=$D$4)*('Table6i_Data HIDE'!$C$2:$C$120=C23),0),7)</f>
        <v>10.279983829983832</v>
      </c>
      <c r="I23" s="599">
        <f t="array" ref="I23">INDEX('Table6i_Data HIDE'!$B$2:$I$120,MATCH(1,('Table6i_Data HIDE'!$A$2:$A$113=$D$4)*('Table6i_Data HIDE'!$C$2:$C$120=C23),0),8)</f>
        <v>8.1312782805429844</v>
      </c>
    </row>
    <row r="24" spans="3:9" x14ac:dyDescent="0.25">
      <c r="C24" s="280" t="s">
        <v>17</v>
      </c>
      <c r="D24" s="281">
        <f t="array" ref="D24">INDEX('Table6i_Data HIDE'!$B$2:$I$120,MATCH(1,('Table6i_Data HIDE'!$A$2:$A$113=$D$4)*('Table6i_Data HIDE'!$C$2:$C$120=C24),0),3)</f>
        <v>113</v>
      </c>
      <c r="E24" s="283">
        <f t="array" ref="E24">INDEX('Table6i_Data HIDE'!$B$2:$I$120,MATCH(1,('Table6i_Data HIDE'!$A$2:$A$113=$D$4)*('Table6i_Data HIDE'!$C$2:$C$120=C24),0),4)</f>
        <v>6.075268817204301</v>
      </c>
      <c r="F24" s="281">
        <f t="array" ref="F24">INDEX('Table6i_Data HIDE'!$B$2:$I$120,MATCH(1,('Table6i_Data HIDE'!$A$2:$A$113=$D$4)*('Table6i_Data HIDE'!$C$2:$C$120=C24),0),5)</f>
        <v>10.422450792027727</v>
      </c>
      <c r="G24" s="598">
        <f t="array" ref="G24">INDEX('Table6i_Data HIDE'!$B$2:$I$120,MATCH(1,('Table6i_Data HIDE'!$A$2:$A$113=$D$4)*('Table6i_Data HIDE'!$C$2:$C$120=C24),0),6)</f>
        <v>11.149834921715454</v>
      </c>
      <c r="H24" s="598">
        <f t="array" ref="H24">INDEX('Table6i_Data HIDE'!$B$2:$I$120,MATCH(1,('Table6i_Data HIDE'!$A$2:$A$113=$D$4)*('Table6i_Data HIDE'!$C$2:$C$120=C24),0),7)</f>
        <v>13.104684615384622</v>
      </c>
      <c r="I24" s="599">
        <f t="array" ref="I24">INDEX('Table6i_Data HIDE'!$B$2:$I$120,MATCH(1,('Table6i_Data HIDE'!$A$2:$A$113=$D$4)*('Table6i_Data HIDE'!$C$2:$C$120=C24),0),8)</f>
        <v>7.2915789473684223</v>
      </c>
    </row>
    <row r="25" spans="3:9" x14ac:dyDescent="0.25">
      <c r="C25" s="280" t="s">
        <v>18</v>
      </c>
      <c r="D25" s="281">
        <f t="array" ref="D25">INDEX('Table6i_Data HIDE'!$B$2:$I$120,MATCH(1,('Table6i_Data HIDE'!$A$2:$A$113=$D$4)*('Table6i_Data HIDE'!$C$2:$C$120=C25),0),3)</f>
        <v>55</v>
      </c>
      <c r="E25" s="283">
        <f t="array" ref="E25">INDEX('Table6i_Data HIDE'!$B$2:$I$120,MATCH(1,('Table6i_Data HIDE'!$A$2:$A$113=$D$4)*('Table6i_Data HIDE'!$C$2:$C$120=C25),0),4)</f>
        <v>2.956989247311828</v>
      </c>
      <c r="F25" s="281">
        <f t="array" ref="F25">INDEX('Table6i_Data HIDE'!$B$2:$I$120,MATCH(1,('Table6i_Data HIDE'!$A$2:$A$113=$D$4)*('Table6i_Data HIDE'!$C$2:$C$120=C25),0),5)</f>
        <v>4.983897162560643</v>
      </c>
      <c r="G25" s="598">
        <f t="array" ref="G25">INDEX('Table6i_Data HIDE'!$B$2:$I$120,MATCH(1,('Table6i_Data HIDE'!$A$2:$A$113=$D$4)*('Table6i_Data HIDE'!$C$2:$C$120=C25),0),6)</f>
        <v>10.95426923076923</v>
      </c>
      <c r="H25" s="598">
        <f t="array" ref="H25">INDEX('Table6i_Data HIDE'!$B$2:$I$120,MATCH(1,('Table6i_Data HIDE'!$A$2:$A$113=$D$4)*('Table6i_Data HIDE'!$C$2:$C$120=C25),0),7)</f>
        <v>11.535774291497978</v>
      </c>
      <c r="I25" s="599">
        <f t="array" ref="I25">INDEX('Table6i_Data HIDE'!$B$2:$I$120,MATCH(1,('Table6i_Data HIDE'!$A$2:$A$113=$D$4)*('Table6i_Data HIDE'!$C$2:$C$120=C25),0),8)</f>
        <v>9.6544343891402722</v>
      </c>
    </row>
    <row r="26" spans="3:9" ht="15.75" thickBot="1" x14ac:dyDescent="0.3">
      <c r="C26" s="286" t="s">
        <v>328</v>
      </c>
      <c r="D26" s="287">
        <f t="array" ref="D26">INDEX('Table6i_Data HIDE'!$B$2:$I$120,MATCH(1,('Table6i_Data HIDE'!$A$2:$A$113=$D$4)*('Table6i_Data HIDE'!$C$2:$C$120=C26),0),3)</f>
        <v>1860</v>
      </c>
      <c r="E26" s="289">
        <f t="array" ref="E26">INDEX('Table6i_Data HIDE'!$B$2:$I$120,MATCH(1,('Table6i_Data HIDE'!$A$2:$A$113=$D$4)*('Table6i_Data HIDE'!$C$2:$C$120=C26),0),4)</f>
        <v>100</v>
      </c>
      <c r="F26" s="287">
        <f t="array" ref="F26">INDEX('Table6i_Data HIDE'!$B$2:$I$120,MATCH(1,('Table6i_Data HIDE'!$A$2:$A$113=$D$4)*('Table6i_Data HIDE'!$C$2:$C$120=C26),0),5)</f>
        <v>100</v>
      </c>
      <c r="G26" s="600">
        <f t="array" ref="G26">INDEX('Table6i_Data HIDE'!$B$2:$I$120,MATCH(1,('Table6i_Data HIDE'!$A$2:$A$113=$D$4)*('Table6i_Data HIDE'!$C$2:$C$120=C26),0),6)</f>
        <v>6.4992625792666123</v>
      </c>
      <c r="H26" s="600">
        <f t="array" ref="H26">INDEX('Table6i_Data HIDE'!$B$2:$I$120,MATCH(1,('Table6i_Data HIDE'!$A$2:$A$113=$D$4)*('Table6i_Data HIDE'!$C$2:$C$120=C26),0),7)</f>
        <v>8.4166963781679875</v>
      </c>
      <c r="I26" s="601">
        <f t="array" ref="I26">INDEX('Table6i_Data HIDE'!$B$2:$I$120,MATCH(1,('Table6i_Data HIDE'!$A$2:$A$113=$D$4)*('Table6i_Data HIDE'!$C$2:$C$120=C26),0),8)</f>
        <v>4.8395380371884915</v>
      </c>
    </row>
    <row r="28" spans="3:9" x14ac:dyDescent="0.25">
      <c r="C28" s="239" t="s">
        <v>114</v>
      </c>
      <c r="D28" s="232"/>
      <c r="E28" s="232"/>
      <c r="F28" s="232"/>
      <c r="G28" s="232"/>
      <c r="H28" s="238"/>
      <c r="I28" s="238"/>
    </row>
    <row r="29" spans="3:9" ht="30.75" customHeight="1" x14ac:dyDescent="0.25">
      <c r="C29" s="727" t="s">
        <v>507</v>
      </c>
      <c r="D29" s="727"/>
      <c r="E29" s="727"/>
      <c r="F29" s="727"/>
      <c r="G29" s="727"/>
      <c r="H29" s="727"/>
      <c r="I29" s="727"/>
    </row>
    <row r="30" spans="3:9" ht="34.5" customHeight="1" x14ac:dyDescent="0.25">
      <c r="C30" s="711" t="s">
        <v>383</v>
      </c>
      <c r="D30" s="726"/>
      <c r="E30" s="726"/>
      <c r="F30" s="726"/>
      <c r="G30" s="726"/>
      <c r="H30" s="726"/>
      <c r="I30" s="726"/>
    </row>
    <row r="31" spans="3:9" x14ac:dyDescent="0.25">
      <c r="C31" s="272" t="s">
        <v>257</v>
      </c>
      <c r="D31" s="271"/>
      <c r="E31" s="271"/>
      <c r="F31" s="271"/>
      <c r="G31" s="271"/>
      <c r="H31" s="271"/>
      <c r="I31" s="271"/>
    </row>
    <row r="32" spans="3:9" x14ac:dyDescent="0.25">
      <c r="C32" s="243" t="s">
        <v>506</v>
      </c>
      <c r="D32" s="271"/>
      <c r="E32" s="271"/>
      <c r="F32" s="271"/>
      <c r="G32" s="271"/>
      <c r="H32" s="271"/>
      <c r="I32" s="271"/>
    </row>
    <row r="33" spans="2:10" x14ac:dyDescent="0.25">
      <c r="D33" s="243"/>
      <c r="E33" s="271"/>
      <c r="F33" s="271"/>
      <c r="G33" s="271"/>
      <c r="H33" s="271"/>
      <c r="I33" s="271"/>
      <c r="J33" s="271"/>
    </row>
    <row r="34" spans="2:10" ht="18.75" x14ac:dyDescent="0.3">
      <c r="D34" s="243"/>
      <c r="E34" s="567"/>
      <c r="F34" s="567"/>
      <c r="G34" s="568"/>
      <c r="H34" s="271"/>
      <c r="I34" s="271"/>
      <c r="J34" s="271"/>
    </row>
    <row r="35" spans="2:10" ht="18.75" x14ac:dyDescent="0.3">
      <c r="E35" s="567"/>
      <c r="F35" s="567"/>
      <c r="G35" s="568"/>
    </row>
    <row r="36" spans="2:10" x14ac:dyDescent="0.25">
      <c r="B36" s="46" t="s">
        <v>282</v>
      </c>
      <c r="C36" s="276"/>
      <c r="E36" s="291"/>
    </row>
    <row r="37" spans="2:10" ht="15.75" thickBot="1" x14ac:dyDescent="0.3"/>
    <row r="38" spans="2:10" ht="38.25" x14ac:dyDescent="0.25">
      <c r="B38" s="428" t="s">
        <v>283</v>
      </c>
      <c r="C38" s="429" t="s">
        <v>284</v>
      </c>
      <c r="D38" s="429" t="s">
        <v>137</v>
      </c>
      <c r="E38" s="429" t="s">
        <v>19</v>
      </c>
      <c r="F38" s="429" t="s">
        <v>20</v>
      </c>
      <c r="G38" s="429" t="s">
        <v>21</v>
      </c>
      <c r="H38" s="429" t="s">
        <v>329</v>
      </c>
      <c r="I38" s="429" t="s">
        <v>330</v>
      </c>
      <c r="J38" s="430" t="s">
        <v>331</v>
      </c>
    </row>
    <row r="39" spans="2:10" x14ac:dyDescent="0.25">
      <c r="B39" s="431">
        <v>2019</v>
      </c>
      <c r="C39" s="432" t="s">
        <v>8</v>
      </c>
      <c r="D39" s="432" t="s">
        <v>13</v>
      </c>
      <c r="E39" s="636">
        <v>370</v>
      </c>
      <c r="F39" s="636">
        <v>19.892473118279572</v>
      </c>
      <c r="G39" s="636">
        <v>10.32836682183245</v>
      </c>
      <c r="H39" s="637">
        <v>3.3744807692307681</v>
      </c>
      <c r="I39" s="637">
        <v>5.1462265974765957</v>
      </c>
      <c r="J39" s="638">
        <v>2.4595628415300559</v>
      </c>
    </row>
    <row r="40" spans="2:10" x14ac:dyDescent="0.25">
      <c r="B40" s="312">
        <v>2019</v>
      </c>
      <c r="C40" s="313" t="s">
        <v>8</v>
      </c>
      <c r="D40" s="313" t="s">
        <v>14</v>
      </c>
      <c r="E40" s="639">
        <v>685</v>
      </c>
      <c r="F40" s="639">
        <v>36.827956989247312</v>
      </c>
      <c r="G40" s="639">
        <v>31.255726171093301</v>
      </c>
      <c r="H40" s="632">
        <v>5.5158957514504952</v>
      </c>
      <c r="I40" s="632">
        <v>7.1211478293066719</v>
      </c>
      <c r="J40" s="633">
        <v>4.4260554927099012</v>
      </c>
    </row>
    <row r="41" spans="2:10" x14ac:dyDescent="0.25">
      <c r="B41" s="312">
        <v>2019</v>
      </c>
      <c r="C41" s="313" t="s">
        <v>8</v>
      </c>
      <c r="D41" s="313" t="s">
        <v>15</v>
      </c>
      <c r="E41" s="639">
        <v>458</v>
      </c>
      <c r="F41" s="639">
        <v>24.623655913978496</v>
      </c>
      <c r="G41" s="639">
        <v>28.996347027832684</v>
      </c>
      <c r="H41" s="632">
        <v>7.6534075131564263</v>
      </c>
      <c r="I41" s="632">
        <v>8.814989406779663</v>
      </c>
      <c r="J41" s="633">
        <v>6.4185727073227037</v>
      </c>
    </row>
    <row r="42" spans="2:10" x14ac:dyDescent="0.25">
      <c r="B42" s="312">
        <v>2019</v>
      </c>
      <c r="C42" s="313" t="s">
        <v>8</v>
      </c>
      <c r="D42" s="313" t="s">
        <v>16</v>
      </c>
      <c r="E42" s="639">
        <v>179</v>
      </c>
      <c r="F42" s="639">
        <v>9.6236559139784941</v>
      </c>
      <c r="G42" s="639">
        <v>14.013212024653198</v>
      </c>
      <c r="H42" s="632">
        <v>9.4637158000286501</v>
      </c>
      <c r="I42" s="632">
        <v>10.279983829983832</v>
      </c>
      <c r="J42" s="633">
        <v>8.1312782805429844</v>
      </c>
    </row>
    <row r="43" spans="2:10" x14ac:dyDescent="0.25">
      <c r="B43" s="312">
        <v>2019</v>
      </c>
      <c r="C43" s="313" t="s">
        <v>8</v>
      </c>
      <c r="D43" s="313" t="s">
        <v>17</v>
      </c>
      <c r="E43" s="639">
        <v>113</v>
      </c>
      <c r="F43" s="639">
        <v>6.075268817204301</v>
      </c>
      <c r="G43" s="639">
        <v>10.422450792027727</v>
      </c>
      <c r="H43" s="632">
        <v>11.149834921715454</v>
      </c>
      <c r="I43" s="632">
        <v>13.104684615384622</v>
      </c>
      <c r="J43" s="633">
        <v>7.2915789473684223</v>
      </c>
    </row>
    <row r="44" spans="2:10" x14ac:dyDescent="0.25">
      <c r="B44" s="312">
        <v>2019</v>
      </c>
      <c r="C44" s="313" t="s">
        <v>8</v>
      </c>
      <c r="D44" s="313" t="s">
        <v>18</v>
      </c>
      <c r="E44" s="639">
        <v>55</v>
      </c>
      <c r="F44" s="639">
        <v>2.956989247311828</v>
      </c>
      <c r="G44" s="639">
        <v>4.983897162560643</v>
      </c>
      <c r="H44" s="632">
        <v>10.95426923076923</v>
      </c>
      <c r="I44" s="632">
        <v>11.535774291497978</v>
      </c>
      <c r="J44" s="633">
        <v>9.6544343891402722</v>
      </c>
    </row>
    <row r="45" spans="2:10" x14ac:dyDescent="0.25">
      <c r="B45" s="320">
        <v>2019</v>
      </c>
      <c r="C45" s="321" t="s">
        <v>8</v>
      </c>
      <c r="D45" s="321" t="s">
        <v>328</v>
      </c>
      <c r="E45" s="448">
        <v>1860</v>
      </c>
      <c r="F45" s="448">
        <v>100</v>
      </c>
      <c r="G45" s="448">
        <v>100</v>
      </c>
      <c r="H45" s="634">
        <v>6.4992625792666123</v>
      </c>
      <c r="I45" s="634">
        <v>8.4166963781679875</v>
      </c>
      <c r="J45" s="635">
        <v>4.8395380371884915</v>
      </c>
    </row>
    <row r="46" spans="2:10" x14ac:dyDescent="0.25">
      <c r="B46" s="312">
        <v>2019</v>
      </c>
      <c r="C46" s="313" t="s">
        <v>285</v>
      </c>
      <c r="D46" s="313" t="s">
        <v>13</v>
      </c>
      <c r="E46" s="639">
        <v>28</v>
      </c>
      <c r="F46" s="639">
        <v>22.222222222222221</v>
      </c>
      <c r="G46" s="639">
        <v>7.9561247733683702</v>
      </c>
      <c r="H46" s="632">
        <v>1.49760989010989</v>
      </c>
      <c r="I46" s="632">
        <v>2.5702958579881656</v>
      </c>
      <c r="J46" s="633">
        <v>0.56794871794871793</v>
      </c>
    </row>
    <row r="47" spans="2:10" x14ac:dyDescent="0.25">
      <c r="B47" s="312">
        <v>2019</v>
      </c>
      <c r="C47" s="313" t="s">
        <v>285</v>
      </c>
      <c r="D47" s="313" t="s">
        <v>14</v>
      </c>
      <c r="E47" s="639">
        <v>48</v>
      </c>
      <c r="F47" s="639">
        <v>38.095238095238095</v>
      </c>
      <c r="G47" s="639">
        <v>23.961343914158562</v>
      </c>
      <c r="H47" s="632">
        <v>2.6310256410256407</v>
      </c>
      <c r="I47" s="632">
        <v>2.7385502958579879</v>
      </c>
      <c r="J47" s="633">
        <v>2.5039510489510488</v>
      </c>
    </row>
    <row r="48" spans="2:10" x14ac:dyDescent="0.25">
      <c r="B48" s="312">
        <v>2019</v>
      </c>
      <c r="C48" s="313" t="s">
        <v>285</v>
      </c>
      <c r="D48" s="313" t="s">
        <v>15</v>
      </c>
      <c r="E48" s="639">
        <v>35</v>
      </c>
      <c r="F48" s="639">
        <v>27.777777777777775</v>
      </c>
      <c r="G48" s="639">
        <v>36.995367209828501</v>
      </c>
      <c r="H48" s="632">
        <v>5.5710164835164822</v>
      </c>
      <c r="I48" s="632">
        <v>5.0786858974358973</v>
      </c>
      <c r="J48" s="633">
        <v>8.5249999999999986</v>
      </c>
    </row>
    <row r="49" spans="2:10" x14ac:dyDescent="0.25">
      <c r="B49" s="312">
        <v>2019</v>
      </c>
      <c r="C49" s="313" t="s">
        <v>285</v>
      </c>
      <c r="D49" s="313" t="s">
        <v>16</v>
      </c>
      <c r="E49" s="639">
        <v>6</v>
      </c>
      <c r="F49" s="639">
        <v>4.7619047619047619</v>
      </c>
      <c r="G49" s="639">
        <v>12.035329905231583</v>
      </c>
      <c r="H49" s="632">
        <v>10.572115384615385</v>
      </c>
      <c r="I49" s="632">
        <v>10.572115384615385</v>
      </c>
      <c r="J49" s="633">
        <v>0</v>
      </c>
    </row>
    <row r="50" spans="2:10" x14ac:dyDescent="0.25">
      <c r="B50" s="312">
        <v>2019</v>
      </c>
      <c r="C50" s="313" t="s">
        <v>285</v>
      </c>
      <c r="D50" s="313" t="s">
        <v>17</v>
      </c>
      <c r="E50" s="639">
        <v>4</v>
      </c>
      <c r="F50" s="639">
        <v>3.1746031746031744</v>
      </c>
      <c r="G50" s="639">
        <v>10.184512535388102</v>
      </c>
      <c r="H50" s="632">
        <v>13.419471153846153</v>
      </c>
      <c r="I50" s="632">
        <v>12.985576923076923</v>
      </c>
      <c r="J50" s="633">
        <v>13.853365384615385</v>
      </c>
    </row>
    <row r="51" spans="2:10" x14ac:dyDescent="0.25">
      <c r="B51" s="312">
        <v>2019</v>
      </c>
      <c r="C51" s="313" t="s">
        <v>285</v>
      </c>
      <c r="D51" s="313" t="s">
        <v>18</v>
      </c>
      <c r="E51" s="639">
        <v>5</v>
      </c>
      <c r="F51" s="639">
        <v>3.9682539682539679</v>
      </c>
      <c r="G51" s="639">
        <v>8.8673216620248763</v>
      </c>
      <c r="H51" s="632">
        <v>9.3471153846153836</v>
      </c>
      <c r="I51" s="632">
        <v>3.4867788461538463</v>
      </c>
      <c r="J51" s="633">
        <v>32.78846153846154</v>
      </c>
    </row>
    <row r="52" spans="2:10" x14ac:dyDescent="0.25">
      <c r="B52" s="320">
        <v>2019</v>
      </c>
      <c r="C52" s="321" t="s">
        <v>285</v>
      </c>
      <c r="D52" s="321" t="s">
        <v>328</v>
      </c>
      <c r="E52" s="448">
        <v>126</v>
      </c>
      <c r="F52" s="448">
        <v>6.209955643173978</v>
      </c>
      <c r="G52" s="448">
        <v>4.3599159568287442</v>
      </c>
      <c r="H52" s="634">
        <v>4.1829685592185628</v>
      </c>
      <c r="I52" s="634">
        <v>4.4484900284900304</v>
      </c>
      <c r="J52" s="635">
        <v>3.7050299145299146</v>
      </c>
    </row>
    <row r="53" spans="2:10" x14ac:dyDescent="0.25">
      <c r="B53" s="312">
        <v>2019</v>
      </c>
      <c r="C53" s="313" t="s">
        <v>286</v>
      </c>
      <c r="D53" s="313" t="s">
        <v>13</v>
      </c>
      <c r="E53" s="639">
        <v>6</v>
      </c>
      <c r="F53" s="639">
        <v>17.647058823529413</v>
      </c>
      <c r="G53" s="639">
        <v>14.048491463319561</v>
      </c>
      <c r="H53" s="632">
        <v>2.8878205128205128</v>
      </c>
      <c r="I53" s="632">
        <v>2.1490384615384612</v>
      </c>
      <c r="J53" s="633">
        <v>4.365384615384615</v>
      </c>
    </row>
    <row r="54" spans="2:10" x14ac:dyDescent="0.25">
      <c r="B54" s="312">
        <v>2019</v>
      </c>
      <c r="C54" s="313" t="s">
        <v>286</v>
      </c>
      <c r="D54" s="313" t="s">
        <v>14</v>
      </c>
      <c r="E54" s="639">
        <v>15</v>
      </c>
      <c r="F54" s="639">
        <v>44.117647058823536</v>
      </c>
      <c r="G54" s="639">
        <v>37.397676775551574</v>
      </c>
      <c r="H54" s="632">
        <v>3.0750000000000006</v>
      </c>
      <c r="I54" s="632">
        <v>2.7996794871794872</v>
      </c>
      <c r="J54" s="633">
        <v>3.2585470085470085</v>
      </c>
    </row>
    <row r="55" spans="2:10" x14ac:dyDescent="0.25">
      <c r="B55" s="312">
        <v>2019</v>
      </c>
      <c r="C55" s="313" t="s">
        <v>286</v>
      </c>
      <c r="D55" s="313" t="s">
        <v>15</v>
      </c>
      <c r="E55" s="639">
        <v>9</v>
      </c>
      <c r="F55" s="639">
        <v>26.47058823529412</v>
      </c>
      <c r="G55" s="639">
        <v>34.021984875652919</v>
      </c>
      <c r="H55" s="632">
        <v>4.6623931623931618</v>
      </c>
      <c r="I55" s="632">
        <v>10.283653846153845</v>
      </c>
      <c r="J55" s="633">
        <v>3.0563186813186811</v>
      </c>
    </row>
    <row r="56" spans="2:10" x14ac:dyDescent="0.25">
      <c r="B56" s="312">
        <v>2019</v>
      </c>
      <c r="C56" s="313" t="s">
        <v>286</v>
      </c>
      <c r="D56" s="313" t="s">
        <v>16</v>
      </c>
      <c r="E56" s="639">
        <v>0</v>
      </c>
      <c r="F56" s="639">
        <v>0</v>
      </c>
      <c r="G56" s="639">
        <v>0</v>
      </c>
      <c r="H56" s="632">
        <v>0</v>
      </c>
      <c r="I56" s="632">
        <v>0</v>
      </c>
      <c r="J56" s="633">
        <v>0</v>
      </c>
    </row>
    <row r="57" spans="2:10" x14ac:dyDescent="0.25">
      <c r="B57" s="312">
        <v>2019</v>
      </c>
      <c r="C57" s="313" t="s">
        <v>286</v>
      </c>
      <c r="D57" s="313" t="s">
        <v>17</v>
      </c>
      <c r="E57" s="639">
        <v>3</v>
      </c>
      <c r="F57" s="639">
        <v>8.8235294117647065</v>
      </c>
      <c r="G57" s="639">
        <v>13.658688703516022</v>
      </c>
      <c r="H57" s="632">
        <v>5.6153846153846159</v>
      </c>
      <c r="I57" s="632">
        <v>5.6153846153846159</v>
      </c>
      <c r="J57" s="633">
        <v>0</v>
      </c>
    </row>
    <row r="58" spans="2:10" x14ac:dyDescent="0.25">
      <c r="B58" s="312">
        <v>2019</v>
      </c>
      <c r="C58" s="313" t="s">
        <v>286</v>
      </c>
      <c r="D58" s="313" t="s">
        <v>18</v>
      </c>
      <c r="E58" s="640">
        <v>1</v>
      </c>
      <c r="F58" s="640">
        <v>2.9411764705882355</v>
      </c>
      <c r="G58" s="640">
        <v>0.87315818195992834</v>
      </c>
      <c r="H58" s="640">
        <v>1.0769230769230769</v>
      </c>
      <c r="I58" s="640">
        <v>1.0769230769230769</v>
      </c>
      <c r="J58" s="641">
        <v>0</v>
      </c>
    </row>
    <row r="59" spans="2:10" x14ac:dyDescent="0.25">
      <c r="B59" s="320">
        <v>2019</v>
      </c>
      <c r="C59" s="321" t="s">
        <v>286</v>
      </c>
      <c r="D59" s="321" t="s">
        <v>328</v>
      </c>
      <c r="E59" s="448">
        <v>34</v>
      </c>
      <c r="F59" s="448">
        <v>1.6757023164120257</v>
      </c>
      <c r="G59" s="448">
        <v>1.0202690860089574</v>
      </c>
      <c r="H59" s="634">
        <v>3.6275452488687789</v>
      </c>
      <c r="I59" s="634">
        <v>3.9927884615384626</v>
      </c>
      <c r="J59" s="635">
        <v>3.3028846153846154</v>
      </c>
    </row>
    <row r="60" spans="2:10" x14ac:dyDescent="0.25">
      <c r="B60" s="312">
        <v>2019</v>
      </c>
      <c r="C60" s="313" t="s">
        <v>287</v>
      </c>
      <c r="D60" s="313" t="s">
        <v>13</v>
      </c>
      <c r="E60" s="639">
        <v>16</v>
      </c>
      <c r="F60" s="639">
        <v>23.529411764705884</v>
      </c>
      <c r="G60" s="639">
        <v>11.193492300049677</v>
      </c>
      <c r="H60" s="632">
        <v>2.7082331730769234</v>
      </c>
      <c r="I60" s="632">
        <v>1.2362637362637361</v>
      </c>
      <c r="J60" s="633">
        <v>3.8530982905982913</v>
      </c>
    </row>
    <row r="61" spans="2:10" x14ac:dyDescent="0.25">
      <c r="B61" s="312">
        <v>2019</v>
      </c>
      <c r="C61" s="313" t="s">
        <v>287</v>
      </c>
      <c r="D61" s="313" t="s">
        <v>14</v>
      </c>
      <c r="E61" s="639">
        <v>16</v>
      </c>
      <c r="F61" s="639">
        <v>23.529411764705884</v>
      </c>
      <c r="G61" s="639">
        <v>17.307501241927472</v>
      </c>
      <c r="H61" s="632">
        <v>4.1875</v>
      </c>
      <c r="I61" s="632">
        <v>5.5368589743589745</v>
      </c>
      <c r="J61" s="633">
        <v>3.3778846153846152</v>
      </c>
    </row>
    <row r="62" spans="2:10" x14ac:dyDescent="0.25">
      <c r="B62" s="312">
        <v>2019</v>
      </c>
      <c r="C62" s="313" t="s">
        <v>287</v>
      </c>
      <c r="D62" s="313" t="s">
        <v>15</v>
      </c>
      <c r="E62" s="639">
        <v>22</v>
      </c>
      <c r="F62" s="639">
        <v>32.352941176470594</v>
      </c>
      <c r="G62" s="639">
        <v>36.383507203179335</v>
      </c>
      <c r="H62" s="632">
        <v>6.4020979020979016</v>
      </c>
      <c r="I62" s="632">
        <v>7.7378393665158365</v>
      </c>
      <c r="J62" s="633">
        <v>1.8605769230769229</v>
      </c>
    </row>
    <row r="63" spans="2:10" x14ac:dyDescent="0.25">
      <c r="B63" s="312">
        <v>2019</v>
      </c>
      <c r="C63" s="313" t="s">
        <v>287</v>
      </c>
      <c r="D63" s="313" t="s">
        <v>16</v>
      </c>
      <c r="E63" s="639">
        <v>6</v>
      </c>
      <c r="F63" s="639">
        <v>8.8235294117647065</v>
      </c>
      <c r="G63" s="639">
        <v>17.750869349230005</v>
      </c>
      <c r="H63" s="632">
        <v>11.452724358974359</v>
      </c>
      <c r="I63" s="632">
        <v>11.452724358974359</v>
      </c>
      <c r="J63" s="633">
        <v>0</v>
      </c>
    </row>
    <row r="64" spans="2:10" x14ac:dyDescent="0.25">
      <c r="B64" s="312">
        <v>2019</v>
      </c>
      <c r="C64" s="313" t="s">
        <v>287</v>
      </c>
      <c r="D64" s="313" t="s">
        <v>17</v>
      </c>
      <c r="E64" s="639">
        <v>6</v>
      </c>
      <c r="F64" s="639">
        <v>8.8235294117647065</v>
      </c>
      <c r="G64" s="639">
        <v>13.43765524093393</v>
      </c>
      <c r="H64" s="632">
        <v>8.6698717948717938</v>
      </c>
      <c r="I64" s="632">
        <v>11.33653846153846</v>
      </c>
      <c r="J64" s="633">
        <v>7.3365384615384608</v>
      </c>
    </row>
    <row r="65" spans="2:10" x14ac:dyDescent="0.25">
      <c r="B65" s="312">
        <v>2019</v>
      </c>
      <c r="C65" s="313" t="s">
        <v>287</v>
      </c>
      <c r="D65" s="313" t="s">
        <v>18</v>
      </c>
      <c r="E65" s="639">
        <v>2</v>
      </c>
      <c r="F65" s="639">
        <v>2.9411764705882355</v>
      </c>
      <c r="G65" s="639">
        <v>3.9269746646795829</v>
      </c>
      <c r="H65" s="632">
        <v>7.6009615384615383</v>
      </c>
      <c r="I65" s="632">
        <v>7.6009615384615383</v>
      </c>
      <c r="J65" s="633">
        <v>0</v>
      </c>
    </row>
    <row r="66" spans="2:10" x14ac:dyDescent="0.25">
      <c r="B66" s="320">
        <v>2019</v>
      </c>
      <c r="C66" s="321" t="s">
        <v>287</v>
      </c>
      <c r="D66" s="321" t="s">
        <v>328</v>
      </c>
      <c r="E66" s="448">
        <v>68</v>
      </c>
      <c r="F66" s="448">
        <v>3.3514046328240514</v>
      </c>
      <c r="G66" s="448">
        <v>3.2023102364325737</v>
      </c>
      <c r="H66" s="634">
        <v>5.6928733031674232</v>
      </c>
      <c r="I66" s="634">
        <v>7.0002403846153838</v>
      </c>
      <c r="J66" s="635">
        <v>3.8252060439560429</v>
      </c>
    </row>
    <row r="67" spans="2:10" x14ac:dyDescent="0.25">
      <c r="B67" s="312">
        <v>2019</v>
      </c>
      <c r="C67" s="313" t="s">
        <v>288</v>
      </c>
      <c r="D67" s="313" t="s">
        <v>13</v>
      </c>
      <c r="E67" s="639">
        <v>26</v>
      </c>
      <c r="F67" s="639">
        <v>20.155038759689923</v>
      </c>
      <c r="G67" s="639">
        <v>21.722956436612826</v>
      </c>
      <c r="H67" s="632">
        <v>4.9238165680473376</v>
      </c>
      <c r="I67" s="632">
        <v>7.8986013986013992</v>
      </c>
      <c r="J67" s="633">
        <v>2.7423076923076923</v>
      </c>
    </row>
    <row r="68" spans="2:10" x14ac:dyDescent="0.25">
      <c r="B68" s="312">
        <v>2019</v>
      </c>
      <c r="C68" s="313" t="s">
        <v>288</v>
      </c>
      <c r="D68" s="313" t="s">
        <v>14</v>
      </c>
      <c r="E68" s="639">
        <v>44</v>
      </c>
      <c r="F68" s="639">
        <v>34.108527131782949</v>
      </c>
      <c r="G68" s="639">
        <v>26.464349812367434</v>
      </c>
      <c r="H68" s="632">
        <v>3.5445804195804183</v>
      </c>
      <c r="I68" s="632">
        <v>4.6180069930069925</v>
      </c>
      <c r="J68" s="633">
        <v>2.4711538461538458</v>
      </c>
    </row>
    <row r="69" spans="2:10" x14ac:dyDescent="0.25">
      <c r="B69" s="312">
        <v>2019</v>
      </c>
      <c r="C69" s="313" t="s">
        <v>288</v>
      </c>
      <c r="D69" s="313" t="s">
        <v>15</v>
      </c>
      <c r="E69" s="639">
        <v>32</v>
      </c>
      <c r="F69" s="639">
        <v>24.806201550387598</v>
      </c>
      <c r="G69" s="639">
        <v>30.347528144884972</v>
      </c>
      <c r="H69" s="632">
        <v>5.5889423076923075</v>
      </c>
      <c r="I69" s="632">
        <v>5.6121794871794863</v>
      </c>
      <c r="J69" s="633">
        <v>5.5590659340659334</v>
      </c>
    </row>
    <row r="70" spans="2:10" x14ac:dyDescent="0.25">
      <c r="B70" s="312">
        <v>2019</v>
      </c>
      <c r="C70" s="313" t="s">
        <v>288</v>
      </c>
      <c r="D70" s="313" t="s">
        <v>16</v>
      </c>
      <c r="E70" s="639">
        <v>15</v>
      </c>
      <c r="F70" s="639">
        <v>11.627906976744187</v>
      </c>
      <c r="G70" s="639">
        <v>11.594061021373797</v>
      </c>
      <c r="H70" s="632">
        <v>4.5551282051282049</v>
      </c>
      <c r="I70" s="632">
        <v>1.8173076923076923</v>
      </c>
      <c r="J70" s="633">
        <v>6.3803418803418808</v>
      </c>
    </row>
    <row r="71" spans="2:10" x14ac:dyDescent="0.25">
      <c r="B71" s="312">
        <v>2019</v>
      </c>
      <c r="C71" s="313" t="s">
        <v>288</v>
      </c>
      <c r="D71" s="313" t="s">
        <v>17</v>
      </c>
      <c r="E71" s="639">
        <v>5</v>
      </c>
      <c r="F71" s="639">
        <v>3.8759689922480622</v>
      </c>
      <c r="G71" s="639">
        <v>3.2925436449665524</v>
      </c>
      <c r="H71" s="632">
        <v>3.8807692307692307</v>
      </c>
      <c r="I71" s="632">
        <v>3.052884615384615</v>
      </c>
      <c r="J71" s="633">
        <v>7.1923076923076925</v>
      </c>
    </row>
    <row r="72" spans="2:10" x14ac:dyDescent="0.25">
      <c r="B72" s="312">
        <v>2019</v>
      </c>
      <c r="C72" s="313" t="s">
        <v>288</v>
      </c>
      <c r="D72" s="313" t="s">
        <v>18</v>
      </c>
      <c r="E72" s="639">
        <v>7</v>
      </c>
      <c r="F72" s="639">
        <v>5.4263565891472876</v>
      </c>
      <c r="G72" s="639">
        <v>6.5785609397944196</v>
      </c>
      <c r="H72" s="632">
        <v>5.5384615384615392</v>
      </c>
      <c r="I72" s="632">
        <v>6.3333333333333348</v>
      </c>
      <c r="J72" s="633">
        <v>0.76923076923076927</v>
      </c>
    </row>
    <row r="73" spans="2:10" x14ac:dyDescent="0.25">
      <c r="B73" s="320">
        <v>2019</v>
      </c>
      <c r="C73" s="321" t="s">
        <v>288</v>
      </c>
      <c r="D73" s="321" t="s">
        <v>328</v>
      </c>
      <c r="E73" s="448">
        <v>129</v>
      </c>
      <c r="F73" s="448">
        <v>6.3578117299162153</v>
      </c>
      <c r="G73" s="448">
        <v>4.875052021633195</v>
      </c>
      <c r="H73" s="634">
        <v>4.5684257602862273</v>
      </c>
      <c r="I73" s="634">
        <v>5.2330654420206653</v>
      </c>
      <c r="J73" s="635">
        <v>3.8501861042183618</v>
      </c>
    </row>
    <row r="74" spans="2:10" x14ac:dyDescent="0.25">
      <c r="B74" s="312">
        <v>2019</v>
      </c>
      <c r="C74" s="313" t="s">
        <v>289</v>
      </c>
      <c r="D74" s="313" t="s">
        <v>13</v>
      </c>
      <c r="E74" s="639">
        <v>13</v>
      </c>
      <c r="F74" s="639">
        <v>14.942528735632184</v>
      </c>
      <c r="G74" s="639">
        <v>6.7006138117512384</v>
      </c>
      <c r="H74" s="632">
        <v>2.0088757396449703</v>
      </c>
      <c r="I74" s="632">
        <v>1.9740384615384616</v>
      </c>
      <c r="J74" s="633">
        <v>2.0646153846153847</v>
      </c>
    </row>
    <row r="75" spans="2:10" x14ac:dyDescent="0.25">
      <c r="B75" s="312">
        <v>2019</v>
      </c>
      <c r="C75" s="313" t="s">
        <v>289</v>
      </c>
      <c r="D75" s="313" t="s">
        <v>14</v>
      </c>
      <c r="E75" s="639">
        <v>31</v>
      </c>
      <c r="F75" s="639">
        <v>35.632183908045974</v>
      </c>
      <c r="G75" s="639">
        <v>27.226054433852415</v>
      </c>
      <c r="H75" s="632">
        <v>3.4229838709677423</v>
      </c>
      <c r="I75" s="632">
        <v>3.7422390109890107</v>
      </c>
      <c r="J75" s="633">
        <v>3.1600678733031677</v>
      </c>
    </row>
    <row r="76" spans="2:10" x14ac:dyDescent="0.25">
      <c r="B76" s="312">
        <v>2019</v>
      </c>
      <c r="C76" s="313" t="s">
        <v>289</v>
      </c>
      <c r="D76" s="313" t="s">
        <v>15</v>
      </c>
      <c r="E76" s="639">
        <v>24</v>
      </c>
      <c r="F76" s="639">
        <v>27.586206896551722</v>
      </c>
      <c r="G76" s="639">
        <v>38.56627587976395</v>
      </c>
      <c r="H76" s="632">
        <v>6.2629407051282051</v>
      </c>
      <c r="I76" s="632">
        <v>8.054326923076923</v>
      </c>
      <c r="J76" s="633">
        <v>4.4715544871794872</v>
      </c>
    </row>
    <row r="77" spans="2:10" x14ac:dyDescent="0.25">
      <c r="B77" s="312">
        <v>2019</v>
      </c>
      <c r="C77" s="313" t="s">
        <v>289</v>
      </c>
      <c r="D77" s="313" t="s">
        <v>16</v>
      </c>
      <c r="E77" s="639">
        <v>7</v>
      </c>
      <c r="F77" s="639">
        <v>8.0459770114942515</v>
      </c>
      <c r="G77" s="639">
        <v>10.971144926678114</v>
      </c>
      <c r="H77" s="632">
        <v>6.1085164835164827</v>
      </c>
      <c r="I77" s="632">
        <v>5.2475961538461542</v>
      </c>
      <c r="J77" s="633">
        <v>7.2564102564102564</v>
      </c>
    </row>
    <row r="78" spans="2:10" x14ac:dyDescent="0.25">
      <c r="B78" s="312">
        <v>2019</v>
      </c>
      <c r="C78" s="313" t="s">
        <v>289</v>
      </c>
      <c r="D78" s="313" t="s">
        <v>17</v>
      </c>
      <c r="E78" s="639">
        <v>9</v>
      </c>
      <c r="F78" s="639">
        <v>10.344827586206897</v>
      </c>
      <c r="G78" s="639">
        <v>12.082815244636549</v>
      </c>
      <c r="H78" s="632">
        <v>5.2324786324786325</v>
      </c>
      <c r="I78" s="632">
        <v>5.2324786324786325</v>
      </c>
      <c r="J78" s="633">
        <v>0</v>
      </c>
    </row>
    <row r="79" spans="2:10" x14ac:dyDescent="0.25">
      <c r="B79" s="312">
        <v>2019</v>
      </c>
      <c r="C79" s="313" t="s">
        <v>289</v>
      </c>
      <c r="D79" s="313" t="s">
        <v>18</v>
      </c>
      <c r="E79" s="639">
        <v>3</v>
      </c>
      <c r="F79" s="639">
        <v>3.4482758620689653</v>
      </c>
      <c r="G79" s="639">
        <v>4.4530957033177412</v>
      </c>
      <c r="H79" s="632">
        <v>5.7852564102564088</v>
      </c>
      <c r="I79" s="632">
        <v>13.274999999999999</v>
      </c>
      <c r="J79" s="633">
        <v>2.0403846153846152</v>
      </c>
    </row>
    <row r="80" spans="2:10" x14ac:dyDescent="0.25">
      <c r="B80" s="320">
        <v>2019</v>
      </c>
      <c r="C80" s="321" t="s">
        <v>289</v>
      </c>
      <c r="D80" s="321" t="s">
        <v>328</v>
      </c>
      <c r="E80" s="448">
        <v>87</v>
      </c>
      <c r="F80" s="448">
        <v>4.2878265155248894</v>
      </c>
      <c r="G80" s="448">
        <v>3.2240725831958117</v>
      </c>
      <c r="H80" s="634">
        <v>4.479840848806365</v>
      </c>
      <c r="I80" s="634">
        <v>5.1290264423076923</v>
      </c>
      <c r="J80" s="635">
        <v>3.6808431952662715</v>
      </c>
    </row>
    <row r="81" spans="2:10" x14ac:dyDescent="0.25">
      <c r="B81" s="312">
        <v>2019</v>
      </c>
      <c r="C81" s="313" t="s">
        <v>290</v>
      </c>
      <c r="D81" s="313" t="s">
        <v>13</v>
      </c>
      <c r="E81" s="639">
        <v>42</v>
      </c>
      <c r="F81" s="639">
        <v>22.222222222222221</v>
      </c>
      <c r="G81" s="639">
        <v>11.889227174191497</v>
      </c>
      <c r="H81" s="632">
        <v>3.3341437728937731</v>
      </c>
      <c r="I81" s="632">
        <v>9.9413076923076922</v>
      </c>
      <c r="J81" s="633">
        <v>1.2694050480769232</v>
      </c>
    </row>
    <row r="82" spans="2:10" x14ac:dyDescent="0.25">
      <c r="B82" s="312">
        <v>2019</v>
      </c>
      <c r="C82" s="313" t="s">
        <v>290</v>
      </c>
      <c r="D82" s="313" t="s">
        <v>14</v>
      </c>
      <c r="E82" s="639">
        <v>83</v>
      </c>
      <c r="F82" s="639">
        <v>43.915343915343911</v>
      </c>
      <c r="G82" s="639">
        <v>47.326741532086835</v>
      </c>
      <c r="H82" s="632">
        <v>6.7159661723818349</v>
      </c>
      <c r="I82" s="632">
        <v>10.115837104072398</v>
      </c>
      <c r="J82" s="633">
        <v>4.3568720565149146</v>
      </c>
    </row>
    <row r="83" spans="2:10" x14ac:dyDescent="0.25">
      <c r="B83" s="312">
        <v>2019</v>
      </c>
      <c r="C83" s="313" t="s">
        <v>290</v>
      </c>
      <c r="D83" s="313" t="s">
        <v>15</v>
      </c>
      <c r="E83" s="639">
        <v>40</v>
      </c>
      <c r="F83" s="639">
        <v>21.164021164021165</v>
      </c>
      <c r="G83" s="639">
        <v>22.439918892075816</v>
      </c>
      <c r="H83" s="632">
        <v>6.6075624999999985</v>
      </c>
      <c r="I83" s="632">
        <v>5.8838562753036445</v>
      </c>
      <c r="J83" s="633">
        <v>7.2623443223443243</v>
      </c>
    </row>
    <row r="84" spans="2:10" x14ac:dyDescent="0.25">
      <c r="B84" s="312">
        <v>2019</v>
      </c>
      <c r="C84" s="313" t="s">
        <v>290</v>
      </c>
      <c r="D84" s="313" t="s">
        <v>16</v>
      </c>
      <c r="E84" s="639">
        <v>11</v>
      </c>
      <c r="F84" s="639">
        <v>5.8201058201058196</v>
      </c>
      <c r="G84" s="639">
        <v>6.3821303940990219</v>
      </c>
      <c r="H84" s="632">
        <v>6.8336538461538456</v>
      </c>
      <c r="I84" s="632">
        <v>7.9391452991452987</v>
      </c>
      <c r="J84" s="633">
        <v>1.8589423076923077</v>
      </c>
    </row>
    <row r="85" spans="2:10" x14ac:dyDescent="0.25">
      <c r="B85" s="312">
        <v>2019</v>
      </c>
      <c r="C85" s="313" t="s">
        <v>290</v>
      </c>
      <c r="D85" s="313" t="s">
        <v>17</v>
      </c>
      <c r="E85" s="639">
        <v>12</v>
      </c>
      <c r="F85" s="639">
        <v>6.3492063492063489</v>
      </c>
      <c r="G85" s="639">
        <v>10.443257516026556</v>
      </c>
      <c r="H85" s="632">
        <v>10.25025641025641</v>
      </c>
      <c r="I85" s="632">
        <v>14.735913461538463</v>
      </c>
      <c r="J85" s="633">
        <v>1.2789423076923077</v>
      </c>
    </row>
    <row r="86" spans="2:10" x14ac:dyDescent="0.25">
      <c r="B86" s="312">
        <v>2019</v>
      </c>
      <c r="C86" s="313" t="s">
        <v>290</v>
      </c>
      <c r="D86" s="313" t="s">
        <v>18</v>
      </c>
      <c r="E86" s="639">
        <v>1</v>
      </c>
      <c r="F86" s="639">
        <v>0.52910052910052907</v>
      </c>
      <c r="G86" s="639">
        <v>1.5187244915202904</v>
      </c>
      <c r="H86" s="632">
        <v>17.887884615384614</v>
      </c>
      <c r="I86" s="632">
        <v>0</v>
      </c>
      <c r="J86" s="633">
        <v>17.887884615384614</v>
      </c>
    </row>
    <row r="87" spans="2:10" x14ac:dyDescent="0.25">
      <c r="B87" s="320">
        <v>2019</v>
      </c>
      <c r="C87" s="321" t="s">
        <v>290</v>
      </c>
      <c r="D87" s="321" t="s">
        <v>328</v>
      </c>
      <c r="E87" s="448">
        <v>189</v>
      </c>
      <c r="F87" s="448">
        <v>9.3149334647609656</v>
      </c>
      <c r="G87" s="448">
        <v>9.7432301324210719</v>
      </c>
      <c r="H87" s="634">
        <v>6.2318671143671134</v>
      </c>
      <c r="I87" s="634">
        <v>9.3060552884615397</v>
      </c>
      <c r="J87" s="635">
        <v>3.9755822159491889</v>
      </c>
    </row>
    <row r="88" spans="2:10" x14ac:dyDescent="0.25">
      <c r="B88" s="312">
        <v>2019</v>
      </c>
      <c r="C88" s="313" t="s">
        <v>291</v>
      </c>
      <c r="D88" s="313" t="s">
        <v>13</v>
      </c>
      <c r="E88" s="639">
        <v>113</v>
      </c>
      <c r="F88" s="639">
        <v>26.036866359447004</v>
      </c>
      <c r="G88" s="639">
        <v>12.43436751940173</v>
      </c>
      <c r="H88" s="632">
        <v>2.0324200136147041</v>
      </c>
      <c r="I88" s="632">
        <v>2.3209095634095624</v>
      </c>
      <c r="J88" s="633">
        <v>1.8919711538461541</v>
      </c>
    </row>
    <row r="89" spans="2:10" x14ac:dyDescent="0.25">
      <c r="B89" s="312">
        <v>2019</v>
      </c>
      <c r="C89" s="313" t="s">
        <v>291</v>
      </c>
      <c r="D89" s="313" t="s">
        <v>14</v>
      </c>
      <c r="E89" s="639">
        <v>152</v>
      </c>
      <c r="F89" s="639">
        <v>35.023041474654377</v>
      </c>
      <c r="G89" s="639">
        <v>31.477009200651072</v>
      </c>
      <c r="H89" s="632">
        <v>3.8248823380566797</v>
      </c>
      <c r="I89" s="632">
        <v>4.0149141483516466</v>
      </c>
      <c r="J89" s="633">
        <v>3.7140304487179479</v>
      </c>
    </row>
    <row r="90" spans="2:10" x14ac:dyDescent="0.25">
      <c r="B90" s="312">
        <v>2019</v>
      </c>
      <c r="C90" s="313" t="s">
        <v>291</v>
      </c>
      <c r="D90" s="313" t="s">
        <v>15</v>
      </c>
      <c r="E90" s="639">
        <v>97</v>
      </c>
      <c r="F90" s="639">
        <v>22.350230414746544</v>
      </c>
      <c r="G90" s="639">
        <v>27.539960990913666</v>
      </c>
      <c r="H90" s="632">
        <v>5.2439651070578881</v>
      </c>
      <c r="I90" s="632">
        <v>6.6026963141025625</v>
      </c>
      <c r="J90" s="633">
        <v>3.912963108320251</v>
      </c>
    </row>
    <row r="91" spans="2:10" x14ac:dyDescent="0.25">
      <c r="B91" s="312">
        <v>2019</v>
      </c>
      <c r="C91" s="313" t="s">
        <v>291</v>
      </c>
      <c r="D91" s="313" t="s">
        <v>16</v>
      </c>
      <c r="E91" s="639">
        <v>43</v>
      </c>
      <c r="F91" s="639">
        <v>9.9078341013824893</v>
      </c>
      <c r="G91" s="639">
        <v>16.180035273309841</v>
      </c>
      <c r="H91" s="632">
        <v>6.9499105545617148</v>
      </c>
      <c r="I91" s="632">
        <v>7.5046581196581155</v>
      </c>
      <c r="J91" s="633">
        <v>6.013774038461535</v>
      </c>
    </row>
    <row r="92" spans="2:10" x14ac:dyDescent="0.25">
      <c r="B92" s="312">
        <v>2019</v>
      </c>
      <c r="C92" s="313" t="s">
        <v>291</v>
      </c>
      <c r="D92" s="313" t="s">
        <v>17</v>
      </c>
      <c r="E92" s="639">
        <v>23</v>
      </c>
      <c r="F92" s="639">
        <v>5.2995391705069128</v>
      </c>
      <c r="G92" s="639">
        <v>10.086763096483923</v>
      </c>
      <c r="H92" s="632">
        <v>8.1001337792642119</v>
      </c>
      <c r="I92" s="632">
        <v>8.7780357142857124</v>
      </c>
      <c r="J92" s="633">
        <v>7.0456196581196577</v>
      </c>
    </row>
    <row r="93" spans="2:10" x14ac:dyDescent="0.25">
      <c r="B93" s="312">
        <v>2019</v>
      </c>
      <c r="C93" s="313" t="s">
        <v>291</v>
      </c>
      <c r="D93" s="313" t="s">
        <v>18</v>
      </c>
      <c r="E93" s="639">
        <v>6</v>
      </c>
      <c r="F93" s="639">
        <v>1.3824884792626728</v>
      </c>
      <c r="G93" s="639">
        <v>2.281863919239759</v>
      </c>
      <c r="H93" s="632">
        <v>7.0243589743589752</v>
      </c>
      <c r="I93" s="632">
        <v>8.1134615384615394</v>
      </c>
      <c r="J93" s="633">
        <v>4.8461538461538467</v>
      </c>
    </row>
    <row r="94" spans="2:10" x14ac:dyDescent="0.25">
      <c r="B94" s="320">
        <v>2019</v>
      </c>
      <c r="C94" s="321" t="s">
        <v>291</v>
      </c>
      <c r="D94" s="321" t="s">
        <v>328</v>
      </c>
      <c r="E94" s="448">
        <v>434</v>
      </c>
      <c r="F94" s="448">
        <v>21.389847215377035</v>
      </c>
      <c r="G94" s="448">
        <v>15.278868008837486</v>
      </c>
      <c r="H94" s="634">
        <v>4.2557732187167661</v>
      </c>
      <c r="I94" s="634">
        <v>5.2989805624483024</v>
      </c>
      <c r="J94" s="635">
        <v>3.4733677109181134</v>
      </c>
    </row>
    <row r="95" spans="2:10" x14ac:dyDescent="0.25">
      <c r="B95" s="312">
        <v>2019</v>
      </c>
      <c r="C95" s="313" t="s">
        <v>292</v>
      </c>
      <c r="D95" s="313" t="s">
        <v>13</v>
      </c>
      <c r="E95" s="639">
        <v>41</v>
      </c>
      <c r="F95" s="639">
        <v>13.666666666666666</v>
      </c>
      <c r="G95" s="639">
        <v>8.1230568006866761</v>
      </c>
      <c r="H95" s="632">
        <v>5.825984990619137</v>
      </c>
      <c r="I95" s="632">
        <v>6.721736596736597</v>
      </c>
      <c r="J95" s="633">
        <v>4.7887989203778671</v>
      </c>
    </row>
    <row r="96" spans="2:10" x14ac:dyDescent="0.25">
      <c r="B96" s="312">
        <v>2019</v>
      </c>
      <c r="C96" s="313" t="s">
        <v>292</v>
      </c>
      <c r="D96" s="313" t="s">
        <v>14</v>
      </c>
      <c r="E96" s="639">
        <v>98</v>
      </c>
      <c r="F96" s="639">
        <v>32.666666666666664</v>
      </c>
      <c r="G96" s="639">
        <v>36.427319917707806</v>
      </c>
      <c r="H96" s="632">
        <v>10.930370225013082</v>
      </c>
      <c r="I96" s="632">
        <v>13.721077533577532</v>
      </c>
      <c r="J96" s="633">
        <v>8.8373397435897463</v>
      </c>
    </row>
    <row r="97" spans="2:10" x14ac:dyDescent="0.25">
      <c r="B97" s="312">
        <v>2019</v>
      </c>
      <c r="C97" s="313" t="s">
        <v>292</v>
      </c>
      <c r="D97" s="313" t="s">
        <v>15</v>
      </c>
      <c r="E97" s="639">
        <v>69</v>
      </c>
      <c r="F97" s="639">
        <v>23</v>
      </c>
      <c r="G97" s="639">
        <v>21.887706582012886</v>
      </c>
      <c r="H97" s="632">
        <v>9.3279217762913387</v>
      </c>
      <c r="I97" s="632">
        <v>10.866586538461538</v>
      </c>
      <c r="J97" s="633">
        <v>7.6493783993784001</v>
      </c>
    </row>
    <row r="98" spans="2:10" x14ac:dyDescent="0.25">
      <c r="B98" s="312">
        <v>2019</v>
      </c>
      <c r="C98" s="313" t="s">
        <v>292</v>
      </c>
      <c r="D98" s="313" t="s">
        <v>16</v>
      </c>
      <c r="E98" s="639">
        <v>47</v>
      </c>
      <c r="F98" s="639">
        <v>15.666666666666666</v>
      </c>
      <c r="G98" s="639">
        <v>17.578702126789924</v>
      </c>
      <c r="H98" s="632">
        <v>10.99822695035461</v>
      </c>
      <c r="I98" s="632">
        <v>10.560897435897434</v>
      </c>
      <c r="J98" s="633">
        <v>11.642712550607289</v>
      </c>
    </row>
    <row r="99" spans="2:10" x14ac:dyDescent="0.25">
      <c r="B99" s="312">
        <v>2019</v>
      </c>
      <c r="C99" s="313" t="s">
        <v>292</v>
      </c>
      <c r="D99" s="313" t="s">
        <v>17</v>
      </c>
      <c r="E99" s="639">
        <v>30</v>
      </c>
      <c r="F99" s="639">
        <v>10</v>
      </c>
      <c r="G99" s="639">
        <v>11.163072060165947</v>
      </c>
      <c r="H99" s="632">
        <v>10.94198717948718</v>
      </c>
      <c r="I99" s="632">
        <v>10.694711538461537</v>
      </c>
      <c r="J99" s="633">
        <v>11.436538461538461</v>
      </c>
    </row>
    <row r="100" spans="2:10" x14ac:dyDescent="0.25">
      <c r="B100" s="312">
        <v>2019</v>
      </c>
      <c r="C100" s="313" t="s">
        <v>292</v>
      </c>
      <c r="D100" s="313" t="s">
        <v>18</v>
      </c>
      <c r="E100" s="639">
        <v>15</v>
      </c>
      <c r="F100" s="639">
        <v>5</v>
      </c>
      <c r="G100" s="639">
        <v>4.8201425126367567</v>
      </c>
      <c r="H100" s="632">
        <v>9.4493589743589741</v>
      </c>
      <c r="I100" s="632">
        <v>7.5278846153846146</v>
      </c>
      <c r="J100" s="633">
        <v>13.292307692307693</v>
      </c>
    </row>
    <row r="101" spans="2:10" x14ac:dyDescent="0.25">
      <c r="B101" s="320">
        <v>2019</v>
      </c>
      <c r="C101" s="321" t="s">
        <v>292</v>
      </c>
      <c r="D101" s="321" t="s">
        <v>328</v>
      </c>
      <c r="E101" s="448">
        <v>300</v>
      </c>
      <c r="F101" s="448">
        <v>14.785608674223756</v>
      </c>
      <c r="G101" s="448">
        <v>24.325215725227853</v>
      </c>
      <c r="H101" s="634">
        <v>9.8019497863247818</v>
      </c>
      <c r="I101" s="634">
        <v>10.76100494969166</v>
      </c>
      <c r="J101" s="635">
        <v>8.7348320693391095</v>
      </c>
    </row>
    <row r="102" spans="2:10" x14ac:dyDescent="0.25">
      <c r="B102" s="312">
        <v>2019</v>
      </c>
      <c r="C102" s="313" t="s">
        <v>293</v>
      </c>
      <c r="D102" s="313" t="s">
        <v>13</v>
      </c>
      <c r="E102" s="639">
        <v>15</v>
      </c>
      <c r="F102" s="639">
        <v>13.761467889908257</v>
      </c>
      <c r="G102" s="639">
        <v>6.3369046505099647</v>
      </c>
      <c r="H102" s="632">
        <v>2.4310641025641027</v>
      </c>
      <c r="I102" s="632">
        <v>2.7738701923076925</v>
      </c>
      <c r="J102" s="633">
        <v>2.0392857142857141</v>
      </c>
    </row>
    <row r="103" spans="2:10" x14ac:dyDescent="0.25">
      <c r="B103" s="312">
        <v>2019</v>
      </c>
      <c r="C103" s="313" t="s">
        <v>293</v>
      </c>
      <c r="D103" s="313" t="s">
        <v>14</v>
      </c>
      <c r="E103" s="639">
        <v>44</v>
      </c>
      <c r="F103" s="639">
        <v>40.366972477064223</v>
      </c>
      <c r="G103" s="639">
        <v>28.609224825889935</v>
      </c>
      <c r="H103" s="632">
        <v>3.7416564685314686</v>
      </c>
      <c r="I103" s="632">
        <v>4.9384440559440561</v>
      </c>
      <c r="J103" s="633">
        <v>2.5448688811188807</v>
      </c>
    </row>
    <row r="104" spans="2:10" x14ac:dyDescent="0.25">
      <c r="B104" s="312">
        <v>2019</v>
      </c>
      <c r="C104" s="313" t="s">
        <v>293</v>
      </c>
      <c r="D104" s="313" t="s">
        <v>15</v>
      </c>
      <c r="E104" s="639">
        <v>32</v>
      </c>
      <c r="F104" s="639">
        <v>29.357798165137616</v>
      </c>
      <c r="G104" s="639">
        <v>38.088598965365144</v>
      </c>
      <c r="H104" s="632">
        <v>6.8494471153846179</v>
      </c>
      <c r="I104" s="632">
        <v>8.6183906882591117</v>
      </c>
      <c r="J104" s="633">
        <v>4.2640680473372772</v>
      </c>
    </row>
    <row r="105" spans="2:10" x14ac:dyDescent="0.25">
      <c r="B105" s="312">
        <v>2019</v>
      </c>
      <c r="C105" s="313" t="s">
        <v>293</v>
      </c>
      <c r="D105" s="313" t="s">
        <v>16</v>
      </c>
      <c r="E105" s="639">
        <v>8</v>
      </c>
      <c r="F105" s="639">
        <v>7.3394495412844041</v>
      </c>
      <c r="G105" s="639">
        <v>6.8186648665267544</v>
      </c>
      <c r="H105" s="632">
        <v>4.9047836538461542</v>
      </c>
      <c r="I105" s="632">
        <v>5.2853571428571433</v>
      </c>
      <c r="J105" s="633">
        <v>2.2407692307692306</v>
      </c>
    </row>
    <row r="106" spans="2:10" x14ac:dyDescent="0.25">
      <c r="B106" s="312">
        <v>2019</v>
      </c>
      <c r="C106" s="313" t="s">
        <v>293</v>
      </c>
      <c r="D106" s="313" t="s">
        <v>17</v>
      </c>
      <c r="E106" s="639">
        <v>6</v>
      </c>
      <c r="F106" s="639">
        <v>5.5045871559633035</v>
      </c>
      <c r="G106" s="639">
        <v>10.595048724084002</v>
      </c>
      <c r="H106" s="632">
        <v>10.161602564102564</v>
      </c>
      <c r="I106" s="632">
        <v>11.792</v>
      </c>
      <c r="J106" s="633">
        <v>2.0096153846153846</v>
      </c>
    </row>
    <row r="107" spans="2:10" x14ac:dyDescent="0.25">
      <c r="B107" s="312">
        <v>2019</v>
      </c>
      <c r="C107" s="313" t="s">
        <v>293</v>
      </c>
      <c r="D107" s="313" t="s">
        <v>18</v>
      </c>
      <c r="E107" s="639">
        <v>4</v>
      </c>
      <c r="F107" s="639">
        <v>3.669724770642202</v>
      </c>
      <c r="G107" s="639">
        <v>9.5515579676242162</v>
      </c>
      <c r="H107" s="632">
        <v>13.741201923076922</v>
      </c>
      <c r="I107" s="632">
        <v>16.485833333333332</v>
      </c>
      <c r="J107" s="633">
        <v>5.507307692307692</v>
      </c>
    </row>
    <row r="108" spans="2:10" x14ac:dyDescent="0.25">
      <c r="B108" s="320">
        <v>2019</v>
      </c>
      <c r="C108" s="321" t="s">
        <v>293</v>
      </c>
      <c r="D108" s="321" t="s">
        <v>328</v>
      </c>
      <c r="E108" s="448">
        <v>109</v>
      </c>
      <c r="F108" s="448">
        <v>5.3721044849679647</v>
      </c>
      <c r="G108" s="448">
        <v>4.7602906403831975</v>
      </c>
      <c r="H108" s="634">
        <v>5.2793930839802394</v>
      </c>
      <c r="I108" s="634">
        <v>6.8750180288461529</v>
      </c>
      <c r="J108" s="635">
        <v>3.0100598290598288</v>
      </c>
    </row>
    <row r="109" spans="2:10" x14ac:dyDescent="0.25">
      <c r="B109" s="312">
        <v>2019</v>
      </c>
      <c r="C109" s="313" t="s">
        <v>294</v>
      </c>
      <c r="D109" s="313" t="s">
        <v>13</v>
      </c>
      <c r="E109" s="639">
        <v>82</v>
      </c>
      <c r="F109" s="639">
        <v>25.545171339563861</v>
      </c>
      <c r="G109" s="639">
        <v>18.842267194553838</v>
      </c>
      <c r="H109" s="632">
        <v>2.8027063789868683</v>
      </c>
      <c r="I109" s="632">
        <v>2.8048076923076928</v>
      </c>
      <c r="J109" s="633">
        <v>2.8019829760403532</v>
      </c>
    </row>
    <row r="110" spans="2:10" x14ac:dyDescent="0.25">
      <c r="B110" s="312">
        <v>2019</v>
      </c>
      <c r="C110" s="313" t="s">
        <v>294</v>
      </c>
      <c r="D110" s="313" t="s">
        <v>14</v>
      </c>
      <c r="E110" s="639">
        <v>122</v>
      </c>
      <c r="F110" s="639">
        <v>38.006230529595015</v>
      </c>
      <c r="G110" s="639">
        <v>27.199785195688079</v>
      </c>
      <c r="H110" s="632">
        <v>2.7193426860025225</v>
      </c>
      <c r="I110" s="632">
        <v>3.2039689034369889</v>
      </c>
      <c r="J110" s="633">
        <v>2.4156435897435902</v>
      </c>
    </row>
    <row r="111" spans="2:10" x14ac:dyDescent="0.25">
      <c r="B111" s="312">
        <v>2019</v>
      </c>
      <c r="C111" s="313" t="s">
        <v>294</v>
      </c>
      <c r="D111" s="313" t="s">
        <v>15</v>
      </c>
      <c r="E111" s="639">
        <v>76</v>
      </c>
      <c r="F111" s="639">
        <v>23.676012461059187</v>
      </c>
      <c r="G111" s="639">
        <v>38.497019400972832</v>
      </c>
      <c r="H111" s="632">
        <v>6.1783400809716609</v>
      </c>
      <c r="I111" s="632">
        <v>7.5025769230769228</v>
      </c>
      <c r="J111" s="633">
        <v>5.5292043740573149</v>
      </c>
    </row>
    <row r="112" spans="2:10" x14ac:dyDescent="0.25">
      <c r="B112" s="312">
        <v>2019</v>
      </c>
      <c r="C112" s="313" t="s">
        <v>294</v>
      </c>
      <c r="D112" s="313" t="s">
        <v>16</v>
      </c>
      <c r="E112" s="639">
        <v>19</v>
      </c>
      <c r="F112" s="639">
        <v>5.9190031152647968</v>
      </c>
      <c r="G112" s="639">
        <v>6.4005504439325902</v>
      </c>
      <c r="H112" s="632">
        <v>4.1088663967611341</v>
      </c>
      <c r="I112" s="632">
        <v>3.9964807692307693</v>
      </c>
      <c r="J112" s="633">
        <v>4.2337393162393164</v>
      </c>
    </row>
    <row r="113" spans="2:10" x14ac:dyDescent="0.25">
      <c r="B113" s="312">
        <v>2019</v>
      </c>
      <c r="C113" s="313" t="s">
        <v>294</v>
      </c>
      <c r="D113" s="313" t="s">
        <v>17</v>
      </c>
      <c r="E113" s="639">
        <v>11</v>
      </c>
      <c r="F113" s="639">
        <v>3.4267912772585669</v>
      </c>
      <c r="G113" s="639">
        <v>3.1068738168143657</v>
      </c>
      <c r="H113" s="632">
        <v>3.4449999999999998</v>
      </c>
      <c r="I113" s="632">
        <v>4.3653846153846159</v>
      </c>
      <c r="J113" s="633">
        <v>2.3405384615384612</v>
      </c>
    </row>
    <row r="114" spans="2:10" x14ac:dyDescent="0.25">
      <c r="B114" s="312">
        <v>2019</v>
      </c>
      <c r="C114" s="313" t="s">
        <v>294</v>
      </c>
      <c r="D114" s="313" t="s">
        <v>18</v>
      </c>
      <c r="E114" s="639">
        <v>11</v>
      </c>
      <c r="F114" s="639">
        <v>3.4267912772585669</v>
      </c>
      <c r="G114" s="639">
        <v>5.9535039480382945</v>
      </c>
      <c r="H114" s="632">
        <v>6.6014335664335677</v>
      </c>
      <c r="I114" s="632">
        <v>9.1355769230769237</v>
      </c>
      <c r="J114" s="633">
        <v>4.4896474358974352</v>
      </c>
    </row>
    <row r="115" spans="2:10" x14ac:dyDescent="0.25">
      <c r="B115" s="320">
        <v>2019</v>
      </c>
      <c r="C115" s="321" t="s">
        <v>294</v>
      </c>
      <c r="D115" s="321" t="s">
        <v>328</v>
      </c>
      <c r="E115" s="448">
        <v>321</v>
      </c>
      <c r="F115" s="448">
        <v>15.820601281419419</v>
      </c>
      <c r="G115" s="448">
        <v>10.089770051588483</v>
      </c>
      <c r="H115" s="634">
        <v>3.7997346034028254</v>
      </c>
      <c r="I115" s="634">
        <v>4.4639203778677459</v>
      </c>
      <c r="J115" s="635">
        <v>3.4339511334076556</v>
      </c>
    </row>
    <row r="116" spans="2:10" x14ac:dyDescent="0.25">
      <c r="B116" s="312">
        <v>2019</v>
      </c>
      <c r="C116" s="313" t="s">
        <v>295</v>
      </c>
      <c r="D116" s="313" t="s">
        <v>13</v>
      </c>
      <c r="E116" s="639">
        <v>3</v>
      </c>
      <c r="F116" s="639">
        <v>7.3170731707317067</v>
      </c>
      <c r="G116" s="639">
        <v>3.5710657319922787</v>
      </c>
      <c r="H116" s="632">
        <v>9.0128205128205128</v>
      </c>
      <c r="I116" s="632">
        <v>9.0128205128205128</v>
      </c>
      <c r="J116" s="633">
        <v>0</v>
      </c>
    </row>
    <row r="117" spans="2:10" x14ac:dyDescent="0.25">
      <c r="B117" s="312">
        <v>2019</v>
      </c>
      <c r="C117" s="313" t="s">
        <v>295</v>
      </c>
      <c r="D117" s="313" t="s">
        <v>14</v>
      </c>
      <c r="E117" s="639">
        <v>13</v>
      </c>
      <c r="F117" s="639">
        <v>31.707317073170731</v>
      </c>
      <c r="G117" s="639">
        <v>21.87595245352027</v>
      </c>
      <c r="H117" s="632">
        <v>12.741124260355027</v>
      </c>
      <c r="I117" s="632">
        <v>12.328125000000002</v>
      </c>
      <c r="J117" s="633">
        <v>13.401923076923078</v>
      </c>
    </row>
    <row r="118" spans="2:10" x14ac:dyDescent="0.25">
      <c r="B118" s="312">
        <v>2019</v>
      </c>
      <c r="C118" s="313" t="s">
        <v>295</v>
      </c>
      <c r="D118" s="313" t="s">
        <v>15</v>
      </c>
      <c r="E118" s="639">
        <v>11</v>
      </c>
      <c r="F118" s="639">
        <v>26.829268292682926</v>
      </c>
      <c r="G118" s="639">
        <v>27.694808493345526</v>
      </c>
      <c r="H118" s="632">
        <v>19.062937062937063</v>
      </c>
      <c r="I118" s="632">
        <v>13.134615384615385</v>
      </c>
      <c r="J118" s="633">
        <v>21.28605769230769</v>
      </c>
    </row>
    <row r="119" spans="2:10" x14ac:dyDescent="0.25">
      <c r="B119" s="312">
        <v>2019</v>
      </c>
      <c r="C119" s="313" t="s">
        <v>295</v>
      </c>
      <c r="D119" s="313" t="s">
        <v>16</v>
      </c>
      <c r="E119" s="640">
        <v>5</v>
      </c>
      <c r="F119" s="640">
        <v>12.195121951219512</v>
      </c>
      <c r="G119" s="640">
        <v>13.608655897592197</v>
      </c>
      <c r="H119" s="640">
        <v>20.607692307692307</v>
      </c>
      <c r="I119" s="640">
        <v>23.826923076923077</v>
      </c>
      <c r="J119" s="641">
        <v>7.7307692307692308</v>
      </c>
    </row>
    <row r="120" spans="2:10" x14ac:dyDescent="0.25">
      <c r="B120" s="312">
        <v>2019</v>
      </c>
      <c r="C120" s="313" t="s">
        <v>295</v>
      </c>
      <c r="D120" s="313" t="s">
        <v>17</v>
      </c>
      <c r="E120" s="639">
        <v>6</v>
      </c>
      <c r="F120" s="639">
        <v>14.634146341463413</v>
      </c>
      <c r="G120" s="639">
        <v>21.035253479630192</v>
      </c>
      <c r="H120" s="632">
        <v>26.544871794871796</v>
      </c>
      <c r="I120" s="632">
        <v>26.544871794871796</v>
      </c>
      <c r="J120" s="633">
        <v>0</v>
      </c>
    </row>
    <row r="121" spans="2:10" x14ac:dyDescent="0.25">
      <c r="B121" s="312">
        <v>2019</v>
      </c>
      <c r="C121" s="313" t="s">
        <v>295</v>
      </c>
      <c r="D121" s="313" t="s">
        <v>18</v>
      </c>
      <c r="E121" s="639">
        <v>3</v>
      </c>
      <c r="F121" s="639">
        <v>7.3170731707317067</v>
      </c>
      <c r="G121" s="639">
        <v>12.214263943919537</v>
      </c>
      <c r="H121" s="632">
        <v>30.826923076923077</v>
      </c>
      <c r="I121" s="632">
        <v>30.826923076923077</v>
      </c>
      <c r="J121" s="633">
        <v>0</v>
      </c>
    </row>
    <row r="122" spans="2:10" x14ac:dyDescent="0.25">
      <c r="B122" s="320">
        <v>2019</v>
      </c>
      <c r="C122" s="321" t="s">
        <v>295</v>
      </c>
      <c r="D122" s="321" t="s">
        <v>328</v>
      </c>
      <c r="E122" s="448">
        <v>41</v>
      </c>
      <c r="F122" s="448">
        <v>2.0206998521439132</v>
      </c>
      <c r="G122" s="448">
        <v>6.2633561166827265</v>
      </c>
      <c r="H122" s="634">
        <v>18.467166979362098</v>
      </c>
      <c r="I122" s="634">
        <v>18.967592592592595</v>
      </c>
      <c r="J122" s="635">
        <v>17.502060439560438</v>
      </c>
    </row>
    <row r="123" spans="2:10" x14ac:dyDescent="0.25">
      <c r="B123" s="312">
        <v>2019</v>
      </c>
      <c r="C123" s="313" t="s">
        <v>296</v>
      </c>
      <c r="D123" s="313" t="s">
        <v>13</v>
      </c>
      <c r="E123" s="639">
        <v>7</v>
      </c>
      <c r="F123" s="639">
        <v>31.81818181818182</v>
      </c>
      <c r="G123" s="639">
        <v>14.476265202040015</v>
      </c>
      <c r="H123" s="632">
        <v>2.5343406593406592</v>
      </c>
      <c r="I123" s="632">
        <v>0</v>
      </c>
      <c r="J123" s="633">
        <v>2.5343406593406592</v>
      </c>
    </row>
    <row r="124" spans="2:10" x14ac:dyDescent="0.25">
      <c r="B124" s="312">
        <v>2019</v>
      </c>
      <c r="C124" s="313" t="s">
        <v>296</v>
      </c>
      <c r="D124" s="313" t="s">
        <v>14</v>
      </c>
      <c r="E124" s="639">
        <v>4</v>
      </c>
      <c r="F124" s="639">
        <v>18.181818181818183</v>
      </c>
      <c r="G124" s="639">
        <v>5.4766575127500978</v>
      </c>
      <c r="H124" s="632">
        <v>1.6778846153846154</v>
      </c>
      <c r="I124" s="632">
        <v>3.8461538461538457E-2</v>
      </c>
      <c r="J124" s="633">
        <v>2.2243589743589745</v>
      </c>
    </row>
    <row r="125" spans="2:10" x14ac:dyDescent="0.25">
      <c r="B125" s="312">
        <v>2019</v>
      </c>
      <c r="C125" s="313" t="s">
        <v>296</v>
      </c>
      <c r="D125" s="313" t="s">
        <v>15</v>
      </c>
      <c r="E125" s="639">
        <v>6</v>
      </c>
      <c r="F125" s="639">
        <v>27.272727272727273</v>
      </c>
      <c r="G125" s="639">
        <v>74.852883483719097</v>
      </c>
      <c r="H125" s="632">
        <v>15.288461538461538</v>
      </c>
      <c r="I125" s="632">
        <v>22.853365384615383</v>
      </c>
      <c r="J125" s="633">
        <v>0.15865384615384615</v>
      </c>
    </row>
    <row r="126" spans="2:10" x14ac:dyDescent="0.25">
      <c r="B126" s="312">
        <v>2019</v>
      </c>
      <c r="C126" s="313" t="s">
        <v>296</v>
      </c>
      <c r="D126" s="313" t="s">
        <v>16</v>
      </c>
      <c r="E126" s="639">
        <v>1</v>
      </c>
      <c r="F126" s="639">
        <v>4.5454545454545459</v>
      </c>
      <c r="G126" s="639">
        <v>2.2754021184778344</v>
      </c>
      <c r="H126" s="632">
        <v>2.7884615384615383</v>
      </c>
      <c r="I126" s="632">
        <v>2.7884615384615383</v>
      </c>
      <c r="J126" s="633">
        <v>0</v>
      </c>
    </row>
    <row r="127" spans="2:10" x14ac:dyDescent="0.25">
      <c r="B127" s="312">
        <v>2019</v>
      </c>
      <c r="C127" s="313" t="s">
        <v>296</v>
      </c>
      <c r="D127" s="313" t="s">
        <v>17</v>
      </c>
      <c r="E127" s="639">
        <v>4</v>
      </c>
      <c r="F127" s="639">
        <v>18.181818181818183</v>
      </c>
      <c r="G127" s="639">
        <v>2.9187916830129459</v>
      </c>
      <c r="H127" s="632">
        <v>0.89423076923076927</v>
      </c>
      <c r="I127" s="632">
        <v>1.7307692307692308</v>
      </c>
      <c r="J127" s="633">
        <v>5.7692307692307702E-2</v>
      </c>
    </row>
    <row r="128" spans="2:10" x14ac:dyDescent="0.25">
      <c r="B128" s="312">
        <v>2019</v>
      </c>
      <c r="C128" s="313" t="s">
        <v>296</v>
      </c>
      <c r="D128" s="313" t="s">
        <v>18</v>
      </c>
      <c r="E128" s="640">
        <v>0</v>
      </c>
      <c r="F128" s="640">
        <v>0</v>
      </c>
      <c r="G128" s="640">
        <v>0</v>
      </c>
      <c r="H128" s="640">
        <v>0</v>
      </c>
      <c r="I128" s="640">
        <v>0</v>
      </c>
      <c r="J128" s="641">
        <v>0</v>
      </c>
    </row>
    <row r="129" spans="2:10" x14ac:dyDescent="0.25">
      <c r="B129" s="320">
        <v>2019</v>
      </c>
      <c r="C129" s="321" t="s">
        <v>296</v>
      </c>
      <c r="D129" s="321" t="s">
        <v>328</v>
      </c>
      <c r="E129" s="448">
        <v>22</v>
      </c>
      <c r="F129" s="448">
        <v>1.0842779694430755</v>
      </c>
      <c r="G129" s="448">
        <v>1.0137467452392734</v>
      </c>
      <c r="H129" s="634">
        <v>5.5703671328671316</v>
      </c>
      <c r="I129" s="634">
        <v>12.212740384615383</v>
      </c>
      <c r="J129" s="635">
        <v>1.7747252747252749</v>
      </c>
    </row>
    <row r="130" spans="2:10" x14ac:dyDescent="0.25">
      <c r="B130" s="312">
        <v>2019</v>
      </c>
      <c r="C130" s="313" t="s">
        <v>297</v>
      </c>
      <c r="D130" s="313" t="s">
        <v>13</v>
      </c>
      <c r="E130" s="639">
        <v>16</v>
      </c>
      <c r="F130" s="639">
        <v>11.678832116788321</v>
      </c>
      <c r="G130" s="639">
        <v>7.4391497383449412</v>
      </c>
      <c r="H130" s="632">
        <v>4.1929086538461542</v>
      </c>
      <c r="I130" s="632">
        <v>6.4879807692307692</v>
      </c>
      <c r="J130" s="633">
        <v>1.8978365384615385</v>
      </c>
    </row>
    <row r="131" spans="2:10" x14ac:dyDescent="0.25">
      <c r="B131" s="312">
        <v>2019</v>
      </c>
      <c r="C131" s="313" t="s">
        <v>297</v>
      </c>
      <c r="D131" s="313" t="s">
        <v>14</v>
      </c>
      <c r="E131" s="639">
        <v>55</v>
      </c>
      <c r="F131" s="639">
        <v>40.145985401459853</v>
      </c>
      <c r="G131" s="639">
        <v>37.389271076346979</v>
      </c>
      <c r="H131" s="632">
        <v>6.1305069930069926</v>
      </c>
      <c r="I131" s="632">
        <v>7.4680769230769215</v>
      </c>
      <c r="J131" s="633">
        <v>5.0158653846153847</v>
      </c>
    </row>
    <row r="132" spans="2:10" x14ac:dyDescent="0.25">
      <c r="B132" s="312">
        <v>2019</v>
      </c>
      <c r="C132" s="313" t="s">
        <v>297</v>
      </c>
      <c r="D132" s="313" t="s">
        <v>15</v>
      </c>
      <c r="E132" s="639">
        <v>38</v>
      </c>
      <c r="F132" s="639">
        <v>27.737226277372262</v>
      </c>
      <c r="G132" s="639">
        <v>31.822970200751485</v>
      </c>
      <c r="H132" s="632">
        <v>7.5521255060728745</v>
      </c>
      <c r="I132" s="632">
        <v>10.66826923076923</v>
      </c>
      <c r="J132" s="633">
        <v>4.7475961538461551</v>
      </c>
    </row>
    <row r="133" spans="2:10" x14ac:dyDescent="0.25">
      <c r="B133" s="312">
        <v>2019</v>
      </c>
      <c r="C133" s="313" t="s">
        <v>297</v>
      </c>
      <c r="D133" s="313" t="s">
        <v>16</v>
      </c>
      <c r="E133" s="639">
        <v>17</v>
      </c>
      <c r="F133" s="639">
        <v>12.408759124087592</v>
      </c>
      <c r="G133" s="639">
        <v>13.367545389795666</v>
      </c>
      <c r="H133" s="632">
        <v>7.0911199095022619</v>
      </c>
      <c r="I133" s="632">
        <v>6.1069444444444452</v>
      </c>
      <c r="J133" s="633">
        <v>8.1983173076923066</v>
      </c>
    </row>
    <row r="134" spans="2:10" x14ac:dyDescent="0.25">
      <c r="B134" s="312">
        <v>2019</v>
      </c>
      <c r="C134" s="313" t="s">
        <v>297</v>
      </c>
      <c r="D134" s="313" t="s">
        <v>17</v>
      </c>
      <c r="E134" s="639">
        <v>8</v>
      </c>
      <c r="F134" s="639">
        <v>5.8394160583941606</v>
      </c>
      <c r="G134" s="639">
        <v>6.056237711595136</v>
      </c>
      <c r="H134" s="632">
        <v>6.8269230769230766</v>
      </c>
      <c r="I134" s="632">
        <v>7.7</v>
      </c>
      <c r="J134" s="633">
        <v>5.3717948717948723</v>
      </c>
    </row>
    <row r="135" spans="2:10" x14ac:dyDescent="0.25">
      <c r="B135" s="312">
        <v>2019</v>
      </c>
      <c r="C135" s="313" t="s">
        <v>297</v>
      </c>
      <c r="D135" s="313" t="s">
        <v>18</v>
      </c>
      <c r="E135" s="639">
        <v>3</v>
      </c>
      <c r="F135" s="639">
        <v>2.1897810218978102</v>
      </c>
      <c r="G135" s="639">
        <v>3.9248258831657914</v>
      </c>
      <c r="H135" s="632">
        <v>11.798076923076925</v>
      </c>
      <c r="I135" s="632">
        <v>11.798076923076925</v>
      </c>
      <c r="J135" s="633">
        <v>0</v>
      </c>
    </row>
    <row r="136" spans="2:10" x14ac:dyDescent="0.25">
      <c r="B136" s="320">
        <v>2019</v>
      </c>
      <c r="C136" s="321" t="s">
        <v>297</v>
      </c>
      <c r="D136" s="321" t="s">
        <v>328</v>
      </c>
      <c r="E136" s="448">
        <v>137</v>
      </c>
      <c r="F136" s="448">
        <v>6.7520946278955156</v>
      </c>
      <c r="G136" s="448">
        <v>7.4599352093999913</v>
      </c>
      <c r="H136" s="634">
        <v>6.5825098259404831</v>
      </c>
      <c r="I136" s="634">
        <v>8.227813914027152</v>
      </c>
      <c r="J136" s="635">
        <v>4.9610507246376798</v>
      </c>
    </row>
    <row r="137" spans="2:10" x14ac:dyDescent="0.25">
      <c r="B137" s="312">
        <v>2019</v>
      </c>
      <c r="C137" s="313" t="s">
        <v>298</v>
      </c>
      <c r="D137" s="313" t="s">
        <v>13</v>
      </c>
      <c r="E137" s="639">
        <v>3</v>
      </c>
      <c r="F137" s="639">
        <v>9.375</v>
      </c>
      <c r="G137" s="639">
        <v>0.96523695478626903</v>
      </c>
      <c r="H137" s="632">
        <v>1.7051282051282051</v>
      </c>
      <c r="I137" s="632">
        <v>0.94230769230769229</v>
      </c>
      <c r="J137" s="633">
        <v>3.2307692307692308</v>
      </c>
    </row>
    <row r="138" spans="2:10" x14ac:dyDescent="0.25">
      <c r="B138" s="312">
        <v>2019</v>
      </c>
      <c r="C138" s="313" t="s">
        <v>298</v>
      </c>
      <c r="D138" s="313" t="s">
        <v>14</v>
      </c>
      <c r="E138" s="639">
        <v>7</v>
      </c>
      <c r="F138" s="639">
        <v>21.875</v>
      </c>
      <c r="G138" s="639">
        <v>11.510269250308442</v>
      </c>
      <c r="H138" s="632">
        <v>8.7142857142857153</v>
      </c>
      <c r="I138" s="632">
        <v>2.5641025641025643</v>
      </c>
      <c r="J138" s="633">
        <v>13.326923076923078</v>
      </c>
    </row>
    <row r="139" spans="2:10" x14ac:dyDescent="0.25">
      <c r="B139" s="312">
        <v>2019</v>
      </c>
      <c r="C139" s="313" t="s">
        <v>298</v>
      </c>
      <c r="D139" s="313" t="s">
        <v>15</v>
      </c>
      <c r="E139" s="639">
        <v>10</v>
      </c>
      <c r="F139" s="639">
        <v>31.25</v>
      </c>
      <c r="G139" s="639">
        <v>19.732926917773423</v>
      </c>
      <c r="H139" s="632">
        <v>10.457692307692307</v>
      </c>
      <c r="I139" s="632">
        <v>14.019230769230768</v>
      </c>
      <c r="J139" s="633">
        <v>5.1153846153846159</v>
      </c>
    </row>
    <row r="140" spans="2:10" x14ac:dyDescent="0.25">
      <c r="B140" s="312">
        <v>2019</v>
      </c>
      <c r="C140" s="313" t="s">
        <v>298</v>
      </c>
      <c r="D140" s="313" t="s">
        <v>16</v>
      </c>
      <c r="E140" s="639">
        <v>4</v>
      </c>
      <c r="F140" s="639">
        <v>12.5</v>
      </c>
      <c r="G140" s="639">
        <v>40.786704405254376</v>
      </c>
      <c r="H140" s="632">
        <v>54.03846153846154</v>
      </c>
      <c r="I140" s="632">
        <v>88.615384615384613</v>
      </c>
      <c r="J140" s="633">
        <v>19.46153846153846</v>
      </c>
    </row>
    <row r="141" spans="2:10" x14ac:dyDescent="0.25">
      <c r="B141" s="312">
        <v>2019</v>
      </c>
      <c r="C141" s="313" t="s">
        <v>298</v>
      </c>
      <c r="D141" s="313" t="s">
        <v>17</v>
      </c>
      <c r="E141" s="639">
        <v>7</v>
      </c>
      <c r="F141" s="639">
        <v>21.875</v>
      </c>
      <c r="G141" s="639">
        <v>22.077073807968649</v>
      </c>
      <c r="H141" s="632">
        <v>16.714285714285712</v>
      </c>
      <c r="I141" s="632">
        <v>16.714285714285712</v>
      </c>
      <c r="J141" s="633">
        <v>0</v>
      </c>
    </row>
    <row r="142" spans="2:10" x14ac:dyDescent="0.25">
      <c r="B142" s="312">
        <v>2019</v>
      </c>
      <c r="C142" s="313" t="s">
        <v>298</v>
      </c>
      <c r="D142" s="313" t="s">
        <v>18</v>
      </c>
      <c r="E142" s="639">
        <v>1</v>
      </c>
      <c r="F142" s="639">
        <v>3.125</v>
      </c>
      <c r="G142" s="639">
        <v>4.9277886639088466</v>
      </c>
      <c r="H142" s="632">
        <v>26.115384615384617</v>
      </c>
      <c r="I142" s="632">
        <v>26.115384615384617</v>
      </c>
      <c r="J142" s="633">
        <v>0</v>
      </c>
    </row>
    <row r="143" spans="2:10" x14ac:dyDescent="0.25">
      <c r="B143" s="320">
        <v>2019</v>
      </c>
      <c r="C143" s="321" t="s">
        <v>298</v>
      </c>
      <c r="D143" s="321" t="s">
        <v>328</v>
      </c>
      <c r="E143" s="448">
        <v>32</v>
      </c>
      <c r="F143" s="448">
        <v>1.5771315919172006</v>
      </c>
      <c r="G143" s="448">
        <v>4.3839674861206586</v>
      </c>
      <c r="H143" s="634">
        <v>16.56129807692308</v>
      </c>
      <c r="I143" s="634">
        <v>19.716117216117219</v>
      </c>
      <c r="J143" s="635">
        <v>10.53846153846154</v>
      </c>
    </row>
    <row r="144" spans="2:10" x14ac:dyDescent="0.25">
      <c r="B144" s="431">
        <v>2017</v>
      </c>
      <c r="C144" s="432" t="s">
        <v>8</v>
      </c>
      <c r="D144" s="432" t="s">
        <v>13</v>
      </c>
      <c r="E144" s="433">
        <v>327</v>
      </c>
      <c r="F144" s="433">
        <v>18.237590630228667</v>
      </c>
      <c r="G144" s="433">
        <v>10.510672286914463</v>
      </c>
      <c r="H144" s="434">
        <v>4.1172641731357293</v>
      </c>
      <c r="I144" s="434">
        <v>5.8557799145299114</v>
      </c>
      <c r="J144" s="435">
        <v>3.0274483352468433</v>
      </c>
    </row>
    <row r="145" spans="2:10" x14ac:dyDescent="0.25">
      <c r="B145" s="312">
        <v>2017</v>
      </c>
      <c r="C145" s="313" t="s">
        <v>8</v>
      </c>
      <c r="D145" s="313" t="s">
        <v>14</v>
      </c>
      <c r="E145" s="436">
        <v>659</v>
      </c>
      <c r="F145" s="436">
        <v>36.754043502509759</v>
      </c>
      <c r="G145" s="436">
        <v>31.272570803365475</v>
      </c>
      <c r="H145" s="437">
        <v>6.0786083226333592</v>
      </c>
      <c r="I145" s="437">
        <v>7.1592795997106329</v>
      </c>
      <c r="J145" s="438">
        <v>5.0646843891402726</v>
      </c>
    </row>
    <row r="146" spans="2:10" x14ac:dyDescent="0.25">
      <c r="B146" s="312">
        <v>2017</v>
      </c>
      <c r="C146" s="313" t="s">
        <v>8</v>
      </c>
      <c r="D146" s="313" t="s">
        <v>15</v>
      </c>
      <c r="E146" s="436">
        <v>493</v>
      </c>
      <c r="F146" s="436">
        <v>27.495817066369213</v>
      </c>
      <c r="G146" s="436">
        <v>30.082898940256083</v>
      </c>
      <c r="H146" s="437">
        <v>7.8162556561086003</v>
      </c>
      <c r="I146" s="437">
        <v>8.8615548433048463</v>
      </c>
      <c r="J146" s="438">
        <v>6.55064677474991</v>
      </c>
    </row>
    <row r="147" spans="2:10" x14ac:dyDescent="0.25">
      <c r="B147" s="312">
        <v>2017</v>
      </c>
      <c r="C147" s="313" t="s">
        <v>8</v>
      </c>
      <c r="D147" s="313" t="s">
        <v>16</v>
      </c>
      <c r="E147" s="436">
        <v>177</v>
      </c>
      <c r="F147" s="436">
        <v>9.8717233686558838</v>
      </c>
      <c r="G147" s="436">
        <v>15.383893254025679</v>
      </c>
      <c r="H147" s="437">
        <v>11.133173620165143</v>
      </c>
      <c r="I147" s="437">
        <v>11.543932145090681</v>
      </c>
      <c r="J147" s="438">
        <v>10.197556980056982</v>
      </c>
    </row>
    <row r="148" spans="2:10" x14ac:dyDescent="0.25">
      <c r="B148" s="312">
        <v>2017</v>
      </c>
      <c r="C148" s="313" t="s">
        <v>8</v>
      </c>
      <c r="D148" s="313" t="s">
        <v>17</v>
      </c>
      <c r="E148" s="436">
        <v>89</v>
      </c>
      <c r="F148" s="436">
        <v>4.9637479085331844</v>
      </c>
      <c r="G148" s="436">
        <v>8.5032543393029805</v>
      </c>
      <c r="H148" s="437">
        <v>12.238301642178048</v>
      </c>
      <c r="I148" s="437">
        <v>12.66611405835544</v>
      </c>
      <c r="J148" s="438">
        <v>11.43787841191067</v>
      </c>
    </row>
    <row r="149" spans="2:10" x14ac:dyDescent="0.25">
      <c r="B149" s="312">
        <v>2017</v>
      </c>
      <c r="C149" s="313" t="s">
        <v>8</v>
      </c>
      <c r="D149" s="313" t="s">
        <v>18</v>
      </c>
      <c r="E149" s="436">
        <v>48</v>
      </c>
      <c r="F149" s="436">
        <v>2.6770775237032902</v>
      </c>
      <c r="G149" s="436">
        <v>4.2467103761353044</v>
      </c>
      <c r="H149" s="437">
        <v>11.332804487179486</v>
      </c>
      <c r="I149" s="437">
        <v>11.941057692307691</v>
      </c>
      <c r="J149" s="438">
        <v>8.2915384615384617</v>
      </c>
    </row>
    <row r="150" spans="2:10" x14ac:dyDescent="0.25">
      <c r="B150" s="320">
        <v>2017</v>
      </c>
      <c r="C150" s="321" t="s">
        <v>8</v>
      </c>
      <c r="D150" s="321" t="s">
        <v>328</v>
      </c>
      <c r="E150" s="324">
        <f>SUM(E144:E149)</f>
        <v>1793</v>
      </c>
      <c r="F150" s="324">
        <f t="shared" ref="F150:G150" si="0">SUM(F144:F149)</f>
        <v>99.999999999999986</v>
      </c>
      <c r="G150" s="324">
        <f t="shared" si="0"/>
        <v>100</v>
      </c>
      <c r="H150" s="439">
        <v>7.1440699944227557</v>
      </c>
      <c r="I150" s="439">
        <v>8.5966226988823209</v>
      </c>
      <c r="J150" s="440">
        <v>5.5576180324925932</v>
      </c>
    </row>
    <row r="151" spans="2:10" x14ac:dyDescent="0.25">
      <c r="B151" s="312">
        <v>2017</v>
      </c>
      <c r="C151" s="313" t="s">
        <v>285</v>
      </c>
      <c r="D151" s="313" t="s">
        <v>13</v>
      </c>
      <c r="E151" s="436">
        <v>21</v>
      </c>
      <c r="F151" s="436">
        <v>16.153846153846153</v>
      </c>
      <c r="G151" s="436">
        <v>7.9843855205360859</v>
      </c>
      <c r="H151" s="437">
        <v>2.2804487179487181</v>
      </c>
      <c r="I151" s="437">
        <v>2.3166208791208791</v>
      </c>
      <c r="J151" s="438">
        <v>2.2081043956043955</v>
      </c>
    </row>
    <row r="152" spans="2:10" x14ac:dyDescent="0.25">
      <c r="B152" s="312">
        <v>2017</v>
      </c>
      <c r="C152" s="313" t="s">
        <v>285</v>
      </c>
      <c r="D152" s="313" t="s">
        <v>14</v>
      </c>
      <c r="E152" s="436">
        <v>57</v>
      </c>
      <c r="F152" s="436">
        <v>43.846153846153847</v>
      </c>
      <c r="G152" s="436">
        <v>29.356343582673379</v>
      </c>
      <c r="H152" s="437">
        <v>3.0890519568151147</v>
      </c>
      <c r="I152" s="437">
        <v>3.1198224852071004</v>
      </c>
      <c r="J152" s="438">
        <v>3.022382478632478</v>
      </c>
    </row>
    <row r="153" spans="2:10" x14ac:dyDescent="0.25">
      <c r="B153" s="312">
        <v>2017</v>
      </c>
      <c r="C153" s="313" t="s">
        <v>285</v>
      </c>
      <c r="D153" s="313" t="s">
        <v>15</v>
      </c>
      <c r="E153" s="436">
        <v>36</v>
      </c>
      <c r="F153" s="436">
        <v>27.692307692307693</v>
      </c>
      <c r="G153" s="436">
        <v>27.909679694764179</v>
      </c>
      <c r="H153" s="437">
        <v>4.6499732905982896</v>
      </c>
      <c r="I153" s="437">
        <v>4.8160669975186101</v>
      </c>
      <c r="J153" s="438">
        <v>3.6201923076923079</v>
      </c>
    </row>
    <row r="154" spans="2:10" x14ac:dyDescent="0.25">
      <c r="B154" s="312">
        <v>2017</v>
      </c>
      <c r="C154" s="313" t="s">
        <v>285</v>
      </c>
      <c r="D154" s="313" t="s">
        <v>16</v>
      </c>
      <c r="E154" s="436">
        <v>8</v>
      </c>
      <c r="F154" s="436">
        <v>6.1538461538461542</v>
      </c>
      <c r="G154" s="436">
        <v>21.311199461348551</v>
      </c>
      <c r="H154" s="437">
        <v>15.977764423076923</v>
      </c>
      <c r="I154" s="437">
        <v>15.395604395604396</v>
      </c>
      <c r="J154" s="438">
        <v>20.052884615384617</v>
      </c>
    </row>
    <row r="155" spans="2:10" x14ac:dyDescent="0.25">
      <c r="B155" s="312">
        <v>2017</v>
      </c>
      <c r="C155" s="313" t="s">
        <v>285</v>
      </c>
      <c r="D155" s="313" t="s">
        <v>17</v>
      </c>
      <c r="E155" s="436">
        <v>4</v>
      </c>
      <c r="F155" s="436">
        <v>3.0769230769230771</v>
      </c>
      <c r="G155" s="436">
        <v>5.9676488505562855</v>
      </c>
      <c r="H155" s="437">
        <v>8.9483173076923066</v>
      </c>
      <c r="I155" s="437">
        <v>11.81570512820513</v>
      </c>
      <c r="J155" s="438">
        <v>0.34615384615384615</v>
      </c>
    </row>
    <row r="156" spans="2:10" x14ac:dyDescent="0.25">
      <c r="B156" s="312">
        <v>2017</v>
      </c>
      <c r="C156" s="313" t="s">
        <v>285</v>
      </c>
      <c r="D156" s="313" t="s">
        <v>18</v>
      </c>
      <c r="E156" s="436">
        <v>4</v>
      </c>
      <c r="F156" s="436">
        <v>3.0769230769230771</v>
      </c>
      <c r="G156" s="436">
        <v>7.4707428901215174</v>
      </c>
      <c r="H156" s="437">
        <v>11.202163461538461</v>
      </c>
      <c r="I156" s="437">
        <v>7.2887820512820518</v>
      </c>
      <c r="J156" s="438">
        <v>22.942307692307693</v>
      </c>
    </row>
    <row r="157" spans="2:10" x14ac:dyDescent="0.25">
      <c r="B157" s="320">
        <v>2017</v>
      </c>
      <c r="C157" s="321" t="s">
        <v>285</v>
      </c>
      <c r="D157" s="321" t="s">
        <v>328</v>
      </c>
      <c r="E157" s="324">
        <f>SUM(E151:E156)</f>
        <v>130</v>
      </c>
      <c r="F157" s="324">
        <f t="shared" ref="F157:G157" si="1">SUM(F151:F156)</f>
        <v>100.00000000000001</v>
      </c>
      <c r="G157" s="324">
        <f t="shared" si="1"/>
        <v>100</v>
      </c>
      <c r="H157" s="439">
        <v>4.6137573964497047</v>
      </c>
      <c r="I157" s="439">
        <v>4.8297581284694688</v>
      </c>
      <c r="J157" s="440">
        <v>3.9788461538461544</v>
      </c>
    </row>
    <row r="158" spans="2:10" x14ac:dyDescent="0.25">
      <c r="B158" s="312">
        <v>2017</v>
      </c>
      <c r="C158" s="313" t="s">
        <v>286</v>
      </c>
      <c r="D158" s="313" t="s">
        <v>13</v>
      </c>
      <c r="E158" s="436">
        <v>9</v>
      </c>
      <c r="F158" s="436">
        <v>20.930232558139537</v>
      </c>
      <c r="G158" s="436">
        <v>4.4872496443033816</v>
      </c>
      <c r="H158" s="437">
        <v>0.87606837606837606</v>
      </c>
      <c r="I158" s="437">
        <v>0.53269230769230769</v>
      </c>
      <c r="J158" s="438">
        <v>1.3052884615384617</v>
      </c>
    </row>
    <row r="159" spans="2:10" x14ac:dyDescent="0.25">
      <c r="B159" s="312">
        <v>2017</v>
      </c>
      <c r="C159" s="313" t="s">
        <v>286</v>
      </c>
      <c r="D159" s="313" t="s">
        <v>14</v>
      </c>
      <c r="E159" s="436">
        <v>14</v>
      </c>
      <c r="F159" s="436">
        <v>32.558139534883722</v>
      </c>
      <c r="G159" s="436">
        <v>20.696070920433403</v>
      </c>
      <c r="H159" s="437">
        <v>2.5975274725274722</v>
      </c>
      <c r="I159" s="437">
        <v>3.3846153846153846</v>
      </c>
      <c r="J159" s="438">
        <v>2.1602564102564106</v>
      </c>
    </row>
    <row r="160" spans="2:10" x14ac:dyDescent="0.25">
      <c r="B160" s="312">
        <v>2017</v>
      </c>
      <c r="C160" s="313" t="s">
        <v>286</v>
      </c>
      <c r="D160" s="313" t="s">
        <v>15</v>
      </c>
      <c r="E160" s="436">
        <v>16</v>
      </c>
      <c r="F160" s="436">
        <v>37.209302325581397</v>
      </c>
      <c r="G160" s="436">
        <v>46.645507278100034</v>
      </c>
      <c r="H160" s="437">
        <v>5.1225961538461533</v>
      </c>
      <c r="I160" s="437">
        <v>5.441239316239316</v>
      </c>
      <c r="J160" s="438">
        <v>4.7129120879120876</v>
      </c>
    </row>
    <row r="161" spans="2:10" x14ac:dyDescent="0.25">
      <c r="B161" s="312">
        <v>2017</v>
      </c>
      <c r="C161" s="313" t="s">
        <v>286</v>
      </c>
      <c r="D161" s="313" t="s">
        <v>16</v>
      </c>
      <c r="E161" s="436">
        <v>2</v>
      </c>
      <c r="F161" s="436">
        <v>4.6511627906976747</v>
      </c>
      <c r="G161" s="436">
        <v>6.9497646930064576</v>
      </c>
      <c r="H161" s="437">
        <v>6.1057692307692308</v>
      </c>
      <c r="I161" s="437">
        <v>6.1057692307692308</v>
      </c>
      <c r="J161" s="438">
        <v>0</v>
      </c>
    </row>
    <row r="162" spans="2:10" x14ac:dyDescent="0.25">
      <c r="B162" s="312">
        <v>2017</v>
      </c>
      <c r="C162" s="313" t="s">
        <v>286</v>
      </c>
      <c r="D162" s="313" t="s">
        <v>17</v>
      </c>
      <c r="E162" s="436">
        <v>2</v>
      </c>
      <c r="F162" s="436">
        <v>4.6511627906976747</v>
      </c>
      <c r="G162" s="436">
        <v>21.221407464156727</v>
      </c>
      <c r="H162" s="437">
        <v>18.64423076923077</v>
      </c>
      <c r="I162" s="437">
        <v>17.192307692307693</v>
      </c>
      <c r="J162" s="438">
        <v>20.096153846153847</v>
      </c>
    </row>
    <row r="163" spans="2:10" x14ac:dyDescent="0.25">
      <c r="B163" s="312">
        <v>2017</v>
      </c>
      <c r="C163" s="313" t="s">
        <v>286</v>
      </c>
      <c r="D163" s="313" t="s">
        <v>18</v>
      </c>
      <c r="E163" s="441">
        <v>0</v>
      </c>
      <c r="F163" s="441">
        <v>0</v>
      </c>
      <c r="G163" s="441">
        <v>0</v>
      </c>
      <c r="H163" s="441">
        <v>0</v>
      </c>
      <c r="I163" s="441">
        <v>0</v>
      </c>
      <c r="J163" s="442">
        <v>0</v>
      </c>
    </row>
    <row r="164" spans="2:10" x14ac:dyDescent="0.25">
      <c r="B164" s="320">
        <v>2017</v>
      </c>
      <c r="C164" s="321" t="s">
        <v>286</v>
      </c>
      <c r="D164" s="321" t="s">
        <v>328</v>
      </c>
      <c r="E164" s="324">
        <f>SUM(E158:E163)</f>
        <v>43</v>
      </c>
      <c r="F164" s="324">
        <f t="shared" ref="F164:G164" si="2">SUM(F158:F163)</f>
        <v>100</v>
      </c>
      <c r="G164" s="324">
        <f t="shared" si="2"/>
        <v>100</v>
      </c>
      <c r="H164" s="439">
        <v>4.0863148479427549</v>
      </c>
      <c r="I164" s="439">
        <v>4.4527972027972025</v>
      </c>
      <c r="J164" s="440">
        <v>3.702380952380953</v>
      </c>
    </row>
    <row r="165" spans="2:10" x14ac:dyDescent="0.25">
      <c r="B165" s="312">
        <v>2017</v>
      </c>
      <c r="C165" s="313" t="s">
        <v>287</v>
      </c>
      <c r="D165" s="313" t="s">
        <v>13</v>
      </c>
      <c r="E165" s="436">
        <v>9</v>
      </c>
      <c r="F165" s="436">
        <v>12.328767123287671</v>
      </c>
      <c r="G165" s="436">
        <v>6.8383565488930218</v>
      </c>
      <c r="H165" s="437">
        <v>3.1233974358974361</v>
      </c>
      <c r="I165" s="437">
        <v>2.6826923076923075</v>
      </c>
      <c r="J165" s="438">
        <v>4.665865384615385</v>
      </c>
    </row>
    <row r="166" spans="2:10" x14ac:dyDescent="0.25">
      <c r="B166" s="312">
        <v>2017</v>
      </c>
      <c r="C166" s="313" t="s">
        <v>287</v>
      </c>
      <c r="D166" s="313" t="s">
        <v>14</v>
      </c>
      <c r="E166" s="436">
        <v>23</v>
      </c>
      <c r="F166" s="436">
        <v>31.506849315068493</v>
      </c>
      <c r="G166" s="436">
        <v>40.499163772031395</v>
      </c>
      <c r="H166" s="437">
        <v>7.2382943143812692</v>
      </c>
      <c r="I166" s="437">
        <v>9.7381656804733723</v>
      </c>
      <c r="J166" s="438">
        <v>3.9884615384615385</v>
      </c>
    </row>
    <row r="167" spans="2:10" x14ac:dyDescent="0.25">
      <c r="B167" s="312">
        <v>2017</v>
      </c>
      <c r="C167" s="313" t="s">
        <v>287</v>
      </c>
      <c r="D167" s="313" t="s">
        <v>15</v>
      </c>
      <c r="E167" s="436">
        <v>28</v>
      </c>
      <c r="F167" s="436">
        <v>38.356164383561641</v>
      </c>
      <c r="G167" s="436">
        <v>28.884366630410629</v>
      </c>
      <c r="H167" s="437">
        <v>4.2405563186813184</v>
      </c>
      <c r="I167" s="437">
        <v>4.8397435897435894</v>
      </c>
      <c r="J167" s="438">
        <v>2.4429945054945059</v>
      </c>
    </row>
    <row r="168" spans="2:10" x14ac:dyDescent="0.25">
      <c r="B168" s="312">
        <v>2017</v>
      </c>
      <c r="C168" s="313" t="s">
        <v>287</v>
      </c>
      <c r="D168" s="313" t="s">
        <v>16</v>
      </c>
      <c r="E168" s="436">
        <v>10</v>
      </c>
      <c r="F168" s="436">
        <v>13.698630136986301</v>
      </c>
      <c r="G168" s="436">
        <v>21.387553653088197</v>
      </c>
      <c r="H168" s="437">
        <v>8.7918269230769219</v>
      </c>
      <c r="I168" s="437">
        <v>8.2479395604395584</v>
      </c>
      <c r="J168" s="438">
        <v>10.060897435897436</v>
      </c>
    </row>
    <row r="169" spans="2:10" x14ac:dyDescent="0.25">
      <c r="B169" s="312">
        <v>2017</v>
      </c>
      <c r="C169" s="313" t="s">
        <v>287</v>
      </c>
      <c r="D169" s="313" t="s">
        <v>17</v>
      </c>
      <c r="E169" s="436">
        <v>1</v>
      </c>
      <c r="F169" s="436">
        <v>1.3698630136986301</v>
      </c>
      <c r="G169" s="436">
        <v>1.7122206238377602</v>
      </c>
      <c r="H169" s="437">
        <v>7.0384615384615383</v>
      </c>
      <c r="I169" s="437">
        <v>0</v>
      </c>
      <c r="J169" s="438">
        <v>7.0384615384615383</v>
      </c>
    </row>
    <row r="170" spans="2:10" x14ac:dyDescent="0.25">
      <c r="B170" s="312">
        <v>2017</v>
      </c>
      <c r="C170" s="313" t="s">
        <v>287</v>
      </c>
      <c r="D170" s="313" t="s">
        <v>18</v>
      </c>
      <c r="E170" s="436">
        <v>2</v>
      </c>
      <c r="F170" s="436">
        <v>2.7397260273972601</v>
      </c>
      <c r="G170" s="436">
        <v>0.67833877173900337</v>
      </c>
      <c r="H170" s="437">
        <v>1.3942307692307692</v>
      </c>
      <c r="I170" s="437">
        <v>1.3942307692307692</v>
      </c>
      <c r="J170" s="438">
        <v>0</v>
      </c>
    </row>
    <row r="171" spans="2:10" x14ac:dyDescent="0.25">
      <c r="B171" s="320">
        <v>2017</v>
      </c>
      <c r="C171" s="321" t="s">
        <v>287</v>
      </c>
      <c r="D171" s="321" t="s">
        <v>328</v>
      </c>
      <c r="E171" s="324">
        <f>SUM(E165:E170)</f>
        <v>73</v>
      </c>
      <c r="F171" s="324">
        <f t="shared" ref="F171:G171" si="3">SUM(F165:F170)</f>
        <v>99.999999999999986</v>
      </c>
      <c r="G171" s="324">
        <f t="shared" si="3"/>
        <v>100.00000000000001</v>
      </c>
      <c r="H171" s="439">
        <v>5.6311248682824049</v>
      </c>
      <c r="I171" s="439">
        <v>6.1506730769230797</v>
      </c>
      <c r="J171" s="440">
        <v>4.5016722408026757</v>
      </c>
    </row>
    <row r="172" spans="2:10" x14ac:dyDescent="0.25">
      <c r="B172" s="312">
        <v>2017</v>
      </c>
      <c r="C172" s="313" t="s">
        <v>288</v>
      </c>
      <c r="D172" s="313" t="s">
        <v>13</v>
      </c>
      <c r="E172" s="436">
        <v>14</v>
      </c>
      <c r="F172" s="436">
        <v>15.053763440860214</v>
      </c>
      <c r="G172" s="436">
        <v>11.857568847570603</v>
      </c>
      <c r="H172" s="437">
        <v>4.6428571428571432</v>
      </c>
      <c r="I172" s="437">
        <v>4.75</v>
      </c>
      <c r="J172" s="438">
        <v>4.583333333333333</v>
      </c>
    </row>
    <row r="173" spans="2:10" x14ac:dyDescent="0.25">
      <c r="B173" s="312">
        <v>2017</v>
      </c>
      <c r="C173" s="313" t="s">
        <v>288</v>
      </c>
      <c r="D173" s="313" t="s">
        <v>14</v>
      </c>
      <c r="E173" s="436">
        <v>25</v>
      </c>
      <c r="F173" s="436">
        <v>26.881720430107524</v>
      </c>
      <c r="G173" s="436">
        <v>17.084721978600246</v>
      </c>
      <c r="H173" s="437">
        <v>3.7461538461538466</v>
      </c>
      <c r="I173" s="437">
        <v>4.4717948717948719</v>
      </c>
      <c r="J173" s="438">
        <v>2.657692307692308</v>
      </c>
    </row>
    <row r="174" spans="2:10" x14ac:dyDescent="0.25">
      <c r="B174" s="312">
        <v>2017</v>
      </c>
      <c r="C174" s="313" t="s">
        <v>288</v>
      </c>
      <c r="D174" s="313" t="s">
        <v>15</v>
      </c>
      <c r="E174" s="436">
        <v>34</v>
      </c>
      <c r="F174" s="436">
        <v>36.559139784946233</v>
      </c>
      <c r="G174" s="436">
        <v>40.866514646553235</v>
      </c>
      <c r="H174" s="437">
        <v>6.5888009049773757</v>
      </c>
      <c r="I174" s="437">
        <v>5.671875</v>
      </c>
      <c r="J174" s="438">
        <v>7.4038461538461542</v>
      </c>
    </row>
    <row r="175" spans="2:10" x14ac:dyDescent="0.25">
      <c r="B175" s="312">
        <v>2017</v>
      </c>
      <c r="C175" s="313" t="s">
        <v>288</v>
      </c>
      <c r="D175" s="313" t="s">
        <v>16</v>
      </c>
      <c r="E175" s="436">
        <v>11</v>
      </c>
      <c r="F175" s="436">
        <v>11.827956989247312</v>
      </c>
      <c r="G175" s="436">
        <v>11.264690405192072</v>
      </c>
      <c r="H175" s="437">
        <v>5.6136363636363633</v>
      </c>
      <c r="I175" s="437">
        <v>4.90625</v>
      </c>
      <c r="J175" s="438">
        <v>7.5</v>
      </c>
    </row>
    <row r="176" spans="2:10" x14ac:dyDescent="0.25">
      <c r="B176" s="312">
        <v>2017</v>
      </c>
      <c r="C176" s="313" t="s">
        <v>288</v>
      </c>
      <c r="D176" s="313" t="s">
        <v>17</v>
      </c>
      <c r="E176" s="436">
        <v>5</v>
      </c>
      <c r="F176" s="436">
        <v>5.376344086021505</v>
      </c>
      <c r="G176" s="436">
        <v>4.3325732327661814</v>
      </c>
      <c r="H176" s="437">
        <v>4.75</v>
      </c>
      <c r="I176" s="437">
        <v>4.75</v>
      </c>
      <c r="J176" s="438">
        <v>4.75</v>
      </c>
    </row>
    <row r="177" spans="2:10" x14ac:dyDescent="0.25">
      <c r="B177" s="312">
        <v>2017</v>
      </c>
      <c r="C177" s="313" t="s">
        <v>288</v>
      </c>
      <c r="D177" s="313" t="s">
        <v>18</v>
      </c>
      <c r="E177" s="436">
        <v>4</v>
      </c>
      <c r="F177" s="436">
        <v>4.301075268817204</v>
      </c>
      <c r="G177" s="436">
        <v>14.593930889317663</v>
      </c>
      <c r="H177" s="437">
        <v>20</v>
      </c>
      <c r="I177" s="437">
        <v>20</v>
      </c>
      <c r="J177" s="438">
        <v>0</v>
      </c>
    </row>
    <row r="178" spans="2:10" x14ac:dyDescent="0.25">
      <c r="B178" s="320">
        <v>2017</v>
      </c>
      <c r="C178" s="321" t="s">
        <v>288</v>
      </c>
      <c r="D178" s="321" t="s">
        <v>328</v>
      </c>
      <c r="E178" s="324">
        <f>SUM(E172:E177)</f>
        <v>93</v>
      </c>
      <c r="F178" s="324">
        <f t="shared" ref="F178:G178" si="4">SUM(F172:F177)</f>
        <v>99.999999999999986</v>
      </c>
      <c r="G178" s="324">
        <f t="shared" si="4"/>
        <v>100</v>
      </c>
      <c r="H178" s="439">
        <v>5.8943341604631927</v>
      </c>
      <c r="I178" s="439">
        <v>6.1779788838612362</v>
      </c>
      <c r="J178" s="440">
        <v>5.5499084249084252</v>
      </c>
    </row>
    <row r="179" spans="2:10" x14ac:dyDescent="0.25">
      <c r="B179" s="312">
        <v>2017</v>
      </c>
      <c r="C179" s="313" t="s">
        <v>289</v>
      </c>
      <c r="D179" s="313" t="s">
        <v>13</v>
      </c>
      <c r="E179" s="436">
        <v>15</v>
      </c>
      <c r="F179" s="436">
        <v>14.018691588785046</v>
      </c>
      <c r="G179" s="436">
        <v>5.1743689265426767</v>
      </c>
      <c r="H179" s="437">
        <v>1.4999487179487179</v>
      </c>
      <c r="I179" s="437">
        <v>0.41713942307692309</v>
      </c>
      <c r="J179" s="438">
        <v>2.7374450549450544</v>
      </c>
    </row>
    <row r="180" spans="2:10" x14ac:dyDescent="0.25">
      <c r="B180" s="312">
        <v>2017</v>
      </c>
      <c r="C180" s="313" t="s">
        <v>289</v>
      </c>
      <c r="D180" s="313" t="s">
        <v>14</v>
      </c>
      <c r="E180" s="436">
        <v>40</v>
      </c>
      <c r="F180" s="436">
        <v>37.383177570093459</v>
      </c>
      <c r="G180" s="436">
        <v>29.771638889232872</v>
      </c>
      <c r="H180" s="437">
        <v>3.2363317307692308</v>
      </c>
      <c r="I180" s="437">
        <v>3.1002257525083614</v>
      </c>
      <c r="J180" s="438">
        <v>3.4204751131221709</v>
      </c>
    </row>
    <row r="181" spans="2:10" x14ac:dyDescent="0.25">
      <c r="B181" s="312">
        <v>2017</v>
      </c>
      <c r="C181" s="313" t="s">
        <v>289</v>
      </c>
      <c r="D181" s="313" t="s">
        <v>15</v>
      </c>
      <c r="E181" s="436">
        <v>31</v>
      </c>
      <c r="F181" s="436">
        <v>28.971962616822431</v>
      </c>
      <c r="G181" s="436">
        <v>32.366165015824386</v>
      </c>
      <c r="H181" s="437">
        <v>4.5398325062034752</v>
      </c>
      <c r="I181" s="437">
        <v>4.5769337606837608</v>
      </c>
      <c r="J181" s="438">
        <v>4.4884615384615385</v>
      </c>
    </row>
    <row r="182" spans="2:10" x14ac:dyDescent="0.25">
      <c r="B182" s="312">
        <v>2017</v>
      </c>
      <c r="C182" s="313" t="s">
        <v>289</v>
      </c>
      <c r="D182" s="313" t="s">
        <v>16</v>
      </c>
      <c r="E182" s="436">
        <v>7</v>
      </c>
      <c r="F182" s="436">
        <v>6.5420560747663554</v>
      </c>
      <c r="G182" s="436">
        <v>11.285905598593232</v>
      </c>
      <c r="H182" s="437">
        <v>7.0104945054945045</v>
      </c>
      <c r="I182" s="437">
        <v>8.0623846153846142</v>
      </c>
      <c r="J182" s="438">
        <v>4.3807692307692303</v>
      </c>
    </row>
    <row r="183" spans="2:10" x14ac:dyDescent="0.25">
      <c r="B183" s="312">
        <v>2017</v>
      </c>
      <c r="C183" s="313" t="s">
        <v>289</v>
      </c>
      <c r="D183" s="313" t="s">
        <v>17</v>
      </c>
      <c r="E183" s="436">
        <v>10</v>
      </c>
      <c r="F183" s="436">
        <v>9.3457943925233646</v>
      </c>
      <c r="G183" s="436">
        <v>11.29196468217674</v>
      </c>
      <c r="H183" s="437">
        <v>4.9099807692307689</v>
      </c>
      <c r="I183" s="437">
        <v>4.3492948717948714</v>
      </c>
      <c r="J183" s="438">
        <v>5.751009615384616</v>
      </c>
    </row>
    <row r="184" spans="2:10" x14ac:dyDescent="0.25">
      <c r="B184" s="312">
        <v>2017</v>
      </c>
      <c r="C184" s="313" t="s">
        <v>289</v>
      </c>
      <c r="D184" s="313" t="s">
        <v>18</v>
      </c>
      <c r="E184" s="436">
        <v>4</v>
      </c>
      <c r="F184" s="436">
        <v>3.7383177570093458</v>
      </c>
      <c r="G184" s="436">
        <v>10.109956887630094</v>
      </c>
      <c r="H184" s="437">
        <v>10.990048076923078</v>
      </c>
      <c r="I184" s="437">
        <v>12.84070512820513</v>
      </c>
      <c r="J184" s="438">
        <v>5.4380769230769221</v>
      </c>
    </row>
    <row r="185" spans="2:10" x14ac:dyDescent="0.25">
      <c r="B185" s="320">
        <v>2017</v>
      </c>
      <c r="C185" s="321" t="s">
        <v>289</v>
      </c>
      <c r="D185" s="321" t="s">
        <v>328</v>
      </c>
      <c r="E185" s="324">
        <f>SUM(E179:E184)</f>
        <v>107</v>
      </c>
      <c r="F185" s="324">
        <f t="shared" ref="F185:G185" si="5">SUM(F179:F184)</f>
        <v>99.999999999999986</v>
      </c>
      <c r="G185" s="324">
        <f t="shared" si="5"/>
        <v>99.999999999999986</v>
      </c>
      <c r="H185" s="439">
        <v>4.06374550682962</v>
      </c>
      <c r="I185" s="439">
        <v>4.1580463980463973</v>
      </c>
      <c r="J185" s="440">
        <v>3.9287237762237761</v>
      </c>
    </row>
    <row r="186" spans="2:10" x14ac:dyDescent="0.25">
      <c r="B186" s="312">
        <v>2017</v>
      </c>
      <c r="C186" s="313" t="s">
        <v>290</v>
      </c>
      <c r="D186" s="313" t="s">
        <v>13</v>
      </c>
      <c r="E186" s="436">
        <v>45</v>
      </c>
      <c r="F186" s="436">
        <v>22.058823529411764</v>
      </c>
      <c r="G186" s="436">
        <v>11.392784320479079</v>
      </c>
      <c r="H186" s="437">
        <v>3.5847478632478635</v>
      </c>
      <c r="I186" s="437">
        <v>4.5913461538461542</v>
      </c>
      <c r="J186" s="438">
        <v>3.2971483516483517</v>
      </c>
    </row>
    <row r="187" spans="2:10" x14ac:dyDescent="0.25">
      <c r="B187" s="312">
        <v>2017</v>
      </c>
      <c r="C187" s="313" t="s">
        <v>290</v>
      </c>
      <c r="D187" s="313" t="s">
        <v>14</v>
      </c>
      <c r="E187" s="436">
        <v>78</v>
      </c>
      <c r="F187" s="436">
        <v>38.235294117647058</v>
      </c>
      <c r="G187" s="436">
        <v>40.032368002127441</v>
      </c>
      <c r="H187" s="437">
        <v>7.2670463510848098</v>
      </c>
      <c r="I187" s="437">
        <v>9.3409407484407492</v>
      </c>
      <c r="J187" s="438">
        <v>5.3954831144465292</v>
      </c>
    </row>
    <row r="188" spans="2:10" x14ac:dyDescent="0.25">
      <c r="B188" s="312">
        <v>2017</v>
      </c>
      <c r="C188" s="313" t="s">
        <v>290</v>
      </c>
      <c r="D188" s="313" t="s">
        <v>15</v>
      </c>
      <c r="E188" s="436">
        <v>43</v>
      </c>
      <c r="F188" s="436">
        <v>21.078431372549019</v>
      </c>
      <c r="G188" s="436">
        <v>24.417278852266932</v>
      </c>
      <c r="H188" s="437">
        <v>8.0402593917710199</v>
      </c>
      <c r="I188" s="437">
        <v>9.4505677655677651</v>
      </c>
      <c r="J188" s="438">
        <v>6.6940559440559442</v>
      </c>
    </row>
    <row r="189" spans="2:10" x14ac:dyDescent="0.25">
      <c r="B189" s="312">
        <v>2017</v>
      </c>
      <c r="C189" s="313" t="s">
        <v>290</v>
      </c>
      <c r="D189" s="313" t="s">
        <v>16</v>
      </c>
      <c r="E189" s="436">
        <v>25</v>
      </c>
      <c r="F189" s="436">
        <v>12.254901960784313</v>
      </c>
      <c r="G189" s="436">
        <v>14.860867979106393</v>
      </c>
      <c r="H189" s="437">
        <v>8.4167692307692334</v>
      </c>
      <c r="I189" s="437">
        <v>10.24596153846154</v>
      </c>
      <c r="J189" s="438">
        <v>1.0999999999999999</v>
      </c>
    </row>
    <row r="190" spans="2:10" x14ac:dyDescent="0.25">
      <c r="B190" s="312">
        <v>2017</v>
      </c>
      <c r="C190" s="313" t="s">
        <v>290</v>
      </c>
      <c r="D190" s="313" t="s">
        <v>17</v>
      </c>
      <c r="E190" s="436">
        <v>12</v>
      </c>
      <c r="F190" s="436">
        <v>5.8823529411764701</v>
      </c>
      <c r="G190" s="436">
        <v>9.2260757994178046</v>
      </c>
      <c r="H190" s="437">
        <v>10.886217948717951</v>
      </c>
      <c r="I190" s="437">
        <v>10.8258547008547</v>
      </c>
      <c r="J190" s="438">
        <v>11.067307692307692</v>
      </c>
    </row>
    <row r="191" spans="2:10" x14ac:dyDescent="0.25">
      <c r="B191" s="312">
        <v>2017</v>
      </c>
      <c r="C191" s="313" t="s">
        <v>290</v>
      </c>
      <c r="D191" s="313" t="s">
        <v>18</v>
      </c>
      <c r="E191" s="436">
        <v>1</v>
      </c>
      <c r="F191" s="436">
        <v>0.49019607843137253</v>
      </c>
      <c r="G191" s="436">
        <v>7.0625046602344449E-2</v>
      </c>
      <c r="H191" s="437">
        <v>1</v>
      </c>
      <c r="I191" s="437">
        <v>1</v>
      </c>
      <c r="J191" s="438">
        <v>0</v>
      </c>
    </row>
    <row r="192" spans="2:10" x14ac:dyDescent="0.25">
      <c r="B192" s="320">
        <v>2017</v>
      </c>
      <c r="C192" s="321" t="s">
        <v>290</v>
      </c>
      <c r="D192" s="321" t="s">
        <v>328</v>
      </c>
      <c r="E192" s="324">
        <f>SUM(E186:E191)</f>
        <v>204</v>
      </c>
      <c r="F192" s="324">
        <f t="shared" ref="F192:G192" si="6">SUM(F186:F191)</f>
        <v>99.999999999999986</v>
      </c>
      <c r="G192" s="324">
        <f t="shared" si="6"/>
        <v>99.999999999999986</v>
      </c>
      <c r="H192" s="439">
        <v>6.9408248491704425</v>
      </c>
      <c r="I192" s="439">
        <v>9.1157358712715819</v>
      </c>
      <c r="J192" s="440">
        <v>4.9300580551523927</v>
      </c>
    </row>
    <row r="193" spans="2:10" x14ac:dyDescent="0.25">
      <c r="B193" s="312">
        <v>2017</v>
      </c>
      <c r="C193" s="313" t="s">
        <v>291</v>
      </c>
      <c r="D193" s="313" t="s">
        <v>13</v>
      </c>
      <c r="E193" s="436">
        <v>101</v>
      </c>
      <c r="F193" s="436">
        <v>23.006833712984054</v>
      </c>
      <c r="G193" s="436">
        <v>14.273121235252665</v>
      </c>
      <c r="H193" s="437">
        <v>2.8285986290936775</v>
      </c>
      <c r="I193" s="437">
        <v>3.7526785714285724</v>
      </c>
      <c r="J193" s="438">
        <v>2.1707790091264667</v>
      </c>
    </row>
    <row r="194" spans="2:10" x14ac:dyDescent="0.25">
      <c r="B194" s="312">
        <v>2017</v>
      </c>
      <c r="C194" s="313" t="s">
        <v>291</v>
      </c>
      <c r="D194" s="313" t="s">
        <v>14</v>
      </c>
      <c r="E194" s="436">
        <v>167</v>
      </c>
      <c r="F194" s="436">
        <v>38.041002277904326</v>
      </c>
      <c r="G194" s="436">
        <v>31.066122161922745</v>
      </c>
      <c r="H194" s="437">
        <v>3.7234396591432524</v>
      </c>
      <c r="I194" s="437">
        <v>4.1252468814968823</v>
      </c>
      <c r="J194" s="438">
        <v>3.4037220843672462</v>
      </c>
    </row>
    <row r="195" spans="2:10" x14ac:dyDescent="0.25">
      <c r="B195" s="312">
        <v>2017</v>
      </c>
      <c r="C195" s="313" t="s">
        <v>291</v>
      </c>
      <c r="D195" s="313" t="s">
        <v>15</v>
      </c>
      <c r="E195" s="436">
        <v>105</v>
      </c>
      <c r="F195" s="436">
        <v>23.917995444191344</v>
      </c>
      <c r="G195" s="436">
        <v>29.446539206695473</v>
      </c>
      <c r="H195" s="437">
        <v>5.6133058608058608</v>
      </c>
      <c r="I195" s="437">
        <v>6.7660314685314669</v>
      </c>
      <c r="J195" s="438">
        <v>4.3453076923076921</v>
      </c>
    </row>
    <row r="196" spans="2:10" x14ac:dyDescent="0.25">
      <c r="B196" s="312">
        <v>2017</v>
      </c>
      <c r="C196" s="313" t="s">
        <v>291</v>
      </c>
      <c r="D196" s="313" t="s">
        <v>16</v>
      </c>
      <c r="E196" s="436">
        <v>41</v>
      </c>
      <c r="F196" s="436">
        <v>9.3394077448747144</v>
      </c>
      <c r="G196" s="436">
        <v>15.735424882316744</v>
      </c>
      <c r="H196" s="437">
        <v>7.6818949343339584</v>
      </c>
      <c r="I196" s="437">
        <v>6.3997596153846157</v>
      </c>
      <c r="J196" s="438">
        <v>12.240598290598291</v>
      </c>
    </row>
    <row r="197" spans="2:10" x14ac:dyDescent="0.25">
      <c r="B197" s="312">
        <v>2017</v>
      </c>
      <c r="C197" s="313" t="s">
        <v>291</v>
      </c>
      <c r="D197" s="313" t="s">
        <v>17</v>
      </c>
      <c r="E197" s="436">
        <v>13</v>
      </c>
      <c r="F197" s="436">
        <v>2.9612756264236904</v>
      </c>
      <c r="G197" s="436">
        <v>3.8025179100971496</v>
      </c>
      <c r="H197" s="437">
        <v>5.8546597633136077</v>
      </c>
      <c r="I197" s="437">
        <v>7.5709134615384617</v>
      </c>
      <c r="J197" s="438">
        <v>3.1086538461538469</v>
      </c>
    </row>
    <row r="198" spans="2:10" x14ac:dyDescent="0.25">
      <c r="B198" s="312">
        <v>2017</v>
      </c>
      <c r="C198" s="313" t="s">
        <v>291</v>
      </c>
      <c r="D198" s="313" t="s">
        <v>18</v>
      </c>
      <c r="E198" s="436">
        <v>12</v>
      </c>
      <c r="F198" s="436">
        <v>2.7334851936218678</v>
      </c>
      <c r="G198" s="436">
        <v>5.6762746037152318</v>
      </c>
      <c r="H198" s="437">
        <v>9.4679487179487172</v>
      </c>
      <c r="I198" s="437">
        <v>10.217948717948719</v>
      </c>
      <c r="J198" s="438">
        <v>7.217948717948719</v>
      </c>
    </row>
    <row r="199" spans="2:10" x14ac:dyDescent="0.25">
      <c r="B199" s="320">
        <v>2017</v>
      </c>
      <c r="C199" s="321" t="s">
        <v>291</v>
      </c>
      <c r="D199" s="321" t="s">
        <v>328</v>
      </c>
      <c r="E199" s="324">
        <f>SUM(E193:E198)</f>
        <v>439</v>
      </c>
      <c r="F199" s="324">
        <f t="shared" ref="F199:G199" si="7">SUM(F193:F198)</f>
        <v>100</v>
      </c>
      <c r="G199" s="324">
        <f t="shared" si="7"/>
        <v>100.00000000000001</v>
      </c>
      <c r="H199" s="439">
        <v>4.5594160679866826</v>
      </c>
      <c r="I199" s="439">
        <v>5.4196984265734258</v>
      </c>
      <c r="J199" s="440">
        <v>3.6952054794520581</v>
      </c>
    </row>
    <row r="200" spans="2:10" x14ac:dyDescent="0.25">
      <c r="B200" s="312">
        <v>2017</v>
      </c>
      <c r="C200" s="313" t="s">
        <v>292</v>
      </c>
      <c r="D200" s="313" t="s">
        <v>13</v>
      </c>
      <c r="E200" s="436">
        <v>35</v>
      </c>
      <c r="F200" s="436">
        <v>12.727272727272728</v>
      </c>
      <c r="G200" s="436">
        <v>8.1205273069679844</v>
      </c>
      <c r="H200" s="437">
        <v>7.2557692307692312</v>
      </c>
      <c r="I200" s="437">
        <v>9.787980769230769</v>
      </c>
      <c r="J200" s="438">
        <v>3.8794871794871795</v>
      </c>
    </row>
    <row r="201" spans="2:10" x14ac:dyDescent="0.25">
      <c r="B201" s="312">
        <v>2017</v>
      </c>
      <c r="C201" s="313" t="s">
        <v>292</v>
      </c>
      <c r="D201" s="313" t="s">
        <v>14</v>
      </c>
      <c r="E201" s="436">
        <v>90</v>
      </c>
      <c r="F201" s="436">
        <v>32.727272727272727</v>
      </c>
      <c r="G201" s="436">
        <v>28.965909527652869</v>
      </c>
      <c r="H201" s="437">
        <v>10.06495726495727</v>
      </c>
      <c r="I201" s="437">
        <v>9.0214342948717938</v>
      </c>
      <c r="J201" s="438">
        <v>11.257554945054945</v>
      </c>
    </row>
    <row r="202" spans="2:10" x14ac:dyDescent="0.25">
      <c r="B202" s="312">
        <v>2017</v>
      </c>
      <c r="C202" s="313" t="s">
        <v>292</v>
      </c>
      <c r="D202" s="313" t="s">
        <v>15</v>
      </c>
      <c r="E202" s="436">
        <v>81</v>
      </c>
      <c r="F202" s="436">
        <v>29.454545454545457</v>
      </c>
      <c r="G202" s="436">
        <v>27.366001767938815</v>
      </c>
      <c r="H202" s="437">
        <v>10.565586419753089</v>
      </c>
      <c r="I202" s="437">
        <v>11.190918803418803</v>
      </c>
      <c r="J202" s="438">
        <v>9.7839209401709404</v>
      </c>
    </row>
    <row r="203" spans="2:10" x14ac:dyDescent="0.25">
      <c r="B203" s="312">
        <v>2017</v>
      </c>
      <c r="C203" s="313" t="s">
        <v>292</v>
      </c>
      <c r="D203" s="313" t="s">
        <v>16</v>
      </c>
      <c r="E203" s="436">
        <v>32</v>
      </c>
      <c r="F203" s="436">
        <v>11.636363636363637</v>
      </c>
      <c r="G203" s="436">
        <v>20.396479495753102</v>
      </c>
      <c r="H203" s="437">
        <v>19.932992788461544</v>
      </c>
      <c r="I203" s="437">
        <v>17.801136363636367</v>
      </c>
      <c r="J203" s="438">
        <v>24.623076923076923</v>
      </c>
    </row>
    <row r="204" spans="2:10" x14ac:dyDescent="0.25">
      <c r="B204" s="312">
        <v>2017</v>
      </c>
      <c r="C204" s="313" t="s">
        <v>292</v>
      </c>
      <c r="D204" s="313" t="s">
        <v>17</v>
      </c>
      <c r="E204" s="436">
        <v>27</v>
      </c>
      <c r="F204" s="436">
        <v>9.8181818181818183</v>
      </c>
      <c r="G204" s="436">
        <v>11.779084515161998</v>
      </c>
      <c r="H204" s="437">
        <v>13.643162393162392</v>
      </c>
      <c r="I204" s="437">
        <v>9.8902714932126692</v>
      </c>
      <c r="J204" s="438">
        <v>20.023076923076921</v>
      </c>
    </row>
    <row r="205" spans="2:10" x14ac:dyDescent="0.25">
      <c r="B205" s="312">
        <v>2017</v>
      </c>
      <c r="C205" s="313" t="s">
        <v>292</v>
      </c>
      <c r="D205" s="313" t="s">
        <v>18</v>
      </c>
      <c r="E205" s="436">
        <v>10</v>
      </c>
      <c r="F205" s="436">
        <v>3.6363636363636367</v>
      </c>
      <c r="G205" s="436">
        <v>3.3719973865252317</v>
      </c>
      <c r="H205" s="437">
        <v>10.545192307692307</v>
      </c>
      <c r="I205" s="437">
        <v>11.868990384615383</v>
      </c>
      <c r="J205" s="438">
        <v>5.25</v>
      </c>
    </row>
    <row r="206" spans="2:10" x14ac:dyDescent="0.25">
      <c r="B206" s="320">
        <v>2017</v>
      </c>
      <c r="C206" s="321" t="s">
        <v>292</v>
      </c>
      <c r="D206" s="321" t="s">
        <v>328</v>
      </c>
      <c r="E206" s="324">
        <f>SUM(E200:E205)</f>
        <v>275</v>
      </c>
      <c r="F206" s="324">
        <f t="shared" ref="F206:G206" si="8">SUM(F200:F205)</f>
        <v>100</v>
      </c>
      <c r="G206" s="324">
        <f t="shared" si="8"/>
        <v>100</v>
      </c>
      <c r="H206" s="439">
        <v>11.371940559440562</v>
      </c>
      <c r="I206" s="439">
        <v>11.169320913461533</v>
      </c>
      <c r="J206" s="440">
        <v>11.653846153846155</v>
      </c>
    </row>
    <row r="207" spans="2:10" x14ac:dyDescent="0.25">
      <c r="B207" s="312">
        <v>2017</v>
      </c>
      <c r="C207" s="313" t="s">
        <v>293</v>
      </c>
      <c r="D207" s="313" t="s">
        <v>13</v>
      </c>
      <c r="E207" s="436">
        <v>22</v>
      </c>
      <c r="F207" s="436">
        <v>18.487394957983195</v>
      </c>
      <c r="G207" s="436">
        <v>14.966797202881743</v>
      </c>
      <c r="H207" s="437">
        <v>4.7616433566433569</v>
      </c>
      <c r="I207" s="437">
        <v>6.2051762820512826</v>
      </c>
      <c r="J207" s="438">
        <v>3.0294038461538464</v>
      </c>
    </row>
    <row r="208" spans="2:10" x14ac:dyDescent="0.25">
      <c r="B208" s="312">
        <v>2017</v>
      </c>
      <c r="C208" s="313" t="s">
        <v>293</v>
      </c>
      <c r="D208" s="313" t="s">
        <v>14</v>
      </c>
      <c r="E208" s="436">
        <v>49</v>
      </c>
      <c r="F208" s="436">
        <v>41.176470588235297</v>
      </c>
      <c r="G208" s="436">
        <v>34.101109379237244</v>
      </c>
      <c r="H208" s="437">
        <v>4.8710557299843016</v>
      </c>
      <c r="I208" s="437">
        <v>5.257450372208436</v>
      </c>
      <c r="J208" s="438">
        <v>4.2055982905982914</v>
      </c>
    </row>
    <row r="209" spans="2:10" x14ac:dyDescent="0.25">
      <c r="B209" s="312">
        <v>2017</v>
      </c>
      <c r="C209" s="313" t="s">
        <v>293</v>
      </c>
      <c r="D209" s="313" t="s">
        <v>15</v>
      </c>
      <c r="E209" s="436">
        <v>25</v>
      </c>
      <c r="F209" s="436">
        <v>21.008403361344538</v>
      </c>
      <c r="G209" s="436">
        <v>28.07556208740348</v>
      </c>
      <c r="H209" s="437">
        <v>7.8603000000000005</v>
      </c>
      <c r="I209" s="437">
        <v>8.8937820512820522</v>
      </c>
      <c r="J209" s="438">
        <v>5.2027747252747245</v>
      </c>
    </row>
    <row r="210" spans="2:10" x14ac:dyDescent="0.25">
      <c r="B210" s="312">
        <v>2017</v>
      </c>
      <c r="C210" s="313" t="s">
        <v>293</v>
      </c>
      <c r="D210" s="313" t="s">
        <v>16</v>
      </c>
      <c r="E210" s="436">
        <v>11</v>
      </c>
      <c r="F210" s="436">
        <v>9.2436974789915975</v>
      </c>
      <c r="G210" s="436">
        <v>6.7232882267653906</v>
      </c>
      <c r="H210" s="437">
        <v>4.27798951048951</v>
      </c>
      <c r="I210" s="437">
        <v>5.3110336538461533</v>
      </c>
      <c r="J210" s="438">
        <v>1.5232051282051282</v>
      </c>
    </row>
    <row r="211" spans="2:10" x14ac:dyDescent="0.25">
      <c r="B211" s="312">
        <v>2017</v>
      </c>
      <c r="C211" s="313" t="s">
        <v>293</v>
      </c>
      <c r="D211" s="313" t="s">
        <v>17</v>
      </c>
      <c r="E211" s="436">
        <v>8</v>
      </c>
      <c r="F211" s="436">
        <v>6.7226890756302522</v>
      </c>
      <c r="G211" s="436">
        <v>9.7482884809139883</v>
      </c>
      <c r="H211" s="437">
        <v>8.5288221153846155</v>
      </c>
      <c r="I211" s="437">
        <v>8.5282142857142862</v>
      </c>
      <c r="J211" s="438">
        <v>8.5330769230769228</v>
      </c>
    </row>
    <row r="212" spans="2:10" x14ac:dyDescent="0.25">
      <c r="B212" s="312">
        <v>2017</v>
      </c>
      <c r="C212" s="313" t="s">
        <v>293</v>
      </c>
      <c r="D212" s="313" t="s">
        <v>18</v>
      </c>
      <c r="E212" s="436">
        <v>4</v>
      </c>
      <c r="F212" s="436">
        <v>3.3613445378151261</v>
      </c>
      <c r="G212" s="436">
        <v>6.3849546227981451</v>
      </c>
      <c r="H212" s="437">
        <v>11.172451923076924</v>
      </c>
      <c r="I212" s="437">
        <v>11.172451923076924</v>
      </c>
      <c r="J212" s="438">
        <v>0</v>
      </c>
    </row>
    <row r="213" spans="2:10" x14ac:dyDescent="0.25">
      <c r="B213" s="320">
        <v>2017</v>
      </c>
      <c r="C213" s="321" t="s">
        <v>293</v>
      </c>
      <c r="D213" s="321" t="s">
        <v>328</v>
      </c>
      <c r="E213" s="324">
        <f>SUM(E207:E212)</f>
        <v>119</v>
      </c>
      <c r="F213" s="324">
        <f t="shared" ref="F213:G213" si="9">SUM(F207:F212)</f>
        <v>100</v>
      </c>
      <c r="G213" s="324">
        <f t="shared" si="9"/>
        <v>99.999999999999986</v>
      </c>
      <c r="H213" s="439">
        <v>5.8817113768584353</v>
      </c>
      <c r="I213" s="439">
        <v>6.8050841346153863</v>
      </c>
      <c r="J213" s="440">
        <v>3.9876134122287974</v>
      </c>
    </row>
    <row r="214" spans="2:10" x14ac:dyDescent="0.25">
      <c r="B214" s="312">
        <v>2017</v>
      </c>
      <c r="C214" s="313" t="s">
        <v>294</v>
      </c>
      <c r="D214" s="313" t="s">
        <v>13</v>
      </c>
      <c r="E214" s="436">
        <v>64</v>
      </c>
      <c r="F214" s="436">
        <v>21.404682274247492</v>
      </c>
      <c r="G214" s="436">
        <v>15.489688711838513</v>
      </c>
      <c r="H214" s="437">
        <v>2.8828335336538466</v>
      </c>
      <c r="I214" s="437">
        <v>4.0405384615384623</v>
      </c>
      <c r="J214" s="438">
        <v>2.3566040209790207</v>
      </c>
    </row>
    <row r="215" spans="2:10" x14ac:dyDescent="0.25">
      <c r="B215" s="312">
        <v>2017</v>
      </c>
      <c r="C215" s="313" t="s">
        <v>294</v>
      </c>
      <c r="D215" s="313" t="s">
        <v>14</v>
      </c>
      <c r="E215" s="436">
        <v>123</v>
      </c>
      <c r="F215" s="436">
        <v>41.137123745819395</v>
      </c>
      <c r="G215" s="436">
        <v>39.200686875660232</v>
      </c>
      <c r="H215" s="437">
        <v>3.7961679174484053</v>
      </c>
      <c r="I215" s="437">
        <v>4.1615856313497828</v>
      </c>
      <c r="J215" s="438">
        <v>3.5194945054945062</v>
      </c>
    </row>
    <row r="216" spans="2:10" x14ac:dyDescent="0.25">
      <c r="B216" s="312">
        <v>2017</v>
      </c>
      <c r="C216" s="313" t="s">
        <v>294</v>
      </c>
      <c r="D216" s="313" t="s">
        <v>15</v>
      </c>
      <c r="E216" s="436">
        <v>76</v>
      </c>
      <c r="F216" s="436">
        <v>25.418060200668897</v>
      </c>
      <c r="G216" s="436">
        <v>30.394716172172913</v>
      </c>
      <c r="H216" s="437">
        <v>4.7636664979757057</v>
      </c>
      <c r="I216" s="437">
        <v>5.5183413461538455</v>
      </c>
      <c r="J216" s="438">
        <v>4.2148120629370629</v>
      </c>
    </row>
    <row r="217" spans="2:10" x14ac:dyDescent="0.25">
      <c r="B217" s="312">
        <v>2017</v>
      </c>
      <c r="C217" s="313" t="s">
        <v>294</v>
      </c>
      <c r="D217" s="313" t="s">
        <v>16</v>
      </c>
      <c r="E217" s="436">
        <v>19</v>
      </c>
      <c r="F217" s="436">
        <v>6.3545150501672243</v>
      </c>
      <c r="G217" s="436">
        <v>5.2940476534519831</v>
      </c>
      <c r="H217" s="437">
        <v>3.3188765182186235</v>
      </c>
      <c r="I217" s="437">
        <v>4.1794230769230767</v>
      </c>
      <c r="J217" s="438">
        <v>2.1356250000000001</v>
      </c>
    </row>
    <row r="218" spans="2:10" x14ac:dyDescent="0.25">
      <c r="B218" s="312">
        <v>2017</v>
      </c>
      <c r="C218" s="313" t="s">
        <v>294</v>
      </c>
      <c r="D218" s="313" t="s">
        <v>17</v>
      </c>
      <c r="E218" s="436">
        <v>10</v>
      </c>
      <c r="F218" s="436">
        <v>3.3444816053511706</v>
      </c>
      <c r="G218" s="436">
        <v>5.3184751373258887</v>
      </c>
      <c r="H218" s="437">
        <v>6.3349615384615392</v>
      </c>
      <c r="I218" s="437">
        <v>7.1826923076923084</v>
      </c>
      <c r="J218" s="438">
        <v>5.7698076923076931</v>
      </c>
    </row>
    <row r="219" spans="2:10" x14ac:dyDescent="0.25">
      <c r="B219" s="312">
        <v>2017</v>
      </c>
      <c r="C219" s="313" t="s">
        <v>294</v>
      </c>
      <c r="D219" s="313" t="s">
        <v>18</v>
      </c>
      <c r="E219" s="436">
        <v>7</v>
      </c>
      <c r="F219" s="436">
        <v>2.3411371237458196</v>
      </c>
      <c r="G219" s="436">
        <v>4.3023854495504645</v>
      </c>
      <c r="H219" s="437">
        <v>7.3209615384615381</v>
      </c>
      <c r="I219" s="437">
        <v>7.6516987179487161</v>
      </c>
      <c r="J219" s="438">
        <v>5.3365384615384617</v>
      </c>
    </row>
    <row r="220" spans="2:10" x14ac:dyDescent="0.25">
      <c r="B220" s="320">
        <v>2017</v>
      </c>
      <c r="C220" s="321" t="s">
        <v>294</v>
      </c>
      <c r="D220" s="321" t="s">
        <v>328</v>
      </c>
      <c r="E220" s="324">
        <f>SUM(E214:E219)</f>
        <v>299</v>
      </c>
      <c r="F220" s="324">
        <f t="shared" ref="F220:G220" si="10">SUM(F214:F219)</f>
        <v>100.00000000000001</v>
      </c>
      <c r="G220" s="324">
        <f t="shared" si="10"/>
        <v>100</v>
      </c>
      <c r="H220" s="439">
        <v>3.9836911499871399</v>
      </c>
      <c r="I220" s="439">
        <v>4.7506059218559233</v>
      </c>
      <c r="J220" s="440">
        <v>3.4251289461983094</v>
      </c>
    </row>
    <row r="221" spans="2:10" x14ac:dyDescent="0.25">
      <c r="B221" s="312">
        <v>2017</v>
      </c>
      <c r="C221" s="313" t="s">
        <v>295</v>
      </c>
      <c r="D221" s="313" t="s">
        <v>13</v>
      </c>
      <c r="E221" s="436">
        <v>4</v>
      </c>
      <c r="F221" s="436">
        <v>16</v>
      </c>
      <c r="G221" s="436">
        <v>4.963777098311434</v>
      </c>
      <c r="H221" s="437">
        <v>8.6634615384615383</v>
      </c>
      <c r="I221" s="437">
        <v>0</v>
      </c>
      <c r="J221" s="438">
        <v>8.6634615384615383</v>
      </c>
    </row>
    <row r="222" spans="2:10" x14ac:dyDescent="0.25">
      <c r="B222" s="312">
        <v>2017</v>
      </c>
      <c r="C222" s="313" t="s">
        <v>295</v>
      </c>
      <c r="D222" s="313" t="s">
        <v>14</v>
      </c>
      <c r="E222" s="436">
        <v>9</v>
      </c>
      <c r="F222" s="436">
        <v>36</v>
      </c>
      <c r="G222" s="436">
        <v>32.256287359171417</v>
      </c>
      <c r="H222" s="437">
        <v>25.02136752136752</v>
      </c>
      <c r="I222" s="437">
        <v>23.653846153846153</v>
      </c>
      <c r="J222" s="438">
        <v>29.807692307692307</v>
      </c>
    </row>
    <row r="223" spans="2:10" x14ac:dyDescent="0.25">
      <c r="B223" s="312">
        <v>2017</v>
      </c>
      <c r="C223" s="313" t="s">
        <v>295</v>
      </c>
      <c r="D223" s="313" t="s">
        <v>15</v>
      </c>
      <c r="E223" s="436">
        <v>7</v>
      </c>
      <c r="F223" s="436">
        <v>28</v>
      </c>
      <c r="G223" s="436">
        <v>34.04539569732529</v>
      </c>
      <c r="H223" s="437">
        <v>33.954670329670328</v>
      </c>
      <c r="I223" s="437">
        <v>34.426282051282051</v>
      </c>
      <c r="J223" s="438">
        <v>33.60096153846154</v>
      </c>
    </row>
    <row r="224" spans="2:10" x14ac:dyDescent="0.25">
      <c r="B224" s="312">
        <v>2017</v>
      </c>
      <c r="C224" s="313" t="s">
        <v>295</v>
      </c>
      <c r="D224" s="313" t="s">
        <v>16</v>
      </c>
      <c r="E224" s="441">
        <v>0</v>
      </c>
      <c r="F224" s="441">
        <v>0</v>
      </c>
      <c r="G224" s="441">
        <v>0</v>
      </c>
      <c r="H224" s="441">
        <v>0</v>
      </c>
      <c r="I224" s="441">
        <v>0</v>
      </c>
      <c r="J224" s="442">
        <v>0</v>
      </c>
    </row>
    <row r="225" spans="2:10" x14ac:dyDescent="0.25">
      <c r="B225" s="312">
        <v>2017</v>
      </c>
      <c r="C225" s="313" t="s">
        <v>295</v>
      </c>
      <c r="D225" s="313" t="s">
        <v>17</v>
      </c>
      <c r="E225" s="436">
        <v>4</v>
      </c>
      <c r="F225" s="436">
        <v>16</v>
      </c>
      <c r="G225" s="436">
        <v>26.255405889320443</v>
      </c>
      <c r="H225" s="437">
        <v>45.824519230769234</v>
      </c>
      <c r="I225" s="437">
        <v>45.824519230769234</v>
      </c>
      <c r="J225" s="438">
        <v>0</v>
      </c>
    </row>
    <row r="226" spans="2:10" x14ac:dyDescent="0.25">
      <c r="B226" s="312">
        <v>2017</v>
      </c>
      <c r="C226" s="313" t="s">
        <v>295</v>
      </c>
      <c r="D226" s="313" t="s">
        <v>18</v>
      </c>
      <c r="E226" s="436">
        <v>1</v>
      </c>
      <c r="F226" s="436">
        <v>4</v>
      </c>
      <c r="G226" s="436">
        <v>2.4791339558714154</v>
      </c>
      <c r="H226" s="437">
        <v>17.307692307692307</v>
      </c>
      <c r="I226" s="437">
        <v>17.307692307692307</v>
      </c>
      <c r="J226" s="438">
        <v>0</v>
      </c>
    </row>
    <row r="227" spans="2:10" x14ac:dyDescent="0.25">
      <c r="B227" s="320">
        <v>2017</v>
      </c>
      <c r="C227" s="321" t="s">
        <v>295</v>
      </c>
      <c r="D227" s="321" t="s">
        <v>328</v>
      </c>
      <c r="E227" s="324">
        <f>SUM(E221:E226)</f>
        <v>25</v>
      </c>
      <c r="F227" s="324">
        <f t="shared" ref="F227:G227" si="11">SUM(F221:F226)</f>
        <v>100</v>
      </c>
      <c r="G227" s="324">
        <f t="shared" si="11"/>
        <v>100</v>
      </c>
      <c r="H227" s="439">
        <v>27.925384615384619</v>
      </c>
      <c r="I227" s="439">
        <v>31.297435897435893</v>
      </c>
      <c r="J227" s="440">
        <v>22.867307692307694</v>
      </c>
    </row>
    <row r="228" spans="2:10" x14ac:dyDescent="0.25">
      <c r="B228" s="312">
        <v>2017</v>
      </c>
      <c r="C228" s="313" t="s">
        <v>296</v>
      </c>
      <c r="D228" s="313" t="s">
        <v>13</v>
      </c>
      <c r="E228" s="436">
        <v>4</v>
      </c>
      <c r="F228" s="436">
        <v>23.529411764705884</v>
      </c>
      <c r="G228" s="436">
        <v>7.2390165255945185</v>
      </c>
      <c r="H228" s="437">
        <v>2.1586538461538463</v>
      </c>
      <c r="I228" s="437">
        <v>3.7692307692307692</v>
      </c>
      <c r="J228" s="438">
        <v>0.54807692307692302</v>
      </c>
    </row>
    <row r="229" spans="2:10" x14ac:dyDescent="0.25">
      <c r="B229" s="312">
        <v>2017</v>
      </c>
      <c r="C229" s="313" t="s">
        <v>296</v>
      </c>
      <c r="D229" s="313" t="s">
        <v>14</v>
      </c>
      <c r="E229" s="436">
        <v>4</v>
      </c>
      <c r="F229" s="436">
        <v>23.529411764705884</v>
      </c>
      <c r="G229" s="436">
        <v>17.259169689641272</v>
      </c>
      <c r="H229" s="437">
        <v>5.146634615384615</v>
      </c>
      <c r="I229" s="437">
        <v>18.528846153846153</v>
      </c>
      <c r="J229" s="438">
        <v>0.68589743589743601</v>
      </c>
    </row>
    <row r="230" spans="2:10" x14ac:dyDescent="0.25">
      <c r="B230" s="312">
        <v>2017</v>
      </c>
      <c r="C230" s="313" t="s">
        <v>296</v>
      </c>
      <c r="D230" s="313" t="s">
        <v>15</v>
      </c>
      <c r="E230" s="436">
        <v>6</v>
      </c>
      <c r="F230" s="436">
        <v>35.294117647058826</v>
      </c>
      <c r="G230" s="436">
        <v>59.725916968964128</v>
      </c>
      <c r="H230" s="437">
        <v>11.873397435897438</v>
      </c>
      <c r="I230" s="437">
        <v>17.38221153846154</v>
      </c>
      <c r="J230" s="438">
        <v>0.85576923076923084</v>
      </c>
    </row>
    <row r="231" spans="2:10" x14ac:dyDescent="0.25">
      <c r="B231" s="312">
        <v>2017</v>
      </c>
      <c r="C231" s="313" t="s">
        <v>296</v>
      </c>
      <c r="D231" s="313" t="s">
        <v>16</v>
      </c>
      <c r="E231" s="436">
        <v>2</v>
      </c>
      <c r="F231" s="436">
        <v>11.764705882352942</v>
      </c>
      <c r="G231" s="436">
        <v>9.5848448206368406</v>
      </c>
      <c r="H231" s="437">
        <v>5.7163461538461533</v>
      </c>
      <c r="I231" s="437">
        <v>11.076923076923077</v>
      </c>
      <c r="J231" s="438">
        <v>0.35576923076923078</v>
      </c>
    </row>
    <row r="232" spans="2:10" x14ac:dyDescent="0.25">
      <c r="B232" s="312">
        <v>2017</v>
      </c>
      <c r="C232" s="313" t="s">
        <v>296</v>
      </c>
      <c r="D232" s="313" t="s">
        <v>17</v>
      </c>
      <c r="E232" s="436">
        <v>1</v>
      </c>
      <c r="F232" s="436">
        <v>5.882352941176471</v>
      </c>
      <c r="G232" s="436">
        <v>6.1910519951632406</v>
      </c>
      <c r="H232" s="437">
        <v>7.384615384615385</v>
      </c>
      <c r="I232" s="437">
        <v>7.384615384615385</v>
      </c>
      <c r="J232" s="438">
        <v>0</v>
      </c>
    </row>
    <row r="233" spans="2:10" x14ac:dyDescent="0.25">
      <c r="B233" s="312">
        <v>2017</v>
      </c>
      <c r="C233" s="313" t="s">
        <v>296</v>
      </c>
      <c r="D233" s="313" t="s">
        <v>18</v>
      </c>
      <c r="E233" s="441">
        <v>0</v>
      </c>
      <c r="F233" s="441">
        <v>0</v>
      </c>
      <c r="G233" s="441">
        <v>0</v>
      </c>
      <c r="H233" s="441">
        <v>0</v>
      </c>
      <c r="I233" s="441">
        <v>0</v>
      </c>
      <c r="J233" s="442">
        <v>0</v>
      </c>
    </row>
    <row r="234" spans="2:10" x14ac:dyDescent="0.25">
      <c r="B234" s="320">
        <v>2017</v>
      </c>
      <c r="C234" s="321" t="s">
        <v>296</v>
      </c>
      <c r="D234" s="321" t="s">
        <v>328</v>
      </c>
      <c r="E234" s="324">
        <f>SUM(E228:E233)</f>
        <v>17</v>
      </c>
      <c r="F234" s="324">
        <f t="shared" ref="F234:G234" si="12">SUM(F228:F233)</f>
        <v>100</v>
      </c>
      <c r="G234" s="324">
        <f t="shared" si="12"/>
        <v>100</v>
      </c>
      <c r="H234" s="439">
        <v>7.016402714932128</v>
      </c>
      <c r="I234" s="439">
        <v>12.673076923076923</v>
      </c>
      <c r="J234" s="440">
        <v>0.65264423076923084</v>
      </c>
    </row>
    <row r="235" spans="2:10" x14ac:dyDescent="0.25">
      <c r="B235" s="312">
        <v>2017</v>
      </c>
      <c r="C235" s="313" t="s">
        <v>297</v>
      </c>
      <c r="D235" s="313" t="s">
        <v>13</v>
      </c>
      <c r="E235" s="436">
        <v>25</v>
      </c>
      <c r="F235" s="436">
        <v>17.730496453900709</v>
      </c>
      <c r="G235" s="436">
        <v>16.473750584668942</v>
      </c>
      <c r="H235" s="437">
        <v>5.3507692307692301</v>
      </c>
      <c r="I235" s="437">
        <v>7.7692307692307674</v>
      </c>
      <c r="J235" s="438">
        <v>3.1183431952662719</v>
      </c>
    </row>
    <row r="236" spans="2:10" x14ac:dyDescent="0.25">
      <c r="B236" s="312">
        <v>2017</v>
      </c>
      <c r="C236" s="313" t="s">
        <v>297</v>
      </c>
      <c r="D236" s="313" t="s">
        <v>14</v>
      </c>
      <c r="E236" s="436">
        <v>57</v>
      </c>
      <c r="F236" s="436">
        <v>40.425531914893618</v>
      </c>
      <c r="G236" s="436">
        <v>31.193790371760635</v>
      </c>
      <c r="H236" s="437">
        <v>4.4438259109311726</v>
      </c>
      <c r="I236" s="437">
        <v>5.4011936339522526</v>
      </c>
      <c r="J236" s="438">
        <v>3.452266483516484</v>
      </c>
    </row>
    <row r="237" spans="2:10" x14ac:dyDescent="0.25">
      <c r="B237" s="312">
        <v>2017</v>
      </c>
      <c r="C237" s="313" t="s">
        <v>297</v>
      </c>
      <c r="D237" s="313" t="s">
        <v>15</v>
      </c>
      <c r="E237" s="436">
        <v>39</v>
      </c>
      <c r="F237" s="436">
        <v>27.659574468085108</v>
      </c>
      <c r="G237" s="436">
        <v>33.572726895955569</v>
      </c>
      <c r="H237" s="437">
        <v>6.990138067061145</v>
      </c>
      <c r="I237" s="437">
        <v>10.014423076923078</v>
      </c>
      <c r="J237" s="438">
        <v>4.3978937728937728</v>
      </c>
    </row>
    <row r="238" spans="2:10" x14ac:dyDescent="0.25">
      <c r="B238" s="312">
        <v>2017</v>
      </c>
      <c r="C238" s="313" t="s">
        <v>297</v>
      </c>
      <c r="D238" s="313" t="s">
        <v>16</v>
      </c>
      <c r="E238" s="436">
        <v>13</v>
      </c>
      <c r="F238" s="436">
        <v>9.2198581560283692</v>
      </c>
      <c r="G238" s="436">
        <v>12.7146993173435</v>
      </c>
      <c r="H238" s="437">
        <v>7.9419378698224863</v>
      </c>
      <c r="I238" s="437">
        <v>7.9967948717948723</v>
      </c>
      <c r="J238" s="438">
        <v>7.894917582417583</v>
      </c>
    </row>
    <row r="239" spans="2:10" x14ac:dyDescent="0.25">
      <c r="B239" s="312">
        <v>2017</v>
      </c>
      <c r="C239" s="313" t="s">
        <v>297</v>
      </c>
      <c r="D239" s="313" t="s">
        <v>17</v>
      </c>
      <c r="E239" s="436">
        <v>4</v>
      </c>
      <c r="F239" s="436">
        <v>2.8368794326241136</v>
      </c>
      <c r="G239" s="436">
        <v>2.5459002125530641</v>
      </c>
      <c r="H239" s="437">
        <v>5.1682692307692299</v>
      </c>
      <c r="I239" s="437">
        <v>6.0705128205128203</v>
      </c>
      <c r="J239" s="438">
        <v>2.4615384615384617</v>
      </c>
    </row>
    <row r="240" spans="2:10" x14ac:dyDescent="0.25">
      <c r="B240" s="312">
        <v>2017</v>
      </c>
      <c r="C240" s="313" t="s">
        <v>297</v>
      </c>
      <c r="D240" s="313" t="s">
        <v>18</v>
      </c>
      <c r="E240" s="436">
        <v>3</v>
      </c>
      <c r="F240" s="436">
        <v>2.1276595744680851</v>
      </c>
      <c r="G240" s="436">
        <v>3.4991326177182809</v>
      </c>
      <c r="H240" s="437">
        <v>9.4711538461538467</v>
      </c>
      <c r="I240" s="437">
        <v>9.4711538461538467</v>
      </c>
      <c r="J240" s="438">
        <v>0</v>
      </c>
    </row>
    <row r="241" spans="2:10" x14ac:dyDescent="0.25">
      <c r="B241" s="320">
        <v>2017</v>
      </c>
      <c r="C241" s="321" t="s">
        <v>297</v>
      </c>
      <c r="D241" s="321" t="s">
        <v>328</v>
      </c>
      <c r="E241" s="324">
        <f>SUM(E235:E240)</f>
        <v>141</v>
      </c>
      <c r="F241" s="324">
        <f t="shared" ref="F241:G241" si="13">SUM(F235:F240)</f>
        <v>100</v>
      </c>
      <c r="G241" s="324">
        <f t="shared" si="13"/>
        <v>99.999999999999986</v>
      </c>
      <c r="H241" s="439">
        <v>5.7589675395526463</v>
      </c>
      <c r="I241" s="439">
        <v>7.3905742145178772</v>
      </c>
      <c r="J241" s="440">
        <v>4.104052197802198</v>
      </c>
    </row>
    <row r="242" spans="2:10" x14ac:dyDescent="0.25">
      <c r="B242" s="312">
        <v>2017</v>
      </c>
      <c r="C242" s="313" t="s">
        <v>298</v>
      </c>
      <c r="D242" s="313" t="s">
        <v>13</v>
      </c>
      <c r="E242" s="436">
        <v>2</v>
      </c>
      <c r="F242" s="436">
        <v>4.7619047619047619</v>
      </c>
      <c r="G242" s="436">
        <v>1.3390017741773508</v>
      </c>
      <c r="H242" s="437">
        <v>3.8461538461538463</v>
      </c>
      <c r="I242" s="437">
        <v>1.5384615384615385</v>
      </c>
      <c r="J242" s="438">
        <v>6.1538461538461542</v>
      </c>
    </row>
    <row r="243" spans="2:10" x14ac:dyDescent="0.25">
      <c r="B243" s="312">
        <v>2017</v>
      </c>
      <c r="C243" s="313" t="s">
        <v>298</v>
      </c>
      <c r="D243" s="313" t="s">
        <v>14</v>
      </c>
      <c r="E243" s="436">
        <v>11</v>
      </c>
      <c r="F243" s="436">
        <v>26.19047619047619</v>
      </c>
      <c r="G243" s="436">
        <v>18.207076624376526</v>
      </c>
      <c r="H243" s="437">
        <v>9.5087412587412583</v>
      </c>
      <c r="I243" s="437">
        <v>9.0048076923076916</v>
      </c>
      <c r="J243" s="438">
        <v>10.852564102564102</v>
      </c>
    </row>
    <row r="244" spans="2:10" x14ac:dyDescent="0.25">
      <c r="B244" s="312">
        <v>2017</v>
      </c>
      <c r="C244" s="313" t="s">
        <v>298</v>
      </c>
      <c r="D244" s="313" t="s">
        <v>15</v>
      </c>
      <c r="E244" s="436">
        <v>14</v>
      </c>
      <c r="F244" s="436">
        <v>33.333333333333336</v>
      </c>
      <c r="G244" s="436">
        <v>32.993003715729927</v>
      </c>
      <c r="H244" s="437">
        <v>13.538461538461535</v>
      </c>
      <c r="I244" s="437">
        <v>17.294871794871796</v>
      </c>
      <c r="J244" s="438">
        <v>6.7769230769230759</v>
      </c>
    </row>
    <row r="245" spans="2:10" x14ac:dyDescent="0.25">
      <c r="B245" s="312">
        <v>2017</v>
      </c>
      <c r="C245" s="313" t="s">
        <v>298</v>
      </c>
      <c r="D245" s="313" t="s">
        <v>16</v>
      </c>
      <c r="E245" s="436">
        <v>9</v>
      </c>
      <c r="F245" s="436">
        <v>21.428571428571427</v>
      </c>
      <c r="G245" s="436">
        <v>42.432966223680246</v>
      </c>
      <c r="H245" s="437">
        <v>27.085470085470085</v>
      </c>
      <c r="I245" s="437">
        <v>30.53846153846154</v>
      </c>
      <c r="J245" s="438">
        <v>15</v>
      </c>
    </row>
    <row r="246" spans="2:10" x14ac:dyDescent="0.25">
      <c r="B246" s="312">
        <v>2017</v>
      </c>
      <c r="C246" s="313" t="s">
        <v>298</v>
      </c>
      <c r="D246" s="313" t="s">
        <v>17</v>
      </c>
      <c r="E246" s="436">
        <v>4</v>
      </c>
      <c r="F246" s="436">
        <v>9.5238095238095237</v>
      </c>
      <c r="G246" s="436">
        <v>3.1667391959294346</v>
      </c>
      <c r="H246" s="437">
        <v>4.5480769230769234</v>
      </c>
      <c r="I246" s="437">
        <v>4.5480769230769234</v>
      </c>
      <c r="J246" s="438">
        <v>0</v>
      </c>
    </row>
    <row r="247" spans="2:10" x14ac:dyDescent="0.25">
      <c r="B247" s="312">
        <v>2017</v>
      </c>
      <c r="C247" s="313" t="s">
        <v>298</v>
      </c>
      <c r="D247" s="313" t="s">
        <v>18</v>
      </c>
      <c r="E247" s="436">
        <v>2</v>
      </c>
      <c r="F247" s="436">
        <v>4.7619047619047619</v>
      </c>
      <c r="G247" s="436">
        <v>1.8612124661065175</v>
      </c>
      <c r="H247" s="437">
        <v>5.3461538461538458</v>
      </c>
      <c r="I247" s="437">
        <v>10.23076923076923</v>
      </c>
      <c r="J247" s="438">
        <v>0.46153846153846156</v>
      </c>
    </row>
    <row r="248" spans="2:10" x14ac:dyDescent="0.25">
      <c r="B248" s="320">
        <v>2017</v>
      </c>
      <c r="C248" s="321" t="s">
        <v>298</v>
      </c>
      <c r="D248" s="321" t="s">
        <v>328</v>
      </c>
      <c r="E248" s="324">
        <f>SUM(E242:E247)</f>
        <v>42</v>
      </c>
      <c r="F248" s="324">
        <f t="shared" ref="F248" si="14">SUM(F242:F247)</f>
        <v>100</v>
      </c>
      <c r="G248" s="324">
        <f>SUM(G242:G247)</f>
        <v>100.00000000000001</v>
      </c>
      <c r="H248" s="439">
        <v>13.678113553113555</v>
      </c>
      <c r="I248" s="439">
        <v>15.714102564102568</v>
      </c>
      <c r="J248" s="440">
        <v>8.5881410256410255</v>
      </c>
    </row>
    <row r="249" spans="2:10" x14ac:dyDescent="0.25">
      <c r="B249" s="312">
        <v>2015</v>
      </c>
      <c r="C249" s="339" t="s">
        <v>8</v>
      </c>
      <c r="D249" s="313" t="s">
        <v>13</v>
      </c>
      <c r="E249" s="437">
        <v>374</v>
      </c>
      <c r="F249" s="437">
        <v>20.053619302949063</v>
      </c>
      <c r="G249" s="437">
        <v>11.670829906084082</v>
      </c>
      <c r="H249" s="437">
        <v>3.9777151035239302</v>
      </c>
      <c r="I249" s="437">
        <v>5.4154411502849005</v>
      </c>
      <c r="J249" s="438">
        <v>3.0775735785953171</v>
      </c>
    </row>
    <row r="250" spans="2:10" x14ac:dyDescent="0.25">
      <c r="B250" s="312">
        <v>2015</v>
      </c>
      <c r="C250" s="339" t="s">
        <v>8</v>
      </c>
      <c r="D250" s="437" t="s">
        <v>14</v>
      </c>
      <c r="E250" s="437">
        <v>686</v>
      </c>
      <c r="F250" s="437">
        <v>36.782841823056302</v>
      </c>
      <c r="G250" s="437">
        <v>33.451582075987154</v>
      </c>
      <c r="H250" s="437">
        <v>6.2157864244598944</v>
      </c>
      <c r="I250" s="437">
        <v>7.5624378670677563</v>
      </c>
      <c r="J250" s="438">
        <v>4.7459656425891206</v>
      </c>
    </row>
    <row r="251" spans="2:10" x14ac:dyDescent="0.25">
      <c r="B251" s="312">
        <v>2015</v>
      </c>
      <c r="C251" s="339" t="s">
        <v>8</v>
      </c>
      <c r="D251" s="437" t="s">
        <v>15</v>
      </c>
      <c r="E251" s="437">
        <v>484</v>
      </c>
      <c r="F251" s="437">
        <v>25.951742627345844</v>
      </c>
      <c r="G251" s="437">
        <v>31.682368385242992</v>
      </c>
      <c r="H251" s="437">
        <v>8.3440291905064594</v>
      </c>
      <c r="I251" s="437">
        <v>8.6831997473329547</v>
      </c>
      <c r="J251" s="438">
        <v>7.9014923687423693</v>
      </c>
    </row>
    <row r="252" spans="2:10" x14ac:dyDescent="0.25">
      <c r="B252" s="312">
        <v>2015</v>
      </c>
      <c r="C252" s="339" t="s">
        <v>8</v>
      </c>
      <c r="D252" s="437" t="s">
        <v>16</v>
      </c>
      <c r="E252" s="437">
        <v>184</v>
      </c>
      <c r="F252" s="437">
        <v>9.8659517426273453</v>
      </c>
      <c r="G252" s="437">
        <v>12.887410168176892</v>
      </c>
      <c r="H252" s="437">
        <v>8.9279420986622089</v>
      </c>
      <c r="I252" s="437">
        <v>9.2483254437869817</v>
      </c>
      <c r="J252" s="438">
        <v>8.1566488603988585</v>
      </c>
    </row>
    <row r="253" spans="2:10" x14ac:dyDescent="0.25">
      <c r="B253" s="312">
        <v>2015</v>
      </c>
      <c r="C253" s="339" t="s">
        <v>8</v>
      </c>
      <c r="D253" s="437" t="s">
        <v>17</v>
      </c>
      <c r="E253" s="437">
        <v>98</v>
      </c>
      <c r="F253" s="437">
        <v>5.2546916890080428</v>
      </c>
      <c r="G253" s="437">
        <v>7.438937633973004</v>
      </c>
      <c r="H253" s="437">
        <v>9.6758333333333297</v>
      </c>
      <c r="I253" s="437">
        <v>9.9762104072398206</v>
      </c>
      <c r="J253" s="438">
        <v>8.9949786324786327</v>
      </c>
    </row>
    <row r="254" spans="2:10" x14ac:dyDescent="0.25">
      <c r="B254" s="312">
        <v>2015</v>
      </c>
      <c r="C254" s="339" t="s">
        <v>8</v>
      </c>
      <c r="D254" s="313" t="s">
        <v>18</v>
      </c>
      <c r="E254" s="437">
        <v>39</v>
      </c>
      <c r="F254" s="437">
        <v>2.0911528150134049</v>
      </c>
      <c r="G254" s="437">
        <v>2.8688718305358876</v>
      </c>
      <c r="H254" s="437">
        <v>9.3767011834319511</v>
      </c>
      <c r="I254" s="437">
        <v>9.6703425480769241</v>
      </c>
      <c r="J254" s="438">
        <v>8.0343406593406588</v>
      </c>
    </row>
    <row r="255" spans="2:10" x14ac:dyDescent="0.25">
      <c r="B255" s="320">
        <v>2015</v>
      </c>
      <c r="C255" s="346" t="s">
        <v>8</v>
      </c>
      <c r="D255" s="439" t="s">
        <v>328</v>
      </c>
      <c r="E255" s="439">
        <v>1865</v>
      </c>
      <c r="F255" s="439">
        <v>100</v>
      </c>
      <c r="G255" s="439">
        <v>100</v>
      </c>
      <c r="H255" s="439">
        <v>6.8347825324809213</v>
      </c>
      <c r="I255" s="439">
        <v>8.0084379619717669</v>
      </c>
      <c r="J255" s="440">
        <v>5.4602803647652287</v>
      </c>
    </row>
    <row r="256" spans="2:10" x14ac:dyDescent="0.25">
      <c r="B256" s="312">
        <v>2015</v>
      </c>
      <c r="C256" s="339" t="s">
        <v>285</v>
      </c>
      <c r="D256" s="313" t="s">
        <v>13</v>
      </c>
      <c r="E256" s="437">
        <v>20</v>
      </c>
      <c r="F256" s="437">
        <v>14.492753623188406</v>
      </c>
      <c r="G256" s="437">
        <v>8.3266153924366879</v>
      </c>
      <c r="H256" s="437">
        <v>2.7560096153846154</v>
      </c>
      <c r="I256" s="437">
        <v>2.9022435897435899</v>
      </c>
      <c r="J256" s="438">
        <v>2.5366586538461542</v>
      </c>
    </row>
    <row r="257" spans="2:10" x14ac:dyDescent="0.25">
      <c r="B257" s="312">
        <v>2015</v>
      </c>
      <c r="C257" s="339" t="s">
        <v>285</v>
      </c>
      <c r="D257" s="437" t="s">
        <v>14</v>
      </c>
      <c r="E257" s="437">
        <v>63</v>
      </c>
      <c r="F257" s="437">
        <v>45.652173913043477</v>
      </c>
      <c r="G257" s="437">
        <v>36.671968392995915</v>
      </c>
      <c r="H257" s="437">
        <v>3.8533272283272275</v>
      </c>
      <c r="I257" s="437">
        <v>4.447222222222222</v>
      </c>
      <c r="J257" s="438">
        <v>2.3685897435897436</v>
      </c>
    </row>
    <row r="258" spans="2:10" x14ac:dyDescent="0.25">
      <c r="B258" s="312">
        <v>2015</v>
      </c>
      <c r="C258" s="339" t="s">
        <v>285</v>
      </c>
      <c r="D258" s="437" t="s">
        <v>15</v>
      </c>
      <c r="E258" s="437">
        <v>33</v>
      </c>
      <c r="F258" s="437">
        <v>23.913043478260871</v>
      </c>
      <c r="G258" s="437">
        <v>27.969874574227802</v>
      </c>
      <c r="H258" s="437">
        <v>5.6107226107226111</v>
      </c>
      <c r="I258" s="437">
        <v>5.6529876373626369</v>
      </c>
      <c r="J258" s="438">
        <v>5.3740384615384613</v>
      </c>
    </row>
    <row r="259" spans="2:10" x14ac:dyDescent="0.25">
      <c r="B259" s="312">
        <v>2015</v>
      </c>
      <c r="C259" s="339" t="s">
        <v>285</v>
      </c>
      <c r="D259" s="437" t="s">
        <v>16</v>
      </c>
      <c r="E259" s="437">
        <v>14</v>
      </c>
      <c r="F259" s="437">
        <v>10.144927536231885</v>
      </c>
      <c r="G259" s="437">
        <v>17.614804162944566</v>
      </c>
      <c r="H259" s="437">
        <v>8.3289835164835146</v>
      </c>
      <c r="I259" s="437">
        <v>7.1477272727272725</v>
      </c>
      <c r="J259" s="438">
        <v>12.660256410256409</v>
      </c>
    </row>
    <row r="260" spans="2:10" x14ac:dyDescent="0.25">
      <c r="B260" s="312">
        <v>2015</v>
      </c>
      <c r="C260" s="339" t="s">
        <v>285</v>
      </c>
      <c r="D260" s="437" t="s">
        <v>17</v>
      </c>
      <c r="E260" s="437">
        <v>5</v>
      </c>
      <c r="F260" s="437">
        <v>3.6231884057971016</v>
      </c>
      <c r="G260" s="437">
        <v>5.4673144940482681</v>
      </c>
      <c r="H260" s="437">
        <v>7.2384615384615385</v>
      </c>
      <c r="I260" s="437">
        <v>4.7516025641025639</v>
      </c>
      <c r="J260" s="438">
        <v>10.96875</v>
      </c>
    </row>
    <row r="261" spans="2:10" x14ac:dyDescent="0.25">
      <c r="B261" s="312">
        <v>2015</v>
      </c>
      <c r="C261" s="339" t="s">
        <v>285</v>
      </c>
      <c r="D261" s="437" t="s">
        <v>18</v>
      </c>
      <c r="E261" s="437">
        <v>3</v>
      </c>
      <c r="F261" s="437">
        <v>2.1739130434782608</v>
      </c>
      <c r="G261" s="437">
        <v>3.9494229833467696</v>
      </c>
      <c r="H261" s="437">
        <v>8.7147435897435894</v>
      </c>
      <c r="I261" s="437">
        <v>8.7147435897435894</v>
      </c>
      <c r="J261" s="438">
        <v>0</v>
      </c>
    </row>
    <row r="262" spans="2:10" x14ac:dyDescent="0.25">
      <c r="B262" s="320">
        <v>2015</v>
      </c>
      <c r="C262" s="346" t="s">
        <v>285</v>
      </c>
      <c r="D262" s="439" t="s">
        <v>328</v>
      </c>
      <c r="E262" s="439">
        <v>138</v>
      </c>
      <c r="F262" s="324">
        <f t="shared" ref="F262:G262" si="15">SUM(F256:F261)</f>
        <v>100.00000000000001</v>
      </c>
      <c r="G262" s="324">
        <f t="shared" si="15"/>
        <v>100</v>
      </c>
      <c r="H262" s="439">
        <v>4.7969272575250841</v>
      </c>
      <c r="I262" s="439">
        <v>5.0221530920060333</v>
      </c>
      <c r="J262" s="440">
        <v>4.1587873931623935</v>
      </c>
    </row>
    <row r="263" spans="2:10" x14ac:dyDescent="0.25">
      <c r="B263" s="312">
        <v>2015</v>
      </c>
      <c r="C263" s="339" t="s">
        <v>286</v>
      </c>
      <c r="D263" s="313" t="s">
        <v>13</v>
      </c>
      <c r="E263" s="437">
        <v>12</v>
      </c>
      <c r="F263" s="437">
        <v>27.272727272727273</v>
      </c>
      <c r="G263" s="437">
        <v>17.390643985419199</v>
      </c>
      <c r="H263" s="437">
        <v>2.7524038461538463</v>
      </c>
      <c r="I263" s="437">
        <v>9.7980769230769234</v>
      </c>
      <c r="J263" s="438">
        <v>1.3432692307692307</v>
      </c>
    </row>
    <row r="264" spans="2:10" x14ac:dyDescent="0.25">
      <c r="B264" s="312">
        <v>2015</v>
      </c>
      <c r="C264" s="339" t="s">
        <v>286</v>
      </c>
      <c r="D264" s="437" t="s">
        <v>14</v>
      </c>
      <c r="E264" s="437">
        <v>22</v>
      </c>
      <c r="F264" s="437">
        <v>50.000000000000007</v>
      </c>
      <c r="G264" s="437">
        <v>45.797893884163628</v>
      </c>
      <c r="H264" s="437">
        <v>3.9536713286713283</v>
      </c>
      <c r="I264" s="437">
        <v>4.6033653846153841</v>
      </c>
      <c r="J264" s="438">
        <v>3.1740384615384611</v>
      </c>
    </row>
    <row r="265" spans="2:10" x14ac:dyDescent="0.25">
      <c r="B265" s="312">
        <v>2015</v>
      </c>
      <c r="C265" s="339" t="s">
        <v>286</v>
      </c>
      <c r="D265" s="437" t="s">
        <v>15</v>
      </c>
      <c r="E265" s="437">
        <v>8</v>
      </c>
      <c r="F265" s="437">
        <v>18.181818181818183</v>
      </c>
      <c r="G265" s="437">
        <v>24.022883758606724</v>
      </c>
      <c r="H265" s="437">
        <v>5.703125</v>
      </c>
      <c r="I265" s="437">
        <v>4.7230769230769232</v>
      </c>
      <c r="J265" s="438">
        <v>7.3365384615384608</v>
      </c>
    </row>
    <row r="266" spans="2:10" x14ac:dyDescent="0.25">
      <c r="B266" s="312">
        <v>2015</v>
      </c>
      <c r="C266" s="339" t="s">
        <v>286</v>
      </c>
      <c r="D266" s="437" t="s">
        <v>16</v>
      </c>
      <c r="E266" s="437">
        <v>1</v>
      </c>
      <c r="F266" s="437">
        <v>2.2727272727272729</v>
      </c>
      <c r="G266" s="437">
        <v>3.6249493722154718</v>
      </c>
      <c r="H266" s="437">
        <v>6.884615384615385</v>
      </c>
      <c r="I266" s="437">
        <v>6.884615384615385</v>
      </c>
      <c r="J266" s="438">
        <v>0</v>
      </c>
    </row>
    <row r="267" spans="2:10" x14ac:dyDescent="0.25">
      <c r="B267" s="312">
        <v>2015</v>
      </c>
      <c r="C267" s="339" t="s">
        <v>286</v>
      </c>
      <c r="D267" s="437" t="s">
        <v>17</v>
      </c>
      <c r="E267" s="437">
        <v>1</v>
      </c>
      <c r="F267" s="437">
        <v>2.2727272727272729</v>
      </c>
      <c r="G267" s="437">
        <v>9.1636289995949785</v>
      </c>
      <c r="H267" s="437">
        <v>17.403846153846153</v>
      </c>
      <c r="I267" s="437">
        <v>17.403846153846153</v>
      </c>
      <c r="J267" s="438">
        <v>0</v>
      </c>
    </row>
    <row r="268" spans="2:10" x14ac:dyDescent="0.25">
      <c r="B268" s="312">
        <v>2015</v>
      </c>
      <c r="C268" s="339" t="s">
        <v>286</v>
      </c>
      <c r="D268" s="437" t="s">
        <v>18</v>
      </c>
      <c r="E268" s="437">
        <v>0</v>
      </c>
      <c r="F268" s="437">
        <v>0</v>
      </c>
      <c r="G268" s="437">
        <v>0</v>
      </c>
      <c r="H268" s="437">
        <v>0</v>
      </c>
      <c r="I268" s="437">
        <v>0</v>
      </c>
      <c r="J268" s="438">
        <v>0</v>
      </c>
    </row>
    <row r="269" spans="2:10" x14ac:dyDescent="0.25">
      <c r="B269" s="320">
        <v>2015</v>
      </c>
      <c r="C269" s="346" t="s">
        <v>286</v>
      </c>
      <c r="D269" s="439" t="s">
        <v>328</v>
      </c>
      <c r="E269" s="439">
        <v>44</v>
      </c>
      <c r="F269" s="439">
        <f t="shared" ref="F269:G269" si="16">SUM(F263:F268)</f>
        <v>100</v>
      </c>
      <c r="G269" s="439">
        <f t="shared" si="16"/>
        <v>100</v>
      </c>
      <c r="H269" s="439">
        <v>4.3164335664335676</v>
      </c>
      <c r="I269" s="439">
        <v>5.8447802197802199</v>
      </c>
      <c r="J269" s="440">
        <v>2.920986622073579</v>
      </c>
    </row>
    <row r="270" spans="2:10" x14ac:dyDescent="0.25">
      <c r="B270" s="312">
        <v>2015</v>
      </c>
      <c r="C270" s="339" t="s">
        <v>287</v>
      </c>
      <c r="D270" s="313" t="s">
        <v>13</v>
      </c>
      <c r="E270" s="437">
        <v>4</v>
      </c>
      <c r="F270" s="437">
        <v>5.4794520547945202</v>
      </c>
      <c r="G270" s="437">
        <v>2.9754825475455267</v>
      </c>
      <c r="H270" s="437">
        <v>3.2776442307692304</v>
      </c>
      <c r="I270" s="437">
        <v>1.5889423076923077</v>
      </c>
      <c r="J270" s="438">
        <v>4.9663461538461533</v>
      </c>
    </row>
    <row r="271" spans="2:10" x14ac:dyDescent="0.25">
      <c r="B271" s="312">
        <v>2015</v>
      </c>
      <c r="C271" s="339" t="s">
        <v>287</v>
      </c>
      <c r="D271" s="437" t="s">
        <v>14</v>
      </c>
      <c r="E271" s="437">
        <v>33</v>
      </c>
      <c r="F271" s="437">
        <v>45.205479452054789</v>
      </c>
      <c r="G271" s="437">
        <v>52.456655282654474</v>
      </c>
      <c r="H271" s="437">
        <v>7.0040792540792536</v>
      </c>
      <c r="I271" s="437">
        <v>8.1212374581939795</v>
      </c>
      <c r="J271" s="438">
        <v>4.4346153846153848</v>
      </c>
    </row>
    <row r="272" spans="2:10" x14ac:dyDescent="0.25">
      <c r="B272" s="312">
        <v>2015</v>
      </c>
      <c r="C272" s="339" t="s">
        <v>287</v>
      </c>
      <c r="D272" s="437" t="s">
        <v>15</v>
      </c>
      <c r="E272" s="437">
        <v>19</v>
      </c>
      <c r="F272" s="437">
        <v>26.027397260273972</v>
      </c>
      <c r="G272" s="437">
        <v>22.297024517452453</v>
      </c>
      <c r="H272" s="437">
        <v>5.1707995951417001</v>
      </c>
      <c r="I272" s="437">
        <v>6.9123520710059179</v>
      </c>
      <c r="J272" s="438">
        <v>1.3974358974358976</v>
      </c>
    </row>
    <row r="273" spans="2:10" x14ac:dyDescent="0.25">
      <c r="B273" s="312">
        <v>2015</v>
      </c>
      <c r="C273" s="339" t="s">
        <v>287</v>
      </c>
      <c r="D273" s="437" t="s">
        <v>16</v>
      </c>
      <c r="E273" s="437">
        <v>11</v>
      </c>
      <c r="F273" s="437">
        <v>15.068493150684931</v>
      </c>
      <c r="G273" s="437">
        <v>15.6390140645288</v>
      </c>
      <c r="H273" s="437">
        <v>6.2644230769230766</v>
      </c>
      <c r="I273" s="437">
        <v>6.8049450549450556</v>
      </c>
      <c r="J273" s="438">
        <v>5.318509615384615</v>
      </c>
    </row>
    <row r="274" spans="2:10" x14ac:dyDescent="0.25">
      <c r="B274" s="312">
        <v>2015</v>
      </c>
      <c r="C274" s="339" t="s">
        <v>287</v>
      </c>
      <c r="D274" s="437" t="s">
        <v>17</v>
      </c>
      <c r="E274" s="437">
        <v>3</v>
      </c>
      <c r="F274" s="437">
        <v>4.10958904109589</v>
      </c>
      <c r="G274" s="437">
        <v>2.1331383866708857</v>
      </c>
      <c r="H274" s="437">
        <v>3.1330128205128198</v>
      </c>
      <c r="I274" s="437">
        <v>3.1330128205128198</v>
      </c>
      <c r="J274" s="438">
        <v>0</v>
      </c>
    </row>
    <row r="275" spans="2:10" x14ac:dyDescent="0.25">
      <c r="B275" s="312">
        <v>2015</v>
      </c>
      <c r="C275" s="339" t="s">
        <v>287</v>
      </c>
      <c r="D275" s="437" t="s">
        <v>18</v>
      </c>
      <c r="E275" s="437">
        <v>3</v>
      </c>
      <c r="F275" s="437">
        <v>4.10958904109589</v>
      </c>
      <c r="G275" s="437">
        <v>4.4986852011478575</v>
      </c>
      <c r="H275" s="437">
        <v>6.6073717948717956</v>
      </c>
      <c r="I275" s="437">
        <v>6.6073717948717956</v>
      </c>
      <c r="J275" s="438">
        <v>0</v>
      </c>
    </row>
    <row r="276" spans="2:10" x14ac:dyDescent="0.25">
      <c r="B276" s="320">
        <v>2015</v>
      </c>
      <c r="C276" s="346" t="s">
        <v>287</v>
      </c>
      <c r="D276" s="439" t="s">
        <v>328</v>
      </c>
      <c r="E276" s="439">
        <v>73</v>
      </c>
      <c r="F276" s="439">
        <f t="shared" ref="F276:G276" si="17">SUM(F270:F275)</f>
        <v>99.999999999999986</v>
      </c>
      <c r="G276" s="439">
        <f t="shared" si="17"/>
        <v>99.999999999999972</v>
      </c>
      <c r="H276" s="439">
        <v>6.0358930453108535</v>
      </c>
      <c r="I276" s="439">
        <v>6.993778280542986</v>
      </c>
      <c r="J276" s="440">
        <v>3.8153409090909096</v>
      </c>
    </row>
    <row r="277" spans="2:10" x14ac:dyDescent="0.25">
      <c r="B277" s="312">
        <v>2015</v>
      </c>
      <c r="C277" s="339" t="s">
        <v>288</v>
      </c>
      <c r="D277" s="313" t="s">
        <v>13</v>
      </c>
      <c r="E277" s="437">
        <v>12</v>
      </c>
      <c r="F277" s="437">
        <v>10.344827586206897</v>
      </c>
      <c r="G277" s="437">
        <v>3.0410008670878237</v>
      </c>
      <c r="H277" s="437">
        <v>1.5737179487179487</v>
      </c>
      <c r="I277" s="437">
        <v>1.4615384615384617</v>
      </c>
      <c r="J277" s="438">
        <v>1.6298076923076925</v>
      </c>
    </row>
    <row r="278" spans="2:10" x14ac:dyDescent="0.25">
      <c r="B278" s="312">
        <v>2015</v>
      </c>
      <c r="C278" s="339" t="s">
        <v>288</v>
      </c>
      <c r="D278" s="437" t="s">
        <v>14</v>
      </c>
      <c r="E278" s="437">
        <v>47</v>
      </c>
      <c r="F278" s="437">
        <v>40.517241379310342</v>
      </c>
      <c r="G278" s="437">
        <v>30.397621701969527</v>
      </c>
      <c r="H278" s="437">
        <v>4.016366612111292</v>
      </c>
      <c r="I278" s="437">
        <v>4.8176392572944291</v>
      </c>
      <c r="J278" s="438">
        <v>2.7254273504273501</v>
      </c>
    </row>
    <row r="279" spans="2:10" x14ac:dyDescent="0.25">
      <c r="B279" s="312">
        <v>2015</v>
      </c>
      <c r="C279" s="339" t="s">
        <v>288</v>
      </c>
      <c r="D279" s="437" t="s">
        <v>15</v>
      </c>
      <c r="E279" s="437">
        <v>37</v>
      </c>
      <c r="F279" s="437">
        <v>31.896551724137929</v>
      </c>
      <c r="G279" s="437">
        <v>40.198810850984763</v>
      </c>
      <c r="H279" s="437">
        <v>6.746881496881497</v>
      </c>
      <c r="I279" s="437">
        <v>5.6821266968325794</v>
      </c>
      <c r="J279" s="438">
        <v>7.6519230769230759</v>
      </c>
    </row>
    <row r="280" spans="2:10" x14ac:dyDescent="0.25">
      <c r="B280" s="312">
        <v>2015</v>
      </c>
      <c r="C280" s="339" t="s">
        <v>288</v>
      </c>
      <c r="D280" s="437" t="s">
        <v>16</v>
      </c>
      <c r="E280" s="437">
        <v>11</v>
      </c>
      <c r="F280" s="437">
        <v>9.4827586206896548</v>
      </c>
      <c r="G280" s="437">
        <v>5.4812337421033073</v>
      </c>
      <c r="H280" s="437">
        <v>3.0944055944055937</v>
      </c>
      <c r="I280" s="437">
        <v>2.175213675213675</v>
      </c>
      <c r="J280" s="438">
        <v>7.2307692307692308</v>
      </c>
    </row>
    <row r="281" spans="2:10" x14ac:dyDescent="0.25">
      <c r="B281" s="312">
        <v>2015</v>
      </c>
      <c r="C281" s="339" t="s">
        <v>288</v>
      </c>
      <c r="D281" s="437" t="s">
        <v>17</v>
      </c>
      <c r="E281" s="437">
        <v>6</v>
      </c>
      <c r="F281" s="437">
        <v>5.1724137931034484</v>
      </c>
      <c r="G281" s="437">
        <v>14.929394277220364</v>
      </c>
      <c r="H281" s="437">
        <v>15.451923076923075</v>
      </c>
      <c r="I281" s="437">
        <v>17.792307692307691</v>
      </c>
      <c r="J281" s="438">
        <v>3.75</v>
      </c>
    </row>
    <row r="282" spans="2:10" x14ac:dyDescent="0.25">
      <c r="B282" s="312">
        <v>2015</v>
      </c>
      <c r="C282" s="339" t="s">
        <v>288</v>
      </c>
      <c r="D282" s="437" t="s">
        <v>18</v>
      </c>
      <c r="E282" s="437">
        <v>3</v>
      </c>
      <c r="F282" s="437">
        <v>2.5862068965517242</v>
      </c>
      <c r="G282" s="437">
        <v>5.951938560634213</v>
      </c>
      <c r="H282" s="437">
        <v>12.320512820512823</v>
      </c>
      <c r="I282" s="437">
        <v>12.320512820512823</v>
      </c>
      <c r="J282" s="438">
        <v>0</v>
      </c>
    </row>
    <row r="283" spans="2:10" x14ac:dyDescent="0.25">
      <c r="B283" s="320">
        <v>2015</v>
      </c>
      <c r="C283" s="346" t="s">
        <v>288</v>
      </c>
      <c r="D283" s="439" t="s">
        <v>328</v>
      </c>
      <c r="E283" s="439">
        <v>116</v>
      </c>
      <c r="F283" s="439">
        <f t="shared" ref="F283:G283" si="18">SUM(F277:F282)</f>
        <v>100</v>
      </c>
      <c r="G283" s="439">
        <f t="shared" si="18"/>
        <v>100.00000000000001</v>
      </c>
      <c r="H283" s="439">
        <v>5.3534482758620721</v>
      </c>
      <c r="I283" s="439">
        <v>5.7858783008036756</v>
      </c>
      <c r="J283" s="440">
        <v>4.7621664050235477</v>
      </c>
    </row>
    <row r="284" spans="2:10" x14ac:dyDescent="0.25">
      <c r="B284" s="312">
        <v>2015</v>
      </c>
      <c r="C284" s="339" t="s">
        <v>289</v>
      </c>
      <c r="D284" s="313" t="s">
        <v>13</v>
      </c>
      <c r="E284" s="437">
        <v>15</v>
      </c>
      <c r="F284" s="437">
        <v>16.129032258064516</v>
      </c>
      <c r="G284" s="437">
        <v>5.9638182938766633</v>
      </c>
      <c r="H284" s="437">
        <v>2.108974358974359</v>
      </c>
      <c r="I284" s="437">
        <v>1.8104395604395604</v>
      </c>
      <c r="J284" s="438">
        <v>2.3701923076923079</v>
      </c>
    </row>
    <row r="285" spans="2:10" x14ac:dyDescent="0.25">
      <c r="B285" s="312">
        <v>2015</v>
      </c>
      <c r="C285" s="339" t="s">
        <v>289</v>
      </c>
      <c r="D285" s="437" t="s">
        <v>14</v>
      </c>
      <c r="E285" s="437">
        <v>35</v>
      </c>
      <c r="F285" s="437">
        <v>37.634408602150536</v>
      </c>
      <c r="G285" s="437">
        <v>38.019794801145629</v>
      </c>
      <c r="H285" s="437">
        <v>5.7620879120879112</v>
      </c>
      <c r="I285" s="437">
        <v>5.2243589743589745</v>
      </c>
      <c r="J285" s="438">
        <v>6.5686813186813184</v>
      </c>
    </row>
    <row r="286" spans="2:10" x14ac:dyDescent="0.25">
      <c r="B286" s="312">
        <v>2015</v>
      </c>
      <c r="C286" s="339" t="s">
        <v>289</v>
      </c>
      <c r="D286" s="437" t="s">
        <v>15</v>
      </c>
      <c r="E286" s="437">
        <v>25</v>
      </c>
      <c r="F286" s="437">
        <v>26.881720430107524</v>
      </c>
      <c r="G286" s="437">
        <v>31.367146430772575</v>
      </c>
      <c r="H286" s="437">
        <v>6.6553846153846141</v>
      </c>
      <c r="I286" s="437">
        <v>8.6742788461538467</v>
      </c>
      <c r="J286" s="438">
        <v>3.0662393162393164</v>
      </c>
    </row>
    <row r="287" spans="2:10" x14ac:dyDescent="0.25">
      <c r="B287" s="312">
        <v>2015</v>
      </c>
      <c r="C287" s="339" t="s">
        <v>289</v>
      </c>
      <c r="D287" s="437" t="s">
        <v>16</v>
      </c>
      <c r="E287" s="437">
        <v>6</v>
      </c>
      <c r="F287" s="437">
        <v>6.4516129032258061</v>
      </c>
      <c r="G287" s="437">
        <v>10.209186817967588</v>
      </c>
      <c r="H287" s="437">
        <v>9.0256410256410238</v>
      </c>
      <c r="I287" s="437">
        <v>9.0256410256410238</v>
      </c>
      <c r="J287" s="438">
        <v>0</v>
      </c>
    </row>
    <row r="288" spans="2:10" x14ac:dyDescent="0.25">
      <c r="B288" s="312">
        <v>2015</v>
      </c>
      <c r="C288" s="339" t="s">
        <v>289</v>
      </c>
      <c r="D288" s="437" t="s">
        <v>17</v>
      </c>
      <c r="E288" s="437">
        <v>11</v>
      </c>
      <c r="F288" s="437">
        <v>11.827956989247312</v>
      </c>
      <c r="G288" s="437">
        <v>13.095022296341948</v>
      </c>
      <c r="H288" s="437">
        <v>6.314685314685315</v>
      </c>
      <c r="I288" s="437">
        <v>4.1794871794871797</v>
      </c>
      <c r="J288" s="438">
        <v>8.8769230769230774</v>
      </c>
    </row>
    <row r="289" spans="2:10" x14ac:dyDescent="0.25">
      <c r="B289" s="312">
        <v>2015</v>
      </c>
      <c r="C289" s="339" t="s">
        <v>289</v>
      </c>
      <c r="D289" s="437" t="s">
        <v>18</v>
      </c>
      <c r="E289" s="437">
        <v>1</v>
      </c>
      <c r="F289" s="437">
        <v>1.075268817204301</v>
      </c>
      <c r="G289" s="437">
        <v>1.3450313598955879</v>
      </c>
      <c r="H289" s="437">
        <v>7.134615384615385</v>
      </c>
      <c r="I289" s="437">
        <v>7.134615384615385</v>
      </c>
      <c r="J289" s="438">
        <v>0</v>
      </c>
    </row>
    <row r="290" spans="2:10" x14ac:dyDescent="0.25">
      <c r="B290" s="320">
        <v>2015</v>
      </c>
      <c r="C290" s="346" t="s">
        <v>289</v>
      </c>
      <c r="D290" s="439" t="s">
        <v>328</v>
      </c>
      <c r="E290" s="439">
        <v>93</v>
      </c>
      <c r="F290" s="439">
        <f t="shared" ref="F290:G290" si="19">SUM(F284:F289)</f>
        <v>100</v>
      </c>
      <c r="G290" s="439">
        <f t="shared" si="19"/>
        <v>100</v>
      </c>
      <c r="H290" s="439">
        <v>5.7036807278742776</v>
      </c>
      <c r="I290" s="439">
        <v>6.097165991902834</v>
      </c>
      <c r="J290" s="440">
        <v>5.0806623931623935</v>
      </c>
    </row>
    <row r="291" spans="2:10" x14ac:dyDescent="0.25">
      <c r="B291" s="312">
        <v>2015</v>
      </c>
      <c r="C291" s="339" t="s">
        <v>290</v>
      </c>
      <c r="D291" s="313" t="s">
        <v>13</v>
      </c>
      <c r="E291" s="437">
        <v>54</v>
      </c>
      <c r="F291" s="437">
        <v>27.272727272727273</v>
      </c>
      <c r="G291" s="437">
        <v>24.958934267232067</v>
      </c>
      <c r="H291" s="437">
        <v>5.3146486229819567</v>
      </c>
      <c r="I291" s="437">
        <v>7.0918936965811961</v>
      </c>
      <c r="J291" s="438">
        <v>3.8928525641025646</v>
      </c>
    </row>
    <row r="292" spans="2:10" x14ac:dyDescent="0.25">
      <c r="B292" s="312">
        <v>2015</v>
      </c>
      <c r="C292" s="339" t="s">
        <v>290</v>
      </c>
      <c r="D292" s="437" t="s">
        <v>14</v>
      </c>
      <c r="E292" s="437">
        <v>72</v>
      </c>
      <c r="F292" s="437">
        <v>36.363636363636367</v>
      </c>
      <c r="G292" s="437">
        <v>36.998099812657188</v>
      </c>
      <c r="H292" s="437">
        <v>5.9086627492877497</v>
      </c>
      <c r="I292" s="437">
        <v>6.4266616059379205</v>
      </c>
      <c r="J292" s="438">
        <v>5.329722850678734</v>
      </c>
    </row>
    <row r="293" spans="2:10" x14ac:dyDescent="0.25">
      <c r="B293" s="312">
        <v>2015</v>
      </c>
      <c r="C293" s="339" t="s">
        <v>290</v>
      </c>
      <c r="D293" s="437" t="s">
        <v>15</v>
      </c>
      <c r="E293" s="437">
        <v>45</v>
      </c>
      <c r="F293" s="437">
        <v>22.72727272727273</v>
      </c>
      <c r="G293" s="437">
        <v>23.76870396742504</v>
      </c>
      <c r="H293" s="437">
        <v>6.0734472934472929</v>
      </c>
      <c r="I293" s="437">
        <v>6.1756538461538479</v>
      </c>
      <c r="J293" s="438">
        <v>5.945689102564101</v>
      </c>
    </row>
    <row r="294" spans="2:10" x14ac:dyDescent="0.25">
      <c r="B294" s="312">
        <v>2015</v>
      </c>
      <c r="C294" s="339" t="s">
        <v>290</v>
      </c>
      <c r="D294" s="437" t="s">
        <v>16</v>
      </c>
      <c r="E294" s="437">
        <v>21</v>
      </c>
      <c r="F294" s="437">
        <v>10.606060606060607</v>
      </c>
      <c r="G294" s="437">
        <v>11.996768817415603</v>
      </c>
      <c r="H294" s="437">
        <v>6.56881868131868</v>
      </c>
      <c r="I294" s="437">
        <v>8.1101282051282038</v>
      </c>
      <c r="J294" s="438">
        <v>2.7155448717948718</v>
      </c>
    </row>
    <row r="295" spans="2:10" x14ac:dyDescent="0.25">
      <c r="B295" s="312">
        <v>2015</v>
      </c>
      <c r="C295" s="339" t="s">
        <v>290</v>
      </c>
      <c r="D295" s="437" t="s">
        <v>17</v>
      </c>
      <c r="E295" s="437">
        <v>6</v>
      </c>
      <c r="F295" s="437">
        <v>3.0303030303030303</v>
      </c>
      <c r="G295" s="437">
        <v>2.2774931352700913</v>
      </c>
      <c r="H295" s="437">
        <v>4.364636752136752</v>
      </c>
      <c r="I295" s="437">
        <v>4.8499999999999996</v>
      </c>
      <c r="J295" s="438">
        <v>1.9378205128205128</v>
      </c>
    </row>
    <row r="296" spans="2:10" x14ac:dyDescent="0.25">
      <c r="B296" s="312">
        <v>2015</v>
      </c>
      <c r="C296" s="339" t="s">
        <v>290</v>
      </c>
      <c r="D296" s="437" t="s">
        <v>18</v>
      </c>
      <c r="E296" s="437">
        <v>0</v>
      </c>
      <c r="F296" s="437">
        <v>0</v>
      </c>
      <c r="G296" s="437">
        <v>0</v>
      </c>
      <c r="H296" s="437">
        <v>0</v>
      </c>
      <c r="I296" s="437">
        <v>0</v>
      </c>
      <c r="J296" s="438">
        <v>0</v>
      </c>
    </row>
    <row r="297" spans="2:10" x14ac:dyDescent="0.25">
      <c r="B297" s="320">
        <v>2015</v>
      </c>
      <c r="C297" s="346" t="s">
        <v>290</v>
      </c>
      <c r="D297" s="439" t="s">
        <v>328</v>
      </c>
      <c r="E297" s="439">
        <v>198</v>
      </c>
      <c r="F297" s="439">
        <f t="shared" ref="F297:G297" si="20">SUM(F291:F296)</f>
        <v>100.00000000000001</v>
      </c>
      <c r="G297" s="439">
        <f t="shared" si="20"/>
        <v>99.999999999999986</v>
      </c>
      <c r="H297" s="439">
        <v>5.8073378010877983</v>
      </c>
      <c r="I297" s="439">
        <v>6.679550083872515</v>
      </c>
      <c r="J297" s="440">
        <v>4.7817695125387436</v>
      </c>
    </row>
    <row r="298" spans="2:10" x14ac:dyDescent="0.25">
      <c r="B298" s="312">
        <v>2015</v>
      </c>
      <c r="C298" s="339" t="s">
        <v>291</v>
      </c>
      <c r="D298" s="313" t="s">
        <v>13</v>
      </c>
      <c r="E298" s="437">
        <v>128</v>
      </c>
      <c r="F298" s="437">
        <v>27.826086956521738</v>
      </c>
      <c r="G298" s="437">
        <v>17.470680218921032</v>
      </c>
      <c r="H298" s="437">
        <v>2.6856971153846141</v>
      </c>
      <c r="I298" s="437">
        <v>3.3197115384615397</v>
      </c>
      <c r="J298" s="438">
        <v>2.2518977732793521</v>
      </c>
    </row>
    <row r="299" spans="2:10" x14ac:dyDescent="0.25">
      <c r="B299" s="312">
        <v>2015</v>
      </c>
      <c r="C299" s="339" t="s">
        <v>291</v>
      </c>
      <c r="D299" s="437" t="s">
        <v>14</v>
      </c>
      <c r="E299" s="437">
        <v>165</v>
      </c>
      <c r="F299" s="437">
        <v>35.869565217391305</v>
      </c>
      <c r="G299" s="437">
        <v>31.320367474589521</v>
      </c>
      <c r="H299" s="437">
        <v>3.7350815850815859</v>
      </c>
      <c r="I299" s="437">
        <v>4.9749999999999996</v>
      </c>
      <c r="J299" s="438">
        <v>2.7018162393162379</v>
      </c>
    </row>
    <row r="300" spans="2:10" x14ac:dyDescent="0.25">
      <c r="B300" s="312">
        <v>2015</v>
      </c>
      <c r="C300" s="339" t="s">
        <v>291</v>
      </c>
      <c r="D300" s="437" t="s">
        <v>15</v>
      </c>
      <c r="E300" s="437">
        <v>105</v>
      </c>
      <c r="F300" s="437">
        <v>22.826086956521738</v>
      </c>
      <c r="G300" s="437">
        <v>29.279710711493351</v>
      </c>
      <c r="H300" s="437">
        <v>5.4869963369963397</v>
      </c>
      <c r="I300" s="437">
        <v>5.8249336870026527</v>
      </c>
      <c r="J300" s="438">
        <v>5.0699672667757785</v>
      </c>
    </row>
    <row r="301" spans="2:10" x14ac:dyDescent="0.25">
      <c r="B301" s="312">
        <v>2015</v>
      </c>
      <c r="C301" s="339" t="s">
        <v>291</v>
      </c>
      <c r="D301" s="437" t="s">
        <v>16</v>
      </c>
      <c r="E301" s="437">
        <v>39</v>
      </c>
      <c r="F301" s="437">
        <v>8.4782608695652169</v>
      </c>
      <c r="G301" s="437">
        <v>14.951622361219702</v>
      </c>
      <c r="H301" s="437">
        <v>7.543639053254438</v>
      </c>
      <c r="I301" s="437">
        <v>6.8954714640198516</v>
      </c>
      <c r="J301" s="438">
        <v>10.055288461538462</v>
      </c>
    </row>
    <row r="302" spans="2:10" x14ac:dyDescent="0.25">
      <c r="B302" s="312">
        <v>2015</v>
      </c>
      <c r="C302" s="339" t="s">
        <v>291</v>
      </c>
      <c r="D302" s="437" t="s">
        <v>17</v>
      </c>
      <c r="E302" s="437">
        <v>10</v>
      </c>
      <c r="F302" s="437">
        <v>2.1739130434782608</v>
      </c>
      <c r="G302" s="437">
        <v>1.6453283815480844</v>
      </c>
      <c r="H302" s="437">
        <v>3.2374999999999998</v>
      </c>
      <c r="I302" s="437">
        <v>2.2711538461538461</v>
      </c>
      <c r="J302" s="438">
        <v>4.203846153846154</v>
      </c>
    </row>
    <row r="303" spans="2:10" x14ac:dyDescent="0.25">
      <c r="B303" s="312">
        <v>2015</v>
      </c>
      <c r="C303" s="339" t="s">
        <v>291</v>
      </c>
      <c r="D303" s="437" t="s">
        <v>18</v>
      </c>
      <c r="E303" s="437">
        <v>13</v>
      </c>
      <c r="F303" s="437">
        <v>2.8260869565217392</v>
      </c>
      <c r="G303" s="437">
        <v>5.3322908522283026</v>
      </c>
      <c r="H303" s="437">
        <v>8.0710059171597628</v>
      </c>
      <c r="I303" s="437">
        <v>8.3076923076923084</v>
      </c>
      <c r="J303" s="438">
        <v>6.7692307692307692</v>
      </c>
    </row>
    <row r="304" spans="2:10" x14ac:dyDescent="0.25">
      <c r="B304" s="320">
        <v>2015</v>
      </c>
      <c r="C304" s="346" t="s">
        <v>291</v>
      </c>
      <c r="D304" s="439" t="s">
        <v>328</v>
      </c>
      <c r="E304" s="439">
        <v>460</v>
      </c>
      <c r="F304" s="439">
        <f t="shared" ref="F304:G304" si="21">SUM(F298:F303)</f>
        <v>100</v>
      </c>
      <c r="G304" s="439">
        <f t="shared" si="21"/>
        <v>99.999999999999986</v>
      </c>
      <c r="H304" s="439">
        <v>4.2775919732441512</v>
      </c>
      <c r="I304" s="439">
        <v>5.1728282493368702</v>
      </c>
      <c r="J304" s="440">
        <v>3.3666497975708491</v>
      </c>
    </row>
    <row r="305" spans="2:10" x14ac:dyDescent="0.25">
      <c r="B305" s="312">
        <v>2015</v>
      </c>
      <c r="C305" s="339" t="s">
        <v>292</v>
      </c>
      <c r="D305" s="313" t="s">
        <v>13</v>
      </c>
      <c r="E305" s="437">
        <v>38</v>
      </c>
      <c r="F305" s="437">
        <v>12.418300653594772</v>
      </c>
      <c r="G305" s="437">
        <v>8.6948409604989081</v>
      </c>
      <c r="H305" s="437">
        <v>8.6080465587044532</v>
      </c>
      <c r="I305" s="437">
        <v>10.212606837606836</v>
      </c>
      <c r="J305" s="438">
        <v>7.1639423076923077</v>
      </c>
    </row>
    <row r="306" spans="2:10" x14ac:dyDescent="0.25">
      <c r="B306" s="312">
        <v>2015</v>
      </c>
      <c r="C306" s="339" t="s">
        <v>292</v>
      </c>
      <c r="D306" s="437" t="s">
        <v>14</v>
      </c>
      <c r="E306" s="437">
        <v>87</v>
      </c>
      <c r="F306" s="437">
        <v>28.43137254901961</v>
      </c>
      <c r="G306" s="437">
        <v>27.048983399573171</v>
      </c>
      <c r="H306" s="437">
        <v>11.696562776304159</v>
      </c>
      <c r="I306" s="437">
        <v>12.357845279720278</v>
      </c>
      <c r="J306" s="438">
        <v>11.019901610017889</v>
      </c>
    </row>
    <row r="307" spans="2:10" x14ac:dyDescent="0.25">
      <c r="B307" s="312">
        <v>2015</v>
      </c>
      <c r="C307" s="339" t="s">
        <v>292</v>
      </c>
      <c r="D307" s="437" t="s">
        <v>15</v>
      </c>
      <c r="E307" s="437">
        <v>96</v>
      </c>
      <c r="F307" s="437">
        <v>31.372549019607845</v>
      </c>
      <c r="G307" s="437">
        <v>35.471623365835583</v>
      </c>
      <c r="H307" s="437">
        <v>13.900691105769232</v>
      </c>
      <c r="I307" s="437">
        <v>13.635724852071005</v>
      </c>
      <c r="J307" s="438">
        <v>14.213833041958043</v>
      </c>
    </row>
    <row r="308" spans="2:10" x14ac:dyDescent="0.25">
      <c r="B308" s="312">
        <v>2015</v>
      </c>
      <c r="C308" s="339" t="s">
        <v>292</v>
      </c>
      <c r="D308" s="437" t="s">
        <v>16</v>
      </c>
      <c r="E308" s="437">
        <v>44</v>
      </c>
      <c r="F308" s="437">
        <v>14.379084967320262</v>
      </c>
      <c r="G308" s="437">
        <v>16.855247856257428</v>
      </c>
      <c r="H308" s="437">
        <v>14.411494755244757</v>
      </c>
      <c r="I308" s="437">
        <v>14.712820512820512</v>
      </c>
      <c r="J308" s="438">
        <v>13.765796703296704</v>
      </c>
    </row>
    <row r="309" spans="2:10" x14ac:dyDescent="0.25">
      <c r="B309" s="312">
        <v>2015</v>
      </c>
      <c r="C309" s="339" t="s">
        <v>292</v>
      </c>
      <c r="D309" s="437" t="s">
        <v>17</v>
      </c>
      <c r="E309" s="437">
        <v>33</v>
      </c>
      <c r="F309" s="437">
        <v>10.784313725490197</v>
      </c>
      <c r="G309" s="437">
        <v>10.711173020153097</v>
      </c>
      <c r="H309" s="437">
        <v>12.210955710955712</v>
      </c>
      <c r="I309" s="437">
        <v>11.806153846153846</v>
      </c>
      <c r="J309" s="438">
        <v>13.47596153846154</v>
      </c>
    </row>
    <row r="310" spans="2:10" x14ac:dyDescent="0.25">
      <c r="B310" s="312">
        <v>2015</v>
      </c>
      <c r="C310" s="339" t="s">
        <v>292</v>
      </c>
      <c r="D310" s="437" t="s">
        <v>18</v>
      </c>
      <c r="E310" s="437">
        <v>8</v>
      </c>
      <c r="F310" s="437">
        <v>2.6143790849673203</v>
      </c>
      <c r="G310" s="437">
        <v>1.2181313976818189</v>
      </c>
      <c r="H310" s="437">
        <v>5.7283653846153841</v>
      </c>
      <c r="I310" s="437">
        <v>3.1307692307692307</v>
      </c>
      <c r="J310" s="438">
        <v>10.057692307692308</v>
      </c>
    </row>
    <row r="311" spans="2:10" x14ac:dyDescent="0.25">
      <c r="B311" s="320">
        <v>2015</v>
      </c>
      <c r="C311" s="346" t="s">
        <v>292</v>
      </c>
      <c r="D311" s="439" t="s">
        <v>328</v>
      </c>
      <c r="E311" s="439">
        <v>306</v>
      </c>
      <c r="F311" s="439">
        <f t="shared" ref="F311:G311" si="22">SUM(F305:F310)</f>
        <v>100.00000000000001</v>
      </c>
      <c r="G311" s="439">
        <f t="shared" si="22"/>
        <v>100</v>
      </c>
      <c r="H311" s="439">
        <v>12.294337606837606</v>
      </c>
      <c r="I311" s="439">
        <v>12.579437444739169</v>
      </c>
      <c r="J311" s="440">
        <v>11.91852418414919</v>
      </c>
    </row>
    <row r="312" spans="2:10" x14ac:dyDescent="0.25">
      <c r="B312" s="312">
        <v>2015</v>
      </c>
      <c r="C312" s="339" t="s">
        <v>293</v>
      </c>
      <c r="D312" s="313" t="s">
        <v>13</v>
      </c>
      <c r="E312" s="437">
        <v>22</v>
      </c>
      <c r="F312" s="437">
        <v>15.492957746478872</v>
      </c>
      <c r="G312" s="437">
        <v>8.0363197252932661</v>
      </c>
      <c r="H312" s="437">
        <v>2.6561975524475527</v>
      </c>
      <c r="I312" s="437">
        <v>2.9290144230769228</v>
      </c>
      <c r="J312" s="438">
        <v>2.5003021978021978</v>
      </c>
    </row>
    <row r="313" spans="2:10" x14ac:dyDescent="0.25">
      <c r="B313" s="312">
        <v>2015</v>
      </c>
      <c r="C313" s="339" t="s">
        <v>293</v>
      </c>
      <c r="D313" s="437" t="s">
        <v>14</v>
      </c>
      <c r="E313" s="437">
        <v>52</v>
      </c>
      <c r="F313" s="437">
        <v>36.619718309859152</v>
      </c>
      <c r="G313" s="437">
        <v>28.317389524372718</v>
      </c>
      <c r="H313" s="437">
        <v>3.9598224852071007</v>
      </c>
      <c r="I313" s="437">
        <v>5.6534677419354837</v>
      </c>
      <c r="J313" s="438">
        <v>1.4596794871794871</v>
      </c>
    </row>
    <row r="314" spans="2:10" x14ac:dyDescent="0.25">
      <c r="B314" s="312">
        <v>2015</v>
      </c>
      <c r="C314" s="339" t="s">
        <v>293</v>
      </c>
      <c r="D314" s="437" t="s">
        <v>15</v>
      </c>
      <c r="E314" s="437">
        <v>34</v>
      </c>
      <c r="F314" s="437">
        <v>23.943661971830984</v>
      </c>
      <c r="G314" s="437">
        <v>32.226919736506645</v>
      </c>
      <c r="H314" s="437">
        <v>6.8923246606334851</v>
      </c>
      <c r="I314" s="437">
        <v>8.2293729096989967</v>
      </c>
      <c r="J314" s="438">
        <v>4.096678321678322</v>
      </c>
    </row>
    <row r="315" spans="2:10" x14ac:dyDescent="0.25">
      <c r="B315" s="312">
        <v>2015</v>
      </c>
      <c r="C315" s="339" t="s">
        <v>293</v>
      </c>
      <c r="D315" s="437" t="s">
        <v>16</v>
      </c>
      <c r="E315" s="437">
        <v>18</v>
      </c>
      <c r="F315" s="437">
        <v>12.676056338028168</v>
      </c>
      <c r="G315" s="437">
        <v>11.814568723758301</v>
      </c>
      <c r="H315" s="437">
        <v>4.7727777777777778</v>
      </c>
      <c r="I315" s="437">
        <v>5.6457532051282051</v>
      </c>
      <c r="J315" s="438">
        <v>3.0268269230769231</v>
      </c>
    </row>
    <row r="316" spans="2:10" x14ac:dyDescent="0.25">
      <c r="B316" s="312">
        <v>2015</v>
      </c>
      <c r="C316" s="339" t="s">
        <v>293</v>
      </c>
      <c r="D316" s="437" t="s">
        <v>17</v>
      </c>
      <c r="E316" s="437">
        <v>10</v>
      </c>
      <c r="F316" s="437">
        <v>7.0422535211267601</v>
      </c>
      <c r="G316" s="437">
        <v>12.098711624575929</v>
      </c>
      <c r="H316" s="437">
        <v>8.7976153846153835</v>
      </c>
      <c r="I316" s="437">
        <v>11.898021978021976</v>
      </c>
      <c r="J316" s="438">
        <v>1.5633333333333332</v>
      </c>
    </row>
    <row r="317" spans="2:10" x14ac:dyDescent="0.25">
      <c r="B317" s="312">
        <v>2015</v>
      </c>
      <c r="C317" s="339" t="s">
        <v>293</v>
      </c>
      <c r="D317" s="437" t="s">
        <v>18</v>
      </c>
      <c r="E317" s="437">
        <v>6</v>
      </c>
      <c r="F317" s="437">
        <v>4.225352112676056</v>
      </c>
      <c r="G317" s="437">
        <v>7.5060906654931392</v>
      </c>
      <c r="H317" s="437">
        <v>9.0967948717948719</v>
      </c>
      <c r="I317" s="437">
        <v>9.9661538461538459</v>
      </c>
      <c r="J317" s="438">
        <v>4.75</v>
      </c>
    </row>
    <row r="318" spans="2:10" x14ac:dyDescent="0.25">
      <c r="B318" s="320">
        <v>2015</v>
      </c>
      <c r="C318" s="346" t="s">
        <v>293</v>
      </c>
      <c r="D318" s="439" t="s">
        <v>328</v>
      </c>
      <c r="E318" s="439">
        <v>142</v>
      </c>
      <c r="F318" s="439">
        <f t="shared" ref="F318:G318" si="23">SUM(F312:F317)</f>
        <v>100</v>
      </c>
      <c r="G318" s="439">
        <f t="shared" si="23"/>
        <v>99.999999999999986</v>
      </c>
      <c r="H318" s="439">
        <v>5.1207963163596997</v>
      </c>
      <c r="I318" s="439">
        <v>6.8468738819320265</v>
      </c>
      <c r="J318" s="440">
        <v>2.4700343406593412</v>
      </c>
    </row>
    <row r="319" spans="2:10" x14ac:dyDescent="0.25">
      <c r="B319" s="312">
        <v>2015</v>
      </c>
      <c r="C319" s="339" t="s">
        <v>294</v>
      </c>
      <c r="D319" s="313" t="s">
        <v>13</v>
      </c>
      <c r="E319" s="437">
        <v>69</v>
      </c>
      <c r="F319" s="437">
        <v>23.793103448275865</v>
      </c>
      <c r="G319" s="437">
        <v>16.268680137894805</v>
      </c>
      <c r="H319" s="437">
        <v>2.7449498327759194</v>
      </c>
      <c r="I319" s="437">
        <v>4.4169711538461547</v>
      </c>
      <c r="J319" s="438">
        <v>2.240188679245283</v>
      </c>
    </row>
    <row r="320" spans="2:10" x14ac:dyDescent="0.25">
      <c r="B320" s="312">
        <v>2015</v>
      </c>
      <c r="C320" s="339" t="s">
        <v>294</v>
      </c>
      <c r="D320" s="437" t="s">
        <v>14</v>
      </c>
      <c r="E320" s="437">
        <v>119</v>
      </c>
      <c r="F320" s="437">
        <v>41.03448275862069</v>
      </c>
      <c r="G320" s="437">
        <v>40.259882488779951</v>
      </c>
      <c r="H320" s="437">
        <v>3.9387346477052354</v>
      </c>
      <c r="I320" s="437">
        <v>4.3904265734265744</v>
      </c>
      <c r="J320" s="438">
        <v>3.5505618990384606</v>
      </c>
    </row>
    <row r="321" spans="2:10" x14ac:dyDescent="0.25">
      <c r="B321" s="312">
        <v>2015</v>
      </c>
      <c r="C321" s="339" t="s">
        <v>294</v>
      </c>
      <c r="D321" s="437" t="s">
        <v>15</v>
      </c>
      <c r="E321" s="437">
        <v>65</v>
      </c>
      <c r="F321" s="437">
        <v>22.413793103448278</v>
      </c>
      <c r="G321" s="437">
        <v>27.463383047924555</v>
      </c>
      <c r="H321" s="437">
        <v>4.9189437869822497</v>
      </c>
      <c r="I321" s="437">
        <v>4.3283241758241759</v>
      </c>
      <c r="J321" s="438">
        <v>5.6080000000000005</v>
      </c>
    </row>
    <row r="322" spans="2:10" x14ac:dyDescent="0.25">
      <c r="B322" s="312">
        <v>2015</v>
      </c>
      <c r="C322" s="339" t="s">
        <v>294</v>
      </c>
      <c r="D322" s="437" t="s">
        <v>16</v>
      </c>
      <c r="E322" s="437">
        <v>22</v>
      </c>
      <c r="F322" s="437">
        <v>7.5862068965517242</v>
      </c>
      <c r="G322" s="437">
        <v>5.5804284517888494</v>
      </c>
      <c r="H322" s="437">
        <v>2.9530856643356644</v>
      </c>
      <c r="I322" s="437">
        <v>3.3205082417582417</v>
      </c>
      <c r="J322" s="438">
        <v>2.3100961538461537</v>
      </c>
    </row>
    <row r="323" spans="2:10" x14ac:dyDescent="0.25">
      <c r="B323" s="312">
        <v>2015</v>
      </c>
      <c r="C323" s="339" t="s">
        <v>294</v>
      </c>
      <c r="D323" s="437" t="s">
        <v>17</v>
      </c>
      <c r="E323" s="437">
        <v>9</v>
      </c>
      <c r="F323" s="437">
        <v>3.1034482758620694</v>
      </c>
      <c r="G323" s="437">
        <v>5.9354728942878046</v>
      </c>
      <c r="H323" s="437">
        <v>7.6779273504273515</v>
      </c>
      <c r="I323" s="437">
        <v>7.78125</v>
      </c>
      <c r="J323" s="438">
        <v>7.5952692307692304</v>
      </c>
    </row>
    <row r="324" spans="2:10" x14ac:dyDescent="0.25">
      <c r="B324" s="312">
        <v>2015</v>
      </c>
      <c r="C324" s="339" t="s">
        <v>294</v>
      </c>
      <c r="D324" s="437" t="s">
        <v>18</v>
      </c>
      <c r="E324" s="437">
        <v>6</v>
      </c>
      <c r="F324" s="437">
        <v>2.0689655172413794</v>
      </c>
      <c r="G324" s="437">
        <v>4.4921529793240378</v>
      </c>
      <c r="H324" s="437">
        <v>8.7163461538461533</v>
      </c>
      <c r="I324" s="437">
        <v>8.9038461538461533</v>
      </c>
      <c r="J324" s="438">
        <v>7.7788461538461542</v>
      </c>
    </row>
    <row r="325" spans="2:10" x14ac:dyDescent="0.25">
      <c r="B325" s="320">
        <v>2015</v>
      </c>
      <c r="C325" s="346" t="s">
        <v>294</v>
      </c>
      <c r="D325" s="439" t="s">
        <v>328</v>
      </c>
      <c r="E325" s="439">
        <v>290</v>
      </c>
      <c r="F325" s="439">
        <f t="shared" ref="F325:G325" si="24">SUM(F319:F324)</f>
        <v>100</v>
      </c>
      <c r="G325" s="439">
        <f t="shared" si="24"/>
        <v>99.999999999999986</v>
      </c>
      <c r="H325" s="439">
        <v>4.0145159151193646</v>
      </c>
      <c r="I325" s="439">
        <v>4.5408348240906369</v>
      </c>
      <c r="J325" s="440">
        <v>3.5928069756330649</v>
      </c>
    </row>
    <row r="326" spans="2:10" x14ac:dyDescent="0.25">
      <c r="B326" s="312">
        <v>2015</v>
      </c>
      <c r="C326" s="339" t="s">
        <v>295</v>
      </c>
      <c r="D326" s="313" t="s">
        <v>13</v>
      </c>
      <c r="E326" s="437">
        <v>3</v>
      </c>
      <c r="F326" s="437">
        <v>30</v>
      </c>
      <c r="G326" s="437">
        <v>14.006888633754306</v>
      </c>
      <c r="H326" s="437">
        <v>10.948717948717949</v>
      </c>
      <c r="I326" s="437">
        <v>0</v>
      </c>
      <c r="J326" s="438">
        <v>10.948717948717949</v>
      </c>
    </row>
    <row r="327" spans="2:10" x14ac:dyDescent="0.25">
      <c r="B327" s="312">
        <v>2015</v>
      </c>
      <c r="C327" s="339" t="s">
        <v>295</v>
      </c>
      <c r="D327" s="437" t="s">
        <v>14</v>
      </c>
      <c r="E327" s="437">
        <v>4</v>
      </c>
      <c r="F327" s="437">
        <v>40</v>
      </c>
      <c r="G327" s="437">
        <v>50.369033951123505</v>
      </c>
      <c r="H327" s="437">
        <v>29.528846153846153</v>
      </c>
      <c r="I327" s="437">
        <v>29.528846153846153</v>
      </c>
      <c r="J327" s="438">
        <v>0</v>
      </c>
    </row>
    <row r="328" spans="2:10" x14ac:dyDescent="0.25">
      <c r="B328" s="312">
        <v>2015</v>
      </c>
      <c r="C328" s="339" t="s">
        <v>295</v>
      </c>
      <c r="D328" s="437" t="s">
        <v>15</v>
      </c>
      <c r="E328" s="437">
        <v>1</v>
      </c>
      <c r="F328" s="437">
        <v>10</v>
      </c>
      <c r="G328" s="437">
        <v>21.256355584713795</v>
      </c>
      <c r="H328" s="437">
        <v>49.846153846153847</v>
      </c>
      <c r="I328" s="437">
        <v>0</v>
      </c>
      <c r="J328" s="438">
        <v>49.846153846153847</v>
      </c>
    </row>
    <row r="329" spans="2:10" x14ac:dyDescent="0.25">
      <c r="B329" s="312">
        <v>2015</v>
      </c>
      <c r="C329" s="339" t="s">
        <v>295</v>
      </c>
      <c r="D329" s="437" t="s">
        <v>16</v>
      </c>
      <c r="E329" s="437">
        <v>1</v>
      </c>
      <c r="F329" s="437">
        <v>10</v>
      </c>
      <c r="G329" s="437">
        <v>7.3806790224700674</v>
      </c>
      <c r="H329" s="437">
        <v>17.307692307692307</v>
      </c>
      <c r="I329" s="437">
        <v>17.307692307692307</v>
      </c>
      <c r="J329" s="438">
        <v>0</v>
      </c>
    </row>
    <row r="330" spans="2:10" x14ac:dyDescent="0.25">
      <c r="B330" s="312">
        <v>2015</v>
      </c>
      <c r="C330" s="339" t="s">
        <v>295</v>
      </c>
      <c r="D330" s="437" t="s">
        <v>17</v>
      </c>
      <c r="E330" s="437">
        <v>1</v>
      </c>
      <c r="F330" s="437">
        <v>10</v>
      </c>
      <c r="G330" s="437">
        <v>6.9870428079383311</v>
      </c>
      <c r="H330" s="437">
        <v>16.384615384615383</v>
      </c>
      <c r="I330" s="437">
        <v>16.384615384615383</v>
      </c>
      <c r="J330" s="438">
        <v>0</v>
      </c>
    </row>
    <row r="331" spans="2:10" x14ac:dyDescent="0.25">
      <c r="B331" s="312">
        <v>2015</v>
      </c>
      <c r="C331" s="339" t="s">
        <v>295</v>
      </c>
      <c r="D331" s="437" t="s">
        <v>18</v>
      </c>
      <c r="E331" s="437">
        <v>0</v>
      </c>
      <c r="F331" s="437">
        <v>0</v>
      </c>
      <c r="G331" s="437">
        <v>0</v>
      </c>
      <c r="H331" s="437">
        <v>0</v>
      </c>
      <c r="I331" s="437">
        <v>0</v>
      </c>
      <c r="J331" s="438">
        <v>0</v>
      </c>
    </row>
    <row r="332" spans="2:10" x14ac:dyDescent="0.25">
      <c r="B332" s="320">
        <v>2015</v>
      </c>
      <c r="C332" s="346" t="s">
        <v>295</v>
      </c>
      <c r="D332" s="439" t="s">
        <v>328</v>
      </c>
      <c r="E332" s="439">
        <v>10</v>
      </c>
      <c r="F332" s="439">
        <f t="shared" ref="F332:G332" si="25">SUM(F326:F331)</f>
        <v>100</v>
      </c>
      <c r="G332" s="439">
        <f t="shared" si="25"/>
        <v>100.00000000000001</v>
      </c>
      <c r="H332" s="439">
        <v>23.45</v>
      </c>
      <c r="I332" s="439">
        <v>25.301282051282055</v>
      </c>
      <c r="J332" s="440">
        <v>20.673076923076923</v>
      </c>
    </row>
    <row r="333" spans="2:10" x14ac:dyDescent="0.25">
      <c r="B333" s="312">
        <v>2015</v>
      </c>
      <c r="C333" s="339" t="s">
        <v>296</v>
      </c>
      <c r="D333" s="313" t="s">
        <v>13</v>
      </c>
      <c r="E333" s="437">
        <v>2</v>
      </c>
      <c r="F333" s="437">
        <v>16.666666666666668</v>
      </c>
      <c r="G333" s="437">
        <v>1.5015479876160991</v>
      </c>
      <c r="H333" s="437">
        <v>0.93269230769230771</v>
      </c>
      <c r="I333" s="437">
        <v>0</v>
      </c>
      <c r="J333" s="438">
        <v>0.93269230769230771</v>
      </c>
    </row>
    <row r="334" spans="2:10" x14ac:dyDescent="0.25">
      <c r="B334" s="312">
        <v>2015</v>
      </c>
      <c r="C334" s="339" t="s">
        <v>296</v>
      </c>
      <c r="D334" s="437" t="s">
        <v>14</v>
      </c>
      <c r="E334" s="437">
        <v>3</v>
      </c>
      <c r="F334" s="437">
        <v>25</v>
      </c>
      <c r="G334" s="437">
        <v>14.791021671826625</v>
      </c>
      <c r="H334" s="437">
        <v>6.125</v>
      </c>
      <c r="I334" s="437">
        <v>6.259615384615385</v>
      </c>
      <c r="J334" s="438">
        <v>5.8557692307692308</v>
      </c>
    </row>
    <row r="335" spans="2:10" x14ac:dyDescent="0.25">
      <c r="B335" s="312">
        <v>2015</v>
      </c>
      <c r="C335" s="339" t="s">
        <v>296</v>
      </c>
      <c r="D335" s="437" t="s">
        <v>15</v>
      </c>
      <c r="E335" s="437">
        <v>3</v>
      </c>
      <c r="F335" s="437">
        <v>25</v>
      </c>
      <c r="G335" s="437">
        <v>58.119195046439629</v>
      </c>
      <c r="H335" s="437">
        <v>24.067307692307693</v>
      </c>
      <c r="I335" s="437">
        <v>24.067307692307693</v>
      </c>
      <c r="J335" s="438">
        <v>0</v>
      </c>
    </row>
    <row r="336" spans="2:10" x14ac:dyDescent="0.25">
      <c r="B336" s="312">
        <v>2015</v>
      </c>
      <c r="C336" s="339" t="s">
        <v>296</v>
      </c>
      <c r="D336" s="437" t="s">
        <v>16</v>
      </c>
      <c r="E336" s="437">
        <v>2</v>
      </c>
      <c r="F336" s="437">
        <v>16.666666666666668</v>
      </c>
      <c r="G336" s="437">
        <v>12.662538699690403</v>
      </c>
      <c r="H336" s="437">
        <v>7.8653846153846159</v>
      </c>
      <c r="I336" s="437">
        <v>9.4326923076923084</v>
      </c>
      <c r="J336" s="438">
        <v>6.2980769230769234</v>
      </c>
    </row>
    <row r="337" spans="2:10" x14ac:dyDescent="0.25">
      <c r="B337" s="312">
        <v>2015</v>
      </c>
      <c r="C337" s="339" t="s">
        <v>296</v>
      </c>
      <c r="D337" s="437" t="s">
        <v>17</v>
      </c>
      <c r="E337" s="437">
        <v>2</v>
      </c>
      <c r="F337" s="437">
        <v>16.666666666666668</v>
      </c>
      <c r="G337" s="437">
        <v>12.925696594427246</v>
      </c>
      <c r="H337" s="437">
        <v>8.0288461538461533</v>
      </c>
      <c r="I337" s="437">
        <v>15.596153846153847</v>
      </c>
      <c r="J337" s="438">
        <v>0.46153846153846156</v>
      </c>
    </row>
    <row r="338" spans="2:10" x14ac:dyDescent="0.25">
      <c r="B338" s="312">
        <v>2015</v>
      </c>
      <c r="C338" s="339" t="s">
        <v>296</v>
      </c>
      <c r="D338" s="437" t="s">
        <v>18</v>
      </c>
      <c r="E338" s="437">
        <v>0</v>
      </c>
      <c r="F338" s="437">
        <v>0</v>
      </c>
      <c r="G338" s="437">
        <v>0</v>
      </c>
      <c r="H338" s="437">
        <v>0</v>
      </c>
      <c r="I338" s="437">
        <v>0</v>
      </c>
      <c r="J338" s="438">
        <v>0</v>
      </c>
    </row>
    <row r="339" spans="2:10" x14ac:dyDescent="0.25">
      <c r="B339" s="320">
        <v>2015</v>
      </c>
      <c r="C339" s="346" t="s">
        <v>296</v>
      </c>
      <c r="D339" s="439" t="s">
        <v>328</v>
      </c>
      <c r="E339" s="439">
        <v>12</v>
      </c>
      <c r="F339" s="439">
        <f t="shared" ref="F339:G339" si="26">SUM(F333:F338)</f>
        <v>100.00000000000001</v>
      </c>
      <c r="G339" s="439">
        <f t="shared" si="26"/>
        <v>100</v>
      </c>
      <c r="H339" s="439">
        <v>10.352564102564102</v>
      </c>
      <c r="I339" s="439">
        <v>15.678571428571429</v>
      </c>
      <c r="J339" s="440">
        <v>2.8961538461538465</v>
      </c>
    </row>
    <row r="340" spans="2:10" x14ac:dyDescent="0.25">
      <c r="B340" s="312">
        <v>2015</v>
      </c>
      <c r="C340" s="339" t="s">
        <v>297</v>
      </c>
      <c r="D340" s="313" t="s">
        <v>13</v>
      </c>
      <c r="E340" s="437">
        <v>20</v>
      </c>
      <c r="F340" s="437">
        <v>14.925373134328359</v>
      </c>
      <c r="G340" s="437">
        <v>11.37837682161166</v>
      </c>
      <c r="H340" s="437">
        <v>4.748557692307692</v>
      </c>
      <c r="I340" s="437">
        <v>6.8701923076923075</v>
      </c>
      <c r="J340" s="438">
        <v>1.5661057692307689</v>
      </c>
    </row>
    <row r="341" spans="2:10" x14ac:dyDescent="0.25">
      <c r="B341" s="312">
        <v>2015</v>
      </c>
      <c r="C341" s="339" t="s">
        <v>297</v>
      </c>
      <c r="D341" s="437" t="s">
        <v>14</v>
      </c>
      <c r="E341" s="437">
        <v>52</v>
      </c>
      <c r="F341" s="437">
        <v>38.805970149253731</v>
      </c>
      <c r="G341" s="437">
        <v>36.673002707217329</v>
      </c>
      <c r="H341" s="437">
        <v>5.8864644970414215</v>
      </c>
      <c r="I341" s="437">
        <v>6.3182382133995034</v>
      </c>
      <c r="J341" s="438">
        <v>5.2490842490842491</v>
      </c>
    </row>
    <row r="342" spans="2:10" x14ac:dyDescent="0.25">
      <c r="B342" s="312">
        <v>2015</v>
      </c>
      <c r="C342" s="339" t="s">
        <v>297</v>
      </c>
      <c r="D342" s="437" t="s">
        <v>15</v>
      </c>
      <c r="E342" s="437">
        <v>41</v>
      </c>
      <c r="F342" s="437">
        <v>30.597014925373138</v>
      </c>
      <c r="G342" s="437">
        <v>36.318184436380399</v>
      </c>
      <c r="H342" s="437">
        <v>7.3935272045028135</v>
      </c>
      <c r="I342" s="437">
        <v>7.8924825174825202</v>
      </c>
      <c r="J342" s="438">
        <v>6.8157894736842088</v>
      </c>
    </row>
    <row r="343" spans="2:10" x14ac:dyDescent="0.25">
      <c r="B343" s="312">
        <v>2015</v>
      </c>
      <c r="C343" s="339" t="s">
        <v>297</v>
      </c>
      <c r="D343" s="437" t="s">
        <v>16</v>
      </c>
      <c r="E343" s="437">
        <v>13</v>
      </c>
      <c r="F343" s="437">
        <v>9.7014925373134329</v>
      </c>
      <c r="G343" s="437">
        <v>8.0986118311157202</v>
      </c>
      <c r="H343" s="437">
        <v>5.199704142011834</v>
      </c>
      <c r="I343" s="437">
        <v>5.459134615384615</v>
      </c>
      <c r="J343" s="438">
        <v>4.7846153846153845</v>
      </c>
    </row>
    <row r="344" spans="2:10" x14ac:dyDescent="0.25">
      <c r="B344" s="312">
        <v>2015</v>
      </c>
      <c r="C344" s="339" t="s">
        <v>297</v>
      </c>
      <c r="D344" s="437" t="s">
        <v>17</v>
      </c>
      <c r="E344" s="437">
        <v>6</v>
      </c>
      <c r="F344" s="437">
        <v>4.477611940298508</v>
      </c>
      <c r="G344" s="437">
        <v>5.3752664017049714</v>
      </c>
      <c r="H344" s="437">
        <v>7.4775641025641031</v>
      </c>
      <c r="I344" s="437">
        <v>6.3269230769230766</v>
      </c>
      <c r="J344" s="438">
        <v>8.6282051282051277</v>
      </c>
    </row>
    <row r="345" spans="2:10" x14ac:dyDescent="0.25">
      <c r="B345" s="312">
        <v>2015</v>
      </c>
      <c r="C345" s="339" t="s">
        <v>297</v>
      </c>
      <c r="D345" s="437" t="s">
        <v>18</v>
      </c>
      <c r="E345" s="437">
        <v>2</v>
      </c>
      <c r="F345" s="437">
        <v>1.4925373134328359</v>
      </c>
      <c r="G345" s="437">
        <v>2.156557801969933</v>
      </c>
      <c r="H345" s="437">
        <v>9</v>
      </c>
      <c r="I345" s="437">
        <v>9</v>
      </c>
      <c r="J345" s="438">
        <v>0</v>
      </c>
    </row>
    <row r="346" spans="2:10" x14ac:dyDescent="0.25">
      <c r="B346" s="320">
        <v>2015</v>
      </c>
      <c r="C346" s="346" t="s">
        <v>297</v>
      </c>
      <c r="D346" s="439" t="s">
        <v>328</v>
      </c>
      <c r="E346" s="439">
        <v>134</v>
      </c>
      <c r="F346" s="439">
        <f t="shared" ref="F346:G346" si="27">SUM(F340:F345)</f>
        <v>99.999999999999986</v>
      </c>
      <c r="G346" s="439">
        <f t="shared" si="27"/>
        <v>100.00000000000001</v>
      </c>
      <c r="H346" s="439">
        <v>6.2288318025258302</v>
      </c>
      <c r="I346" s="439">
        <v>6.8281558185404316</v>
      </c>
      <c r="J346" s="440">
        <v>5.3940590659340666</v>
      </c>
    </row>
    <row r="347" spans="2:10" x14ac:dyDescent="0.25">
      <c r="B347" s="312">
        <v>2015</v>
      </c>
      <c r="C347" s="339" t="s">
        <v>298</v>
      </c>
      <c r="D347" s="313" t="s">
        <v>13</v>
      </c>
      <c r="E347" s="437">
        <v>1</v>
      </c>
      <c r="F347" s="437">
        <v>3.225806451612903</v>
      </c>
      <c r="G347" s="437">
        <v>0.14769370597591455</v>
      </c>
      <c r="H347" s="437">
        <v>0.5</v>
      </c>
      <c r="I347" s="437">
        <v>0.5</v>
      </c>
      <c r="J347" s="438">
        <v>0</v>
      </c>
    </row>
    <row r="348" spans="2:10" x14ac:dyDescent="0.25">
      <c r="B348" s="312">
        <v>2015</v>
      </c>
      <c r="C348" s="339" t="s">
        <v>298</v>
      </c>
      <c r="D348" s="437" t="s">
        <v>14</v>
      </c>
      <c r="E348" s="437">
        <v>11</v>
      </c>
      <c r="F348" s="437">
        <v>35.483870967741936</v>
      </c>
      <c r="G348" s="437">
        <v>40.229493296977957</v>
      </c>
      <c r="H348" s="437">
        <v>12.381118881118882</v>
      </c>
      <c r="I348" s="437">
        <v>15.923076923076922</v>
      </c>
      <c r="J348" s="438">
        <v>6.1826923076923075</v>
      </c>
    </row>
    <row r="349" spans="2:10" x14ac:dyDescent="0.25">
      <c r="B349" s="312">
        <v>2015</v>
      </c>
      <c r="C349" s="339" t="s">
        <v>298</v>
      </c>
      <c r="D349" s="437" t="s">
        <v>15</v>
      </c>
      <c r="E349" s="437">
        <v>12</v>
      </c>
      <c r="F349" s="437">
        <v>38.709677419354833</v>
      </c>
      <c r="G349" s="437">
        <v>38.491251988184501</v>
      </c>
      <c r="H349" s="437">
        <v>10.858974358974358</v>
      </c>
      <c r="I349" s="437">
        <v>10.519230769230768</v>
      </c>
      <c r="J349" s="438">
        <v>11.53846153846154</v>
      </c>
    </row>
    <row r="350" spans="2:10" x14ac:dyDescent="0.25">
      <c r="B350" s="312">
        <v>2015</v>
      </c>
      <c r="C350" s="339" t="s">
        <v>298</v>
      </c>
      <c r="D350" s="437" t="s">
        <v>16</v>
      </c>
      <c r="E350" s="437">
        <v>4</v>
      </c>
      <c r="F350" s="437">
        <v>12.903225806451612</v>
      </c>
      <c r="G350" s="437">
        <v>13.110656668938878</v>
      </c>
      <c r="H350" s="437">
        <v>11.096153846153847</v>
      </c>
      <c r="I350" s="437">
        <v>11.320512820512819</v>
      </c>
      <c r="J350" s="438">
        <v>10.423076923076923</v>
      </c>
    </row>
    <row r="351" spans="2:10" x14ac:dyDescent="0.25">
      <c r="B351" s="312">
        <v>2015</v>
      </c>
      <c r="C351" s="339" t="s">
        <v>298</v>
      </c>
      <c r="D351" s="437" t="s">
        <v>17</v>
      </c>
      <c r="E351" s="437">
        <v>3</v>
      </c>
      <c r="F351" s="437">
        <v>9.6774193548387082</v>
      </c>
      <c r="G351" s="437">
        <v>8.020904339922744</v>
      </c>
      <c r="H351" s="437">
        <v>9.0512820512820511</v>
      </c>
      <c r="I351" s="437">
        <v>9.0512820512820511</v>
      </c>
      <c r="J351" s="438">
        <v>0</v>
      </c>
    </row>
    <row r="352" spans="2:10" x14ac:dyDescent="0.25">
      <c r="B352" s="312">
        <v>2015</v>
      </c>
      <c r="C352" s="339" t="s">
        <v>298</v>
      </c>
      <c r="D352" s="437" t="s">
        <v>18</v>
      </c>
      <c r="E352" s="437">
        <v>0</v>
      </c>
      <c r="F352" s="437">
        <v>0</v>
      </c>
      <c r="G352" s="437">
        <v>0</v>
      </c>
      <c r="H352" s="437">
        <v>0</v>
      </c>
      <c r="I352" s="437">
        <v>0</v>
      </c>
      <c r="J352" s="438">
        <v>0</v>
      </c>
    </row>
    <row r="353" spans="2:10" x14ac:dyDescent="0.25">
      <c r="B353" s="331">
        <v>2015</v>
      </c>
      <c r="C353" s="443" t="s">
        <v>298</v>
      </c>
      <c r="D353" s="444" t="s">
        <v>328</v>
      </c>
      <c r="E353" s="444">
        <v>31</v>
      </c>
      <c r="F353" s="444">
        <f t="shared" ref="F353:G353" si="28">SUM(F347:F352)</f>
        <v>99.999999999999986</v>
      </c>
      <c r="G353" s="444">
        <f t="shared" si="28"/>
        <v>100</v>
      </c>
      <c r="H353" s="444">
        <v>10.920595533498759</v>
      </c>
      <c r="I353" s="444">
        <v>11.692307692307692</v>
      </c>
      <c r="J353" s="445">
        <v>9.0341880341880358</v>
      </c>
    </row>
    <row r="354" spans="2:10" x14ac:dyDescent="0.25">
      <c r="B354" s="312">
        <v>2013</v>
      </c>
      <c r="C354" s="339" t="s">
        <v>8</v>
      </c>
      <c r="D354" s="313" t="s">
        <v>13</v>
      </c>
      <c r="E354" s="446">
        <v>460</v>
      </c>
      <c r="F354" s="446">
        <v>23.8</v>
      </c>
      <c r="G354" s="446">
        <v>13.3</v>
      </c>
      <c r="H354" s="446">
        <v>3.5</v>
      </c>
      <c r="I354" s="368" t="s">
        <v>110</v>
      </c>
      <c r="J354" s="447" t="s">
        <v>110</v>
      </c>
    </row>
    <row r="355" spans="2:10" x14ac:dyDescent="0.25">
      <c r="B355" s="312">
        <v>2013</v>
      </c>
      <c r="C355" s="339" t="s">
        <v>8</v>
      </c>
      <c r="D355" s="437" t="s">
        <v>14</v>
      </c>
      <c r="E355" s="446">
        <v>693</v>
      </c>
      <c r="F355" s="446">
        <v>35.9</v>
      </c>
      <c r="G355" s="446">
        <v>36.5</v>
      </c>
      <c r="H355" s="446">
        <v>5.9</v>
      </c>
      <c r="I355" s="368" t="s">
        <v>110</v>
      </c>
      <c r="J355" s="447" t="s">
        <v>110</v>
      </c>
    </row>
    <row r="356" spans="2:10" x14ac:dyDescent="0.25">
      <c r="B356" s="312">
        <v>2013</v>
      </c>
      <c r="C356" s="339" t="s">
        <v>8</v>
      </c>
      <c r="D356" s="437" t="s">
        <v>15</v>
      </c>
      <c r="E356" s="446">
        <v>509</v>
      </c>
      <c r="F356" s="446">
        <v>26.3</v>
      </c>
      <c r="G356" s="446">
        <v>31.1</v>
      </c>
      <c r="H356" s="446">
        <v>6.6</v>
      </c>
      <c r="I356" s="368" t="s">
        <v>110</v>
      </c>
      <c r="J356" s="447" t="s">
        <v>110</v>
      </c>
    </row>
    <row r="357" spans="2:10" x14ac:dyDescent="0.25">
      <c r="B357" s="312">
        <v>2013</v>
      </c>
      <c r="C357" s="339" t="s">
        <v>8</v>
      </c>
      <c r="D357" s="437" t="s">
        <v>16</v>
      </c>
      <c r="E357" s="446">
        <v>166</v>
      </c>
      <c r="F357" s="446">
        <v>8.6</v>
      </c>
      <c r="G357" s="446">
        <v>11</v>
      </c>
      <c r="H357" s="446">
        <v>7.3</v>
      </c>
      <c r="I357" s="368" t="s">
        <v>110</v>
      </c>
      <c r="J357" s="447" t="s">
        <v>110</v>
      </c>
    </row>
    <row r="358" spans="2:10" x14ac:dyDescent="0.25">
      <c r="B358" s="312">
        <v>2013</v>
      </c>
      <c r="C358" s="339" t="s">
        <v>8</v>
      </c>
      <c r="D358" s="437" t="s">
        <v>17</v>
      </c>
      <c r="E358" s="446">
        <v>62</v>
      </c>
      <c r="F358" s="446">
        <v>3.2</v>
      </c>
      <c r="G358" s="446">
        <v>4.5</v>
      </c>
      <c r="H358" s="446">
        <v>8.4</v>
      </c>
      <c r="I358" s="368" t="s">
        <v>110</v>
      </c>
      <c r="J358" s="447" t="s">
        <v>110</v>
      </c>
    </row>
    <row r="359" spans="2:10" x14ac:dyDescent="0.25">
      <c r="B359" s="312">
        <v>2013</v>
      </c>
      <c r="C359" s="339" t="s">
        <v>8</v>
      </c>
      <c r="D359" s="437" t="s">
        <v>18</v>
      </c>
      <c r="E359" s="446">
        <v>43</v>
      </c>
      <c r="F359" s="446">
        <v>2.2000000000000002</v>
      </c>
      <c r="G359" s="446">
        <v>3.6</v>
      </c>
      <c r="H359" s="446">
        <v>9.9</v>
      </c>
      <c r="I359" s="368" t="s">
        <v>110</v>
      </c>
      <c r="J359" s="447" t="s">
        <v>110</v>
      </c>
    </row>
    <row r="360" spans="2:10" x14ac:dyDescent="0.25">
      <c r="B360" s="320">
        <v>2013</v>
      </c>
      <c r="C360" s="346" t="s">
        <v>8</v>
      </c>
      <c r="D360" s="439" t="s">
        <v>328</v>
      </c>
      <c r="E360" s="448">
        <v>1933</v>
      </c>
      <c r="F360" s="448">
        <v>100</v>
      </c>
      <c r="G360" s="448">
        <v>100</v>
      </c>
      <c r="H360" s="448">
        <v>5.8</v>
      </c>
      <c r="I360" s="371">
        <v>6.7</v>
      </c>
      <c r="J360" s="449">
        <v>4.5</v>
      </c>
    </row>
    <row r="361" spans="2:10" x14ac:dyDescent="0.25">
      <c r="B361" s="312">
        <v>2013</v>
      </c>
      <c r="C361" s="339" t="s">
        <v>285</v>
      </c>
      <c r="D361" s="313" t="s">
        <v>13</v>
      </c>
      <c r="E361" s="446">
        <v>38</v>
      </c>
      <c r="F361" s="446">
        <v>25.7</v>
      </c>
      <c r="G361" s="446">
        <v>14.6</v>
      </c>
      <c r="H361" s="446">
        <v>3.4</v>
      </c>
      <c r="I361" s="368" t="s">
        <v>110</v>
      </c>
      <c r="J361" s="447" t="s">
        <v>110</v>
      </c>
    </row>
    <row r="362" spans="2:10" x14ac:dyDescent="0.25">
      <c r="B362" s="312">
        <v>2013</v>
      </c>
      <c r="C362" s="339" t="s">
        <v>285</v>
      </c>
      <c r="D362" s="437" t="s">
        <v>14</v>
      </c>
      <c r="E362" s="446">
        <v>57</v>
      </c>
      <c r="F362" s="446">
        <v>38.5</v>
      </c>
      <c r="G362" s="446">
        <v>43.5</v>
      </c>
      <c r="H362" s="446">
        <v>5.8</v>
      </c>
      <c r="I362" s="368" t="s">
        <v>110</v>
      </c>
      <c r="J362" s="447" t="s">
        <v>110</v>
      </c>
    </row>
    <row r="363" spans="2:10" x14ac:dyDescent="0.25">
      <c r="B363" s="312">
        <v>2013</v>
      </c>
      <c r="C363" s="339" t="s">
        <v>285</v>
      </c>
      <c r="D363" s="437" t="s">
        <v>15</v>
      </c>
      <c r="E363" s="446">
        <v>34</v>
      </c>
      <c r="F363" s="446">
        <v>23</v>
      </c>
      <c r="G363" s="446">
        <v>25.8</v>
      </c>
      <c r="H363" s="446">
        <v>5.6</v>
      </c>
      <c r="I363" s="368" t="s">
        <v>110</v>
      </c>
      <c r="J363" s="447" t="s">
        <v>110</v>
      </c>
    </row>
    <row r="364" spans="2:10" x14ac:dyDescent="0.25">
      <c r="B364" s="312">
        <v>2013</v>
      </c>
      <c r="C364" s="339" t="s">
        <v>285</v>
      </c>
      <c r="D364" s="437" t="s">
        <v>299</v>
      </c>
      <c r="E364" s="446">
        <v>19</v>
      </c>
      <c r="F364" s="446">
        <v>12.8</v>
      </c>
      <c r="G364" s="446">
        <v>16.2</v>
      </c>
      <c r="H364" s="446">
        <v>6.5</v>
      </c>
      <c r="I364" s="368" t="s">
        <v>110</v>
      </c>
      <c r="J364" s="447" t="s">
        <v>110</v>
      </c>
    </row>
    <row r="365" spans="2:10" x14ac:dyDescent="0.25">
      <c r="B365" s="320">
        <v>2013</v>
      </c>
      <c r="C365" s="346" t="s">
        <v>285</v>
      </c>
      <c r="D365" s="439" t="s">
        <v>328</v>
      </c>
      <c r="E365" s="448">
        <v>148</v>
      </c>
      <c r="F365" s="448">
        <v>100</v>
      </c>
      <c r="G365" s="448">
        <v>100</v>
      </c>
      <c r="H365" s="448">
        <v>5.2</v>
      </c>
      <c r="I365" s="371">
        <v>5.7</v>
      </c>
      <c r="J365" s="449">
        <v>4.0999999999999996</v>
      </c>
    </row>
    <row r="366" spans="2:10" x14ac:dyDescent="0.25">
      <c r="B366" s="312">
        <v>2013</v>
      </c>
      <c r="C366" s="339" t="s">
        <v>286</v>
      </c>
      <c r="D366" s="313" t="s">
        <v>13</v>
      </c>
      <c r="E366" s="446">
        <v>8</v>
      </c>
      <c r="F366" s="446">
        <v>18.2</v>
      </c>
      <c r="G366" s="446">
        <v>16.5</v>
      </c>
      <c r="H366" s="446">
        <v>6</v>
      </c>
      <c r="I366" s="368" t="s">
        <v>110</v>
      </c>
      <c r="J366" s="447" t="s">
        <v>110</v>
      </c>
    </row>
    <row r="367" spans="2:10" x14ac:dyDescent="0.25">
      <c r="B367" s="312">
        <v>2013</v>
      </c>
      <c r="C367" s="339" t="s">
        <v>286</v>
      </c>
      <c r="D367" s="437" t="s">
        <v>14</v>
      </c>
      <c r="E367" s="446">
        <v>24</v>
      </c>
      <c r="F367" s="446">
        <v>54.5</v>
      </c>
      <c r="G367" s="446">
        <v>59.5</v>
      </c>
      <c r="H367" s="446">
        <v>7.9</v>
      </c>
      <c r="I367" s="368" t="s">
        <v>110</v>
      </c>
      <c r="J367" s="447" t="s">
        <v>110</v>
      </c>
    </row>
    <row r="368" spans="2:10" x14ac:dyDescent="0.25">
      <c r="B368" s="312">
        <v>2013</v>
      </c>
      <c r="C368" s="339" t="s">
        <v>286</v>
      </c>
      <c r="D368" s="437" t="s">
        <v>15</v>
      </c>
      <c r="E368" s="446">
        <v>6</v>
      </c>
      <c r="F368" s="446">
        <v>13.6</v>
      </c>
      <c r="G368" s="446">
        <v>10.199999999999999</v>
      </c>
      <c r="H368" s="446">
        <v>8.1999999999999993</v>
      </c>
      <c r="I368" s="368" t="s">
        <v>110</v>
      </c>
      <c r="J368" s="447" t="s">
        <v>110</v>
      </c>
    </row>
    <row r="369" spans="2:10" x14ac:dyDescent="0.25">
      <c r="B369" s="312">
        <v>2013</v>
      </c>
      <c r="C369" s="339" t="s">
        <v>286</v>
      </c>
      <c r="D369" s="437" t="s">
        <v>299</v>
      </c>
      <c r="E369" s="446">
        <v>6</v>
      </c>
      <c r="F369" s="446">
        <v>13.6</v>
      </c>
      <c r="G369" s="446">
        <v>13.8</v>
      </c>
      <c r="H369" s="446">
        <v>11.5</v>
      </c>
      <c r="I369" s="368" t="s">
        <v>110</v>
      </c>
      <c r="J369" s="447" t="s">
        <v>110</v>
      </c>
    </row>
    <row r="370" spans="2:10" x14ac:dyDescent="0.25">
      <c r="B370" s="320">
        <v>2013</v>
      </c>
      <c r="C370" s="346" t="s">
        <v>286</v>
      </c>
      <c r="D370" s="439" t="s">
        <v>328</v>
      </c>
      <c r="E370" s="448">
        <v>44</v>
      </c>
      <c r="F370" s="448">
        <v>100</v>
      </c>
      <c r="G370" s="448">
        <v>100</v>
      </c>
      <c r="H370" s="448">
        <v>8.1</v>
      </c>
      <c r="I370" s="371">
        <v>8.4</v>
      </c>
      <c r="J370" s="449">
        <v>7.8</v>
      </c>
    </row>
    <row r="371" spans="2:10" ht="15" customHeight="1" x14ac:dyDescent="0.25">
      <c r="B371" s="312">
        <v>2013</v>
      </c>
      <c r="C371" s="339" t="s">
        <v>287</v>
      </c>
      <c r="D371" s="313" t="s">
        <v>13</v>
      </c>
      <c r="E371" s="446">
        <v>10</v>
      </c>
      <c r="F371" s="446">
        <v>13</v>
      </c>
      <c r="G371" s="446">
        <v>8.6</v>
      </c>
      <c r="H371" s="446">
        <v>4.8</v>
      </c>
      <c r="I371" s="368" t="s">
        <v>110</v>
      </c>
      <c r="J371" s="447" t="s">
        <v>110</v>
      </c>
    </row>
    <row r="372" spans="2:10" ht="15" customHeight="1" x14ac:dyDescent="0.25">
      <c r="B372" s="312">
        <v>2013</v>
      </c>
      <c r="C372" s="339" t="s">
        <v>287</v>
      </c>
      <c r="D372" s="437" t="s">
        <v>14</v>
      </c>
      <c r="E372" s="446">
        <v>27</v>
      </c>
      <c r="F372" s="446">
        <v>35.1</v>
      </c>
      <c r="G372" s="446">
        <v>40.299999999999997</v>
      </c>
      <c r="H372" s="446">
        <v>8.1999999999999993</v>
      </c>
      <c r="I372" s="368" t="s">
        <v>110</v>
      </c>
      <c r="J372" s="447" t="s">
        <v>110</v>
      </c>
    </row>
    <row r="373" spans="2:10" ht="15" customHeight="1" x14ac:dyDescent="0.25">
      <c r="B373" s="312">
        <v>2013</v>
      </c>
      <c r="C373" s="339" t="s">
        <v>287</v>
      </c>
      <c r="D373" s="437" t="s">
        <v>15</v>
      </c>
      <c r="E373" s="446">
        <v>26</v>
      </c>
      <c r="F373" s="446">
        <v>33.799999999999997</v>
      </c>
      <c r="G373" s="446">
        <v>37.200000000000003</v>
      </c>
      <c r="H373" s="446">
        <v>6.8</v>
      </c>
      <c r="I373" s="368" t="s">
        <v>110</v>
      </c>
      <c r="J373" s="447" t="s">
        <v>110</v>
      </c>
    </row>
    <row r="374" spans="2:10" ht="15" customHeight="1" x14ac:dyDescent="0.25">
      <c r="B374" s="312">
        <v>2013</v>
      </c>
      <c r="C374" s="339" t="s">
        <v>287</v>
      </c>
      <c r="D374" s="437" t="s">
        <v>299</v>
      </c>
      <c r="E374" s="446">
        <v>14</v>
      </c>
      <c r="F374" s="446">
        <v>18.2</v>
      </c>
      <c r="G374" s="446">
        <v>13.8</v>
      </c>
      <c r="H374" s="446">
        <v>5.3</v>
      </c>
      <c r="I374" s="368" t="s">
        <v>110</v>
      </c>
      <c r="J374" s="447" t="s">
        <v>110</v>
      </c>
    </row>
    <row r="375" spans="2:10" x14ac:dyDescent="0.25">
      <c r="B375" s="320">
        <v>2013</v>
      </c>
      <c r="C375" s="346" t="s">
        <v>287</v>
      </c>
      <c r="D375" s="439" t="s">
        <v>328</v>
      </c>
      <c r="E375" s="448">
        <v>77</v>
      </c>
      <c r="F375" s="448">
        <v>100</v>
      </c>
      <c r="G375" s="448">
        <v>100</v>
      </c>
      <c r="H375" s="448">
        <v>6.7</v>
      </c>
      <c r="I375" s="371">
        <v>7.6</v>
      </c>
      <c r="J375" s="449">
        <v>4.4000000000000004</v>
      </c>
    </row>
    <row r="376" spans="2:10" ht="15" customHeight="1" x14ac:dyDescent="0.25">
      <c r="B376" s="312">
        <v>2013</v>
      </c>
      <c r="C376" s="339" t="s">
        <v>288</v>
      </c>
      <c r="D376" s="313" t="s">
        <v>13</v>
      </c>
      <c r="E376" s="446">
        <v>27</v>
      </c>
      <c r="F376" s="446">
        <v>19.600000000000001</v>
      </c>
      <c r="G376" s="446">
        <v>7.7</v>
      </c>
      <c r="H376" s="446">
        <v>2.7</v>
      </c>
      <c r="I376" s="368" t="s">
        <v>110</v>
      </c>
      <c r="J376" s="447" t="s">
        <v>110</v>
      </c>
    </row>
    <row r="377" spans="2:10" ht="15" customHeight="1" x14ac:dyDescent="0.25">
      <c r="B377" s="312">
        <v>2013</v>
      </c>
      <c r="C377" s="339" t="s">
        <v>288</v>
      </c>
      <c r="D377" s="437" t="s">
        <v>14</v>
      </c>
      <c r="E377" s="446">
        <v>53</v>
      </c>
      <c r="F377" s="446">
        <v>38.4</v>
      </c>
      <c r="G377" s="446">
        <v>39.200000000000003</v>
      </c>
      <c r="H377" s="446">
        <v>5.5</v>
      </c>
      <c r="I377" s="368" t="s">
        <v>110</v>
      </c>
      <c r="J377" s="447" t="s">
        <v>110</v>
      </c>
    </row>
    <row r="378" spans="2:10" ht="15" customHeight="1" x14ac:dyDescent="0.25">
      <c r="B378" s="312">
        <v>2013</v>
      </c>
      <c r="C378" s="339" t="s">
        <v>288</v>
      </c>
      <c r="D378" s="437" t="s">
        <v>15</v>
      </c>
      <c r="E378" s="446">
        <v>42</v>
      </c>
      <c r="F378" s="446">
        <v>30.4</v>
      </c>
      <c r="G378" s="446">
        <v>28</v>
      </c>
      <c r="H378" s="446">
        <v>4.4000000000000004</v>
      </c>
      <c r="I378" s="368" t="s">
        <v>110</v>
      </c>
      <c r="J378" s="447" t="s">
        <v>110</v>
      </c>
    </row>
    <row r="379" spans="2:10" ht="15" customHeight="1" x14ac:dyDescent="0.25">
      <c r="B379" s="312">
        <v>2013</v>
      </c>
      <c r="C379" s="339" t="s">
        <v>288</v>
      </c>
      <c r="D379" s="437" t="s">
        <v>299</v>
      </c>
      <c r="E379" s="446">
        <v>16</v>
      </c>
      <c r="F379" s="446">
        <v>11.6</v>
      </c>
      <c r="G379" s="446">
        <v>25.1</v>
      </c>
      <c r="H379" s="446">
        <v>9.8000000000000007</v>
      </c>
      <c r="I379" s="368" t="s">
        <v>110</v>
      </c>
      <c r="J379" s="447" t="s">
        <v>110</v>
      </c>
    </row>
    <row r="380" spans="2:10" x14ac:dyDescent="0.25">
      <c r="B380" s="320">
        <v>2013</v>
      </c>
      <c r="C380" s="346" t="s">
        <v>288</v>
      </c>
      <c r="D380" s="439" t="s">
        <v>328</v>
      </c>
      <c r="E380" s="448">
        <v>138</v>
      </c>
      <c r="F380" s="448">
        <v>100</v>
      </c>
      <c r="G380" s="448">
        <v>100</v>
      </c>
      <c r="H380" s="448">
        <v>5.0999999999999996</v>
      </c>
      <c r="I380" s="371">
        <v>5.6</v>
      </c>
      <c r="J380" s="449">
        <v>4.2</v>
      </c>
    </row>
    <row r="381" spans="2:10" x14ac:dyDescent="0.25">
      <c r="B381" s="312">
        <v>2013</v>
      </c>
      <c r="C381" s="339" t="s">
        <v>289</v>
      </c>
      <c r="D381" s="313" t="s">
        <v>13</v>
      </c>
      <c r="E381" s="446">
        <v>24</v>
      </c>
      <c r="F381" s="446">
        <v>22</v>
      </c>
      <c r="G381" s="446">
        <v>14.5</v>
      </c>
      <c r="H381" s="446">
        <v>4.1100000000000003</v>
      </c>
      <c r="I381" s="368" t="s">
        <v>110</v>
      </c>
      <c r="J381" s="447" t="s">
        <v>110</v>
      </c>
    </row>
    <row r="382" spans="2:10" x14ac:dyDescent="0.25">
      <c r="B382" s="312">
        <v>2013</v>
      </c>
      <c r="C382" s="339" t="s">
        <v>289</v>
      </c>
      <c r="D382" s="437" t="s">
        <v>14</v>
      </c>
      <c r="E382" s="446">
        <v>31</v>
      </c>
      <c r="F382" s="446">
        <v>28.4</v>
      </c>
      <c r="G382" s="446">
        <v>25.5</v>
      </c>
      <c r="H382" s="446">
        <v>4.67</v>
      </c>
      <c r="I382" s="368" t="s">
        <v>110</v>
      </c>
      <c r="J382" s="447" t="s">
        <v>110</v>
      </c>
    </row>
    <row r="383" spans="2:10" x14ac:dyDescent="0.25">
      <c r="B383" s="312">
        <v>2013</v>
      </c>
      <c r="C383" s="339" t="s">
        <v>289</v>
      </c>
      <c r="D383" s="437" t="s">
        <v>15</v>
      </c>
      <c r="E383" s="446">
        <v>33</v>
      </c>
      <c r="F383" s="446">
        <v>30.3</v>
      </c>
      <c r="G383" s="446">
        <v>30.6</v>
      </c>
      <c r="H383" s="446">
        <v>5.43</v>
      </c>
      <c r="I383" s="368" t="s">
        <v>110</v>
      </c>
      <c r="J383" s="447" t="s">
        <v>110</v>
      </c>
    </row>
    <row r="384" spans="2:10" x14ac:dyDescent="0.25">
      <c r="B384" s="312">
        <v>2013</v>
      </c>
      <c r="C384" s="339" t="s">
        <v>289</v>
      </c>
      <c r="D384" s="437" t="s">
        <v>299</v>
      </c>
      <c r="E384" s="446">
        <v>21</v>
      </c>
      <c r="F384" s="446">
        <v>19.3</v>
      </c>
      <c r="G384" s="446">
        <v>29.4</v>
      </c>
      <c r="H384" s="446">
        <v>8.49</v>
      </c>
      <c r="I384" s="368" t="s">
        <v>110</v>
      </c>
      <c r="J384" s="447" t="s">
        <v>110</v>
      </c>
    </row>
    <row r="385" spans="2:10" x14ac:dyDescent="0.25">
      <c r="B385" s="320">
        <v>2013</v>
      </c>
      <c r="C385" s="346" t="s">
        <v>289</v>
      </c>
      <c r="D385" s="439" t="s">
        <v>328</v>
      </c>
      <c r="E385" s="448">
        <v>109</v>
      </c>
      <c r="F385" s="448">
        <v>100</v>
      </c>
      <c r="G385" s="448">
        <v>100</v>
      </c>
      <c r="H385" s="448">
        <v>5.51</v>
      </c>
      <c r="I385" s="371">
        <v>6</v>
      </c>
      <c r="J385" s="449">
        <v>4.8</v>
      </c>
    </row>
    <row r="386" spans="2:10" x14ac:dyDescent="0.25">
      <c r="B386" s="312">
        <v>2013</v>
      </c>
      <c r="C386" s="339" t="s">
        <v>290</v>
      </c>
      <c r="D386" s="313" t="s">
        <v>13</v>
      </c>
      <c r="E386" s="446">
        <v>40</v>
      </c>
      <c r="F386" s="446">
        <v>19.100000000000001</v>
      </c>
      <c r="G386" s="446">
        <v>12.5</v>
      </c>
      <c r="H386" s="446">
        <v>4.8099999999999996</v>
      </c>
      <c r="I386" s="368" t="s">
        <v>110</v>
      </c>
      <c r="J386" s="447" t="s">
        <v>110</v>
      </c>
    </row>
    <row r="387" spans="2:10" x14ac:dyDescent="0.25">
      <c r="B387" s="312">
        <v>2013</v>
      </c>
      <c r="C387" s="339" t="s">
        <v>290</v>
      </c>
      <c r="D387" s="437" t="s">
        <v>14</v>
      </c>
      <c r="E387" s="446">
        <v>87</v>
      </c>
      <c r="F387" s="446">
        <v>41.6</v>
      </c>
      <c r="G387" s="446">
        <v>48.2</v>
      </c>
      <c r="H387" s="446">
        <v>7.07</v>
      </c>
      <c r="I387" s="368" t="s">
        <v>110</v>
      </c>
      <c r="J387" s="447" t="s">
        <v>110</v>
      </c>
    </row>
    <row r="388" spans="2:10" x14ac:dyDescent="0.25">
      <c r="B388" s="312">
        <v>2013</v>
      </c>
      <c r="C388" s="339" t="s">
        <v>290</v>
      </c>
      <c r="D388" s="437" t="s">
        <v>15</v>
      </c>
      <c r="E388" s="446">
        <v>55</v>
      </c>
      <c r="F388" s="446">
        <v>26.3</v>
      </c>
      <c r="G388" s="446">
        <v>25.6</v>
      </c>
      <c r="H388" s="446">
        <v>5.67</v>
      </c>
      <c r="I388" s="368" t="s">
        <v>110</v>
      </c>
      <c r="J388" s="447" t="s">
        <v>110</v>
      </c>
    </row>
    <row r="389" spans="2:10" x14ac:dyDescent="0.25">
      <c r="B389" s="312">
        <v>2013</v>
      </c>
      <c r="C389" s="339" t="s">
        <v>290</v>
      </c>
      <c r="D389" s="437" t="s">
        <v>299</v>
      </c>
      <c r="E389" s="446">
        <v>27</v>
      </c>
      <c r="F389" s="446">
        <v>12.9</v>
      </c>
      <c r="G389" s="446">
        <v>13.8</v>
      </c>
      <c r="H389" s="446">
        <v>6.36</v>
      </c>
      <c r="I389" s="368" t="s">
        <v>110</v>
      </c>
      <c r="J389" s="447" t="s">
        <v>110</v>
      </c>
    </row>
    <row r="390" spans="2:10" x14ac:dyDescent="0.25">
      <c r="B390" s="320">
        <v>2013</v>
      </c>
      <c r="C390" s="346" t="s">
        <v>290</v>
      </c>
      <c r="D390" s="439" t="s">
        <v>328</v>
      </c>
      <c r="E390" s="448">
        <v>209</v>
      </c>
      <c r="F390" s="448">
        <v>100</v>
      </c>
      <c r="G390" s="448">
        <v>100</v>
      </c>
      <c r="H390" s="448">
        <v>6.18</v>
      </c>
      <c r="I390" s="371">
        <v>6.5</v>
      </c>
      <c r="J390" s="449">
        <v>5.7</v>
      </c>
    </row>
    <row r="391" spans="2:10" x14ac:dyDescent="0.25">
      <c r="B391" s="312">
        <v>2013</v>
      </c>
      <c r="C391" s="339" t="s">
        <v>291</v>
      </c>
      <c r="D391" s="313" t="s">
        <v>13</v>
      </c>
      <c r="E391" s="446">
        <v>136</v>
      </c>
      <c r="F391" s="446">
        <v>29.4</v>
      </c>
      <c r="G391" s="446">
        <v>18.7</v>
      </c>
      <c r="H391" s="446">
        <v>3.01</v>
      </c>
      <c r="I391" s="368" t="s">
        <v>110</v>
      </c>
      <c r="J391" s="447" t="s">
        <v>110</v>
      </c>
    </row>
    <row r="392" spans="2:10" x14ac:dyDescent="0.25">
      <c r="B392" s="312">
        <v>2013</v>
      </c>
      <c r="C392" s="339" t="s">
        <v>291</v>
      </c>
      <c r="D392" s="437" t="s">
        <v>14</v>
      </c>
      <c r="E392" s="446">
        <v>164</v>
      </c>
      <c r="F392" s="446">
        <v>35.4</v>
      </c>
      <c r="G392" s="446">
        <v>32.6</v>
      </c>
      <c r="H392" s="446">
        <v>4.32</v>
      </c>
      <c r="I392" s="368" t="s">
        <v>110</v>
      </c>
      <c r="J392" s="447" t="s">
        <v>110</v>
      </c>
    </row>
    <row r="393" spans="2:10" x14ac:dyDescent="0.25">
      <c r="B393" s="312">
        <v>2013</v>
      </c>
      <c r="C393" s="339" t="s">
        <v>291</v>
      </c>
      <c r="D393" s="437" t="s">
        <v>15</v>
      </c>
      <c r="E393" s="446">
        <v>103</v>
      </c>
      <c r="F393" s="446">
        <v>22.2</v>
      </c>
      <c r="G393" s="446">
        <v>30.2</v>
      </c>
      <c r="H393" s="446">
        <v>6.34</v>
      </c>
      <c r="I393" s="368" t="s">
        <v>110</v>
      </c>
      <c r="J393" s="447" t="s">
        <v>110</v>
      </c>
    </row>
    <row r="394" spans="2:10" x14ac:dyDescent="0.25">
      <c r="B394" s="312">
        <v>2013</v>
      </c>
      <c r="C394" s="339" t="s">
        <v>291</v>
      </c>
      <c r="D394" s="437" t="s">
        <v>299</v>
      </c>
      <c r="E394" s="446">
        <v>60</v>
      </c>
      <c r="F394" s="446">
        <v>13</v>
      </c>
      <c r="G394" s="446">
        <v>18.5</v>
      </c>
      <c r="H394" s="446">
        <v>6.68</v>
      </c>
      <c r="I394" s="368" t="s">
        <v>110</v>
      </c>
      <c r="J394" s="447" t="s">
        <v>110</v>
      </c>
    </row>
    <row r="395" spans="2:10" x14ac:dyDescent="0.25">
      <c r="B395" s="320">
        <v>2013</v>
      </c>
      <c r="C395" s="346" t="s">
        <v>291</v>
      </c>
      <c r="D395" s="439" t="s">
        <v>328</v>
      </c>
      <c r="E395" s="448">
        <v>463</v>
      </c>
      <c r="F395" s="448">
        <v>100</v>
      </c>
      <c r="G395" s="448">
        <v>100</v>
      </c>
      <c r="H395" s="448">
        <v>4.6900000000000004</v>
      </c>
      <c r="I395" s="371">
        <v>5.5</v>
      </c>
      <c r="J395" s="449">
        <v>3.7</v>
      </c>
    </row>
    <row r="396" spans="2:10" x14ac:dyDescent="0.25">
      <c r="B396" s="312">
        <v>2013</v>
      </c>
      <c r="C396" s="339" t="s">
        <v>292</v>
      </c>
      <c r="D396" s="313" t="s">
        <v>13</v>
      </c>
      <c r="E396" s="446">
        <v>22</v>
      </c>
      <c r="F396" s="446">
        <v>12.8</v>
      </c>
      <c r="G396" s="446">
        <v>7.3</v>
      </c>
      <c r="H396" s="446">
        <v>4.1900000000000004</v>
      </c>
      <c r="I396" s="368" t="s">
        <v>110</v>
      </c>
      <c r="J396" s="447" t="s">
        <v>110</v>
      </c>
    </row>
    <row r="397" spans="2:10" x14ac:dyDescent="0.25">
      <c r="B397" s="312">
        <v>2013</v>
      </c>
      <c r="C397" s="339" t="s">
        <v>292</v>
      </c>
      <c r="D397" s="437" t="s">
        <v>14</v>
      </c>
      <c r="E397" s="446">
        <v>62</v>
      </c>
      <c r="F397" s="446">
        <v>36</v>
      </c>
      <c r="G397" s="446">
        <v>36.799999999999997</v>
      </c>
      <c r="H397" s="446">
        <v>6.41</v>
      </c>
      <c r="I397" s="368" t="s">
        <v>110</v>
      </c>
      <c r="J397" s="447" t="s">
        <v>110</v>
      </c>
    </row>
    <row r="398" spans="2:10" x14ac:dyDescent="0.25">
      <c r="B398" s="312">
        <v>2013</v>
      </c>
      <c r="C398" s="339" t="s">
        <v>292</v>
      </c>
      <c r="D398" s="437" t="s">
        <v>15</v>
      </c>
      <c r="E398" s="446">
        <v>61</v>
      </c>
      <c r="F398" s="446">
        <v>35.5</v>
      </c>
      <c r="G398" s="446">
        <v>39.9</v>
      </c>
      <c r="H398" s="446">
        <v>6.96</v>
      </c>
      <c r="I398" s="368" t="s">
        <v>110</v>
      </c>
      <c r="J398" s="447" t="s">
        <v>110</v>
      </c>
    </row>
    <row r="399" spans="2:10" x14ac:dyDescent="0.25">
      <c r="B399" s="312">
        <v>2013</v>
      </c>
      <c r="C399" s="339" t="s">
        <v>292</v>
      </c>
      <c r="D399" s="437" t="s">
        <v>299</v>
      </c>
      <c r="E399" s="446">
        <v>27</v>
      </c>
      <c r="F399" s="446">
        <v>15.7</v>
      </c>
      <c r="G399" s="446">
        <v>16</v>
      </c>
      <c r="H399" s="450">
        <v>7.39</v>
      </c>
      <c r="I399" s="451" t="s">
        <v>110</v>
      </c>
      <c r="J399" s="452" t="s">
        <v>110</v>
      </c>
    </row>
    <row r="400" spans="2:10" x14ac:dyDescent="0.25">
      <c r="B400" s="320">
        <v>2013</v>
      </c>
      <c r="C400" s="346" t="s">
        <v>292</v>
      </c>
      <c r="D400" s="439" t="s">
        <v>328</v>
      </c>
      <c r="E400" s="448">
        <v>172</v>
      </c>
      <c r="F400" s="448">
        <v>100</v>
      </c>
      <c r="G400" s="453">
        <v>100</v>
      </c>
      <c r="H400" s="349">
        <v>6.48</v>
      </c>
      <c r="I400" s="454">
        <v>7.4</v>
      </c>
      <c r="J400" s="455">
        <v>4.8</v>
      </c>
    </row>
    <row r="401" spans="2:10" x14ac:dyDescent="0.25">
      <c r="B401" s="312">
        <v>2013</v>
      </c>
      <c r="C401" s="339" t="s">
        <v>293</v>
      </c>
      <c r="D401" s="313" t="s">
        <v>13</v>
      </c>
      <c r="E401" s="446">
        <v>33</v>
      </c>
      <c r="F401" s="446">
        <v>24.1</v>
      </c>
      <c r="G401" s="446">
        <v>8.6</v>
      </c>
      <c r="H401" s="456">
        <v>3</v>
      </c>
      <c r="I401" s="457" t="s">
        <v>110</v>
      </c>
      <c r="J401" s="458" t="s">
        <v>110</v>
      </c>
    </row>
    <row r="402" spans="2:10" x14ac:dyDescent="0.25">
      <c r="B402" s="312">
        <v>2013</v>
      </c>
      <c r="C402" s="339" t="s">
        <v>293</v>
      </c>
      <c r="D402" s="437" t="s">
        <v>14</v>
      </c>
      <c r="E402" s="446">
        <v>44</v>
      </c>
      <c r="F402" s="446">
        <v>32.1</v>
      </c>
      <c r="G402" s="446">
        <v>36.799999999999997</v>
      </c>
      <c r="H402" s="446">
        <v>7.6</v>
      </c>
      <c r="I402" s="368" t="s">
        <v>110</v>
      </c>
      <c r="J402" s="447" t="s">
        <v>110</v>
      </c>
    </row>
    <row r="403" spans="2:10" x14ac:dyDescent="0.25">
      <c r="B403" s="312">
        <v>2013</v>
      </c>
      <c r="C403" s="339" t="s">
        <v>293</v>
      </c>
      <c r="D403" s="437" t="s">
        <v>15</v>
      </c>
      <c r="E403" s="446">
        <v>32</v>
      </c>
      <c r="F403" s="446">
        <v>23.4</v>
      </c>
      <c r="G403" s="446">
        <v>27.8</v>
      </c>
      <c r="H403" s="446">
        <v>8.5</v>
      </c>
      <c r="I403" s="368" t="s">
        <v>110</v>
      </c>
      <c r="J403" s="447" t="s">
        <v>110</v>
      </c>
    </row>
    <row r="404" spans="2:10" x14ac:dyDescent="0.25">
      <c r="B404" s="312">
        <v>2013</v>
      </c>
      <c r="C404" s="339" t="s">
        <v>293</v>
      </c>
      <c r="D404" s="437" t="s">
        <v>299</v>
      </c>
      <c r="E404" s="446">
        <v>28</v>
      </c>
      <c r="F404" s="446">
        <v>20.399999999999999</v>
      </c>
      <c r="G404" s="446">
        <v>26.8</v>
      </c>
      <c r="H404" s="446">
        <v>9.4</v>
      </c>
      <c r="I404" s="368" t="s">
        <v>110</v>
      </c>
      <c r="J404" s="447" t="s">
        <v>110</v>
      </c>
    </row>
    <row r="405" spans="2:10" x14ac:dyDescent="0.25">
      <c r="B405" s="320">
        <v>2013</v>
      </c>
      <c r="C405" s="346" t="s">
        <v>293</v>
      </c>
      <c r="D405" s="439" t="s">
        <v>328</v>
      </c>
      <c r="E405" s="448">
        <v>137</v>
      </c>
      <c r="F405" s="448">
        <v>100</v>
      </c>
      <c r="G405" s="448">
        <v>100</v>
      </c>
      <c r="H405" s="448">
        <v>7.1</v>
      </c>
      <c r="I405" s="371">
        <v>8.6999999999999993</v>
      </c>
      <c r="J405" s="449">
        <v>4</v>
      </c>
    </row>
    <row r="406" spans="2:10" x14ac:dyDescent="0.25">
      <c r="B406" s="312">
        <v>2013</v>
      </c>
      <c r="C406" s="339" t="s">
        <v>294</v>
      </c>
      <c r="D406" s="313" t="s">
        <v>13</v>
      </c>
      <c r="E406" s="446">
        <v>88</v>
      </c>
      <c r="F406" s="446">
        <v>32.5</v>
      </c>
      <c r="G406" s="446">
        <v>18.399999999999999</v>
      </c>
      <c r="H406" s="446">
        <v>2.5</v>
      </c>
      <c r="I406" s="368" t="s">
        <v>110</v>
      </c>
      <c r="J406" s="447" t="s">
        <v>110</v>
      </c>
    </row>
    <row r="407" spans="2:10" x14ac:dyDescent="0.25">
      <c r="B407" s="312">
        <v>2013</v>
      </c>
      <c r="C407" s="339" t="s">
        <v>294</v>
      </c>
      <c r="D407" s="437" t="s">
        <v>14</v>
      </c>
      <c r="E407" s="446">
        <v>94</v>
      </c>
      <c r="F407" s="446">
        <v>34.700000000000003</v>
      </c>
      <c r="G407" s="446">
        <v>37.700000000000003</v>
      </c>
      <c r="H407" s="446">
        <v>4.5</v>
      </c>
      <c r="I407" s="368" t="s">
        <v>110</v>
      </c>
      <c r="J407" s="447" t="s">
        <v>110</v>
      </c>
    </row>
    <row r="408" spans="2:10" x14ac:dyDescent="0.25">
      <c r="B408" s="312">
        <v>2013</v>
      </c>
      <c r="C408" s="339" t="s">
        <v>294</v>
      </c>
      <c r="D408" s="437" t="s">
        <v>15</v>
      </c>
      <c r="E408" s="446">
        <v>62</v>
      </c>
      <c r="F408" s="446">
        <v>22.9</v>
      </c>
      <c r="G408" s="446">
        <v>27.7</v>
      </c>
      <c r="H408" s="446">
        <v>4.9000000000000004</v>
      </c>
      <c r="I408" s="368" t="s">
        <v>110</v>
      </c>
      <c r="J408" s="447" t="s">
        <v>110</v>
      </c>
    </row>
    <row r="409" spans="2:10" x14ac:dyDescent="0.25">
      <c r="B409" s="312">
        <v>2013</v>
      </c>
      <c r="C409" s="339" t="s">
        <v>294</v>
      </c>
      <c r="D409" s="437" t="s">
        <v>299</v>
      </c>
      <c r="E409" s="446">
        <v>27</v>
      </c>
      <c r="F409" s="446">
        <v>10</v>
      </c>
      <c r="G409" s="446">
        <v>16.3</v>
      </c>
      <c r="H409" s="446">
        <v>6.6</v>
      </c>
      <c r="I409" s="368" t="s">
        <v>110</v>
      </c>
      <c r="J409" s="447" t="s">
        <v>110</v>
      </c>
    </row>
    <row r="410" spans="2:10" x14ac:dyDescent="0.25">
      <c r="B410" s="320">
        <v>2013</v>
      </c>
      <c r="C410" s="346" t="s">
        <v>294</v>
      </c>
      <c r="D410" s="439" t="s">
        <v>328</v>
      </c>
      <c r="E410" s="448">
        <v>271</v>
      </c>
      <c r="F410" s="448">
        <v>100</v>
      </c>
      <c r="G410" s="448">
        <v>100</v>
      </c>
      <c r="H410" s="448">
        <v>4.2</v>
      </c>
      <c r="I410" s="371">
        <v>4.9000000000000004</v>
      </c>
      <c r="J410" s="449">
        <v>3.6</v>
      </c>
    </row>
    <row r="411" spans="2:10" x14ac:dyDescent="0.25">
      <c r="B411" s="312">
        <v>2013</v>
      </c>
      <c r="C411" s="339" t="s">
        <v>295</v>
      </c>
      <c r="D411" s="313" t="s">
        <v>13</v>
      </c>
      <c r="E411" s="446">
        <v>4</v>
      </c>
      <c r="F411" s="446">
        <v>33.299999999999997</v>
      </c>
      <c r="G411" s="446">
        <v>42.5</v>
      </c>
      <c r="H411" s="446">
        <v>15.2</v>
      </c>
      <c r="I411" s="368" t="s">
        <v>110</v>
      </c>
      <c r="J411" s="447" t="s">
        <v>110</v>
      </c>
    </row>
    <row r="412" spans="2:10" x14ac:dyDescent="0.25">
      <c r="B412" s="312">
        <v>2013</v>
      </c>
      <c r="C412" s="339" t="s">
        <v>295</v>
      </c>
      <c r="D412" s="437" t="s">
        <v>14</v>
      </c>
      <c r="E412" s="446">
        <v>2</v>
      </c>
      <c r="F412" s="446">
        <v>16.7</v>
      </c>
      <c r="G412" s="446">
        <v>18.399999999999999</v>
      </c>
      <c r="H412" s="446">
        <v>11</v>
      </c>
      <c r="I412" s="368" t="s">
        <v>110</v>
      </c>
      <c r="J412" s="447" t="s">
        <v>110</v>
      </c>
    </row>
    <row r="413" spans="2:10" x14ac:dyDescent="0.25">
      <c r="B413" s="312">
        <v>2013</v>
      </c>
      <c r="C413" s="339" t="s">
        <v>295</v>
      </c>
      <c r="D413" s="437" t="s">
        <v>15</v>
      </c>
      <c r="E413" s="446">
        <v>2</v>
      </c>
      <c r="F413" s="446">
        <v>16.7</v>
      </c>
      <c r="G413" s="446">
        <v>12.3</v>
      </c>
      <c r="H413" s="446">
        <v>7.4</v>
      </c>
      <c r="I413" s="368" t="s">
        <v>110</v>
      </c>
      <c r="J413" s="447" t="s">
        <v>110</v>
      </c>
    </row>
    <row r="414" spans="2:10" x14ac:dyDescent="0.25">
      <c r="B414" s="312">
        <v>2013</v>
      </c>
      <c r="C414" s="339" t="s">
        <v>295</v>
      </c>
      <c r="D414" s="437" t="s">
        <v>299</v>
      </c>
      <c r="E414" s="446">
        <v>4</v>
      </c>
      <c r="F414" s="446">
        <v>33.299999999999997</v>
      </c>
      <c r="G414" s="446">
        <v>26.9</v>
      </c>
      <c r="H414" s="446">
        <v>9.3000000000000007</v>
      </c>
      <c r="I414" s="368" t="s">
        <v>110</v>
      </c>
      <c r="J414" s="447" t="s">
        <v>110</v>
      </c>
    </row>
    <row r="415" spans="2:10" x14ac:dyDescent="0.25">
      <c r="B415" s="320">
        <v>2013</v>
      </c>
      <c r="C415" s="346" t="s">
        <v>295</v>
      </c>
      <c r="D415" s="439" t="s">
        <v>328</v>
      </c>
      <c r="E415" s="448">
        <v>12</v>
      </c>
      <c r="F415" s="448">
        <v>100</v>
      </c>
      <c r="G415" s="448">
        <v>100</v>
      </c>
      <c r="H415" s="448">
        <v>11.2</v>
      </c>
      <c r="I415" s="371">
        <v>12.8</v>
      </c>
      <c r="J415" s="449">
        <v>6.4</v>
      </c>
    </row>
    <row r="416" spans="2:10" x14ac:dyDescent="0.25">
      <c r="B416" s="312">
        <v>2013</v>
      </c>
      <c r="C416" s="339" t="s">
        <v>296</v>
      </c>
      <c r="D416" s="313" t="s">
        <v>13</v>
      </c>
      <c r="E416" s="446">
        <v>1</v>
      </c>
      <c r="F416" s="446">
        <v>5.9</v>
      </c>
      <c r="G416" s="446">
        <v>3.4</v>
      </c>
      <c r="H416" s="446">
        <v>4.5</v>
      </c>
      <c r="I416" s="368" t="s">
        <v>110</v>
      </c>
      <c r="J416" s="447" t="s">
        <v>110</v>
      </c>
    </row>
    <row r="417" spans="2:10" x14ac:dyDescent="0.25">
      <c r="B417" s="312">
        <v>2013</v>
      </c>
      <c r="C417" s="339" t="s">
        <v>296</v>
      </c>
      <c r="D417" s="437" t="s">
        <v>14</v>
      </c>
      <c r="E417" s="446">
        <v>4</v>
      </c>
      <c r="F417" s="446">
        <v>23.5</v>
      </c>
      <c r="G417" s="446">
        <v>12.5</v>
      </c>
      <c r="H417" s="446">
        <v>4.0999999999999996</v>
      </c>
      <c r="I417" s="368" t="s">
        <v>110</v>
      </c>
      <c r="J417" s="447" t="s">
        <v>110</v>
      </c>
    </row>
    <row r="418" spans="2:10" x14ac:dyDescent="0.25">
      <c r="B418" s="312">
        <v>2013</v>
      </c>
      <c r="C418" s="339" t="s">
        <v>296</v>
      </c>
      <c r="D418" s="437" t="s">
        <v>15</v>
      </c>
      <c r="E418" s="446">
        <v>5</v>
      </c>
      <c r="F418" s="446">
        <v>29.4</v>
      </c>
      <c r="G418" s="446">
        <v>52.5</v>
      </c>
      <c r="H418" s="446">
        <v>14</v>
      </c>
      <c r="I418" s="368" t="s">
        <v>110</v>
      </c>
      <c r="J418" s="447" t="s">
        <v>110</v>
      </c>
    </row>
    <row r="419" spans="2:10" x14ac:dyDescent="0.25">
      <c r="B419" s="312">
        <v>2013</v>
      </c>
      <c r="C419" s="339" t="s">
        <v>296</v>
      </c>
      <c r="D419" s="437" t="s">
        <v>299</v>
      </c>
      <c r="E419" s="446">
        <v>7</v>
      </c>
      <c r="F419" s="446">
        <v>41.2</v>
      </c>
      <c r="G419" s="446">
        <v>31.6</v>
      </c>
      <c r="H419" s="446">
        <v>5.9</v>
      </c>
      <c r="I419" s="368" t="s">
        <v>110</v>
      </c>
      <c r="J419" s="447" t="s">
        <v>110</v>
      </c>
    </row>
    <row r="420" spans="2:10" x14ac:dyDescent="0.25">
      <c r="B420" s="320">
        <v>2013</v>
      </c>
      <c r="C420" s="346" t="s">
        <v>296</v>
      </c>
      <c r="D420" s="439" t="s">
        <v>328</v>
      </c>
      <c r="E420" s="448">
        <v>17</v>
      </c>
      <c r="F420" s="448">
        <v>100</v>
      </c>
      <c r="G420" s="448">
        <v>100</v>
      </c>
      <c r="H420" s="448">
        <v>7.8</v>
      </c>
      <c r="I420" s="371">
        <v>11.1</v>
      </c>
      <c r="J420" s="449">
        <v>3</v>
      </c>
    </row>
    <row r="421" spans="2:10" x14ac:dyDescent="0.25">
      <c r="B421" s="312">
        <v>2013</v>
      </c>
      <c r="C421" s="339" t="s">
        <v>297</v>
      </c>
      <c r="D421" s="313" t="s">
        <v>13</v>
      </c>
      <c r="E421" s="446">
        <v>25</v>
      </c>
      <c r="F421" s="446">
        <v>24</v>
      </c>
      <c r="G421" s="446">
        <v>11.8</v>
      </c>
      <c r="H421" s="446">
        <v>4.0999999999999996</v>
      </c>
      <c r="I421" s="368" t="s">
        <v>110</v>
      </c>
      <c r="J421" s="447" t="s">
        <v>110</v>
      </c>
    </row>
    <row r="422" spans="2:10" x14ac:dyDescent="0.25">
      <c r="B422" s="312">
        <v>2013</v>
      </c>
      <c r="C422" s="339" t="s">
        <v>297</v>
      </c>
      <c r="D422" s="437" t="s">
        <v>14</v>
      </c>
      <c r="E422" s="446">
        <v>34</v>
      </c>
      <c r="F422" s="446">
        <v>32.700000000000003</v>
      </c>
      <c r="G422" s="446">
        <v>29.7</v>
      </c>
      <c r="H422" s="446">
        <v>6.7</v>
      </c>
      <c r="I422" s="368" t="s">
        <v>110</v>
      </c>
      <c r="J422" s="447" t="s">
        <v>110</v>
      </c>
    </row>
    <row r="423" spans="2:10" x14ac:dyDescent="0.25">
      <c r="B423" s="312">
        <v>2013</v>
      </c>
      <c r="C423" s="339" t="s">
        <v>297</v>
      </c>
      <c r="D423" s="437" t="s">
        <v>15</v>
      </c>
      <c r="E423" s="446">
        <v>34</v>
      </c>
      <c r="F423" s="446">
        <v>32.700000000000003</v>
      </c>
      <c r="G423" s="446">
        <v>37.9</v>
      </c>
      <c r="H423" s="446">
        <v>9.1</v>
      </c>
      <c r="I423" s="368" t="s">
        <v>110</v>
      </c>
      <c r="J423" s="447" t="s">
        <v>110</v>
      </c>
    </row>
    <row r="424" spans="2:10" x14ac:dyDescent="0.25">
      <c r="B424" s="312">
        <v>2013</v>
      </c>
      <c r="C424" s="339" t="s">
        <v>297</v>
      </c>
      <c r="D424" s="437" t="s">
        <v>299</v>
      </c>
      <c r="E424" s="446">
        <v>11</v>
      </c>
      <c r="F424" s="446">
        <v>10.6</v>
      </c>
      <c r="G424" s="446">
        <v>20.6</v>
      </c>
      <c r="H424" s="446">
        <v>13.9</v>
      </c>
      <c r="I424" s="368" t="s">
        <v>110</v>
      </c>
      <c r="J424" s="447" t="s">
        <v>110</v>
      </c>
    </row>
    <row r="425" spans="2:10" x14ac:dyDescent="0.25">
      <c r="B425" s="320">
        <v>2013</v>
      </c>
      <c r="C425" s="346" t="s">
        <v>297</v>
      </c>
      <c r="D425" s="439" t="s">
        <v>328</v>
      </c>
      <c r="E425" s="448">
        <v>104</v>
      </c>
      <c r="F425" s="448">
        <v>100</v>
      </c>
      <c r="G425" s="448">
        <v>100</v>
      </c>
      <c r="H425" s="448">
        <v>8</v>
      </c>
      <c r="I425" s="371">
        <v>8.6999999999999993</v>
      </c>
      <c r="J425" s="449">
        <v>5.9</v>
      </c>
    </row>
    <row r="426" spans="2:10" x14ac:dyDescent="0.25">
      <c r="B426" s="312">
        <v>2013</v>
      </c>
      <c r="C426" s="339" t="s">
        <v>298</v>
      </c>
      <c r="D426" s="313" t="s">
        <v>13</v>
      </c>
      <c r="E426" s="446">
        <v>4</v>
      </c>
      <c r="F426" s="446">
        <v>12.5</v>
      </c>
      <c r="G426" s="446">
        <v>3.8</v>
      </c>
      <c r="H426" s="446">
        <v>11</v>
      </c>
      <c r="I426" s="368" t="s">
        <v>110</v>
      </c>
      <c r="J426" s="447" t="s">
        <v>110</v>
      </c>
    </row>
    <row r="427" spans="2:10" x14ac:dyDescent="0.25">
      <c r="B427" s="312">
        <v>2013</v>
      </c>
      <c r="C427" s="339" t="s">
        <v>298</v>
      </c>
      <c r="D427" s="437" t="s">
        <v>14</v>
      </c>
      <c r="E427" s="446">
        <v>10</v>
      </c>
      <c r="F427" s="446">
        <v>31.3</v>
      </c>
      <c r="G427" s="446">
        <v>21.5</v>
      </c>
      <c r="H427" s="446">
        <v>15.8</v>
      </c>
      <c r="I427" s="368" t="s">
        <v>110</v>
      </c>
      <c r="J427" s="447" t="s">
        <v>110</v>
      </c>
    </row>
    <row r="428" spans="2:10" x14ac:dyDescent="0.25">
      <c r="B428" s="312">
        <v>2013</v>
      </c>
      <c r="C428" s="339" t="s">
        <v>298</v>
      </c>
      <c r="D428" s="437" t="s">
        <v>15</v>
      </c>
      <c r="E428" s="446">
        <v>14</v>
      </c>
      <c r="F428" s="446">
        <v>43.8</v>
      </c>
      <c r="G428" s="446">
        <v>54.6</v>
      </c>
      <c r="H428" s="446">
        <v>16.5</v>
      </c>
      <c r="I428" s="368" t="s">
        <v>110</v>
      </c>
      <c r="J428" s="447" t="s">
        <v>110</v>
      </c>
    </row>
    <row r="429" spans="2:10" x14ac:dyDescent="0.25">
      <c r="B429" s="312">
        <v>2013</v>
      </c>
      <c r="C429" s="339" t="s">
        <v>298</v>
      </c>
      <c r="D429" s="437" t="s">
        <v>299</v>
      </c>
      <c r="E429" s="446">
        <v>4</v>
      </c>
      <c r="F429" s="446">
        <v>12.5</v>
      </c>
      <c r="G429" s="446">
        <v>20.100000000000001</v>
      </c>
      <c r="H429" s="446">
        <v>27</v>
      </c>
      <c r="I429" s="368" t="s">
        <v>110</v>
      </c>
      <c r="J429" s="447" t="s">
        <v>110</v>
      </c>
    </row>
    <row r="430" spans="2:10" ht="15.75" thickBot="1" x14ac:dyDescent="0.3">
      <c r="B430" s="373">
        <v>2013</v>
      </c>
      <c r="C430" s="374" t="s">
        <v>298</v>
      </c>
      <c r="D430" s="459" t="s">
        <v>328</v>
      </c>
      <c r="E430" s="460">
        <v>32</v>
      </c>
      <c r="F430" s="460">
        <v>100</v>
      </c>
      <c r="G430" s="460">
        <v>100</v>
      </c>
      <c r="H430" s="460">
        <v>16.899999999999999</v>
      </c>
      <c r="I430" s="461">
        <v>19.399999999999999</v>
      </c>
      <c r="J430" s="462">
        <v>11.5</v>
      </c>
    </row>
  </sheetData>
  <mergeCells count="4">
    <mergeCell ref="B2:C2"/>
    <mergeCell ref="B5:C5"/>
    <mergeCell ref="C29:I29"/>
    <mergeCell ref="C30:I30"/>
  </mergeCells>
  <hyperlinks>
    <hyperlink ref="B5" location="'Table 3.6i'!B39" display="Click here for related historic data"/>
    <hyperlink ref="B2" location="Contents!A1" display="Click here to return to Contents page"/>
  </hyperlinks>
  <pageMargins left="0.70866141732283472" right="0.70866141732283472" top="0.74803149606299213" bottom="0.74803149606299213" header="0.31496062992125984" footer="0.31496062992125984"/>
  <pageSetup paperSize="9" scale="63" orientation="landscape" horizontalDpi="90" verticalDpi="90" r:id="rId1"/>
  <drawing r:id="rId2"/>
  <legacyDrawing r:id="rId3"/>
  <mc:AlternateContent xmlns:mc="http://schemas.openxmlformats.org/markup-compatibility/2006">
    <mc:Choice Requires="x14">
      <controls>
        <mc:AlternateContent xmlns:mc="http://schemas.openxmlformats.org/markup-compatibility/2006">
          <mc:Choice Requires="x14">
            <control shapeId="29697" r:id="rId4" name="Drop Down 1">
              <controlPr defaultSize="0" autoLine="0" autoPict="0">
                <anchor moveWithCells="1">
                  <from>
                    <xdr:col>6</xdr:col>
                    <xdr:colOff>57150</xdr:colOff>
                    <xdr:row>5</xdr:row>
                    <xdr:rowOff>76200</xdr:rowOff>
                  </from>
                  <to>
                    <xdr:col>7</xdr:col>
                    <xdr:colOff>1076325</xdr:colOff>
                    <xdr:row>6</xdr:row>
                    <xdr:rowOff>95250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FF0000"/>
  </sheetPr>
  <dimension ref="A1:BN107"/>
  <sheetViews>
    <sheetView zoomScale="85" zoomScaleNormal="85" workbookViewId="0">
      <selection activeCell="K21" sqref="K21:K22"/>
    </sheetView>
  </sheetViews>
  <sheetFormatPr defaultRowHeight="15" x14ac:dyDescent="0.25"/>
  <cols>
    <col min="2" max="2" width="18.28515625" customWidth="1"/>
    <col min="3" max="3" width="14.5703125" customWidth="1"/>
    <col min="4" max="9" width="13.140625" customWidth="1"/>
    <col min="10" max="10" width="2.85546875" customWidth="1"/>
    <col min="11" max="11" width="29.42578125" bestFit="1" customWidth="1"/>
    <col min="12" max="12" width="2.28515625" customWidth="1"/>
    <col min="13" max="13" width="30.85546875" bestFit="1" customWidth="1"/>
    <col min="14" max="14" width="11.5703125" bestFit="1" customWidth="1"/>
    <col min="15" max="15" width="14.5703125" bestFit="1" customWidth="1"/>
    <col min="16" max="16" width="18.85546875" bestFit="1" customWidth="1"/>
    <col min="17" max="17" width="20.85546875" bestFit="1" customWidth="1"/>
    <col min="18" max="18" width="18.42578125" bestFit="1" customWidth="1"/>
    <col min="19" max="19" width="24.28515625" bestFit="1" customWidth="1"/>
    <col min="20" max="20" width="26.7109375" bestFit="1" customWidth="1"/>
    <col min="21" max="45" width="2.28515625" customWidth="1"/>
    <col min="46" max="46" width="29.42578125" style="382" bestFit="1" customWidth="1"/>
    <col min="47" max="47" width="11.42578125" style="382" bestFit="1" customWidth="1"/>
    <col min="48" max="48" width="15.5703125" style="382" bestFit="1" customWidth="1"/>
    <col min="49" max="49" width="17.7109375" style="382" bestFit="1" customWidth="1"/>
    <col min="50" max="50" width="17.85546875" style="382" bestFit="1" customWidth="1"/>
    <col min="51" max="51" width="22.28515625" style="382" bestFit="1" customWidth="1"/>
    <col min="52" max="52" width="15.5703125" style="382" bestFit="1" customWidth="1"/>
    <col min="53" max="53" width="20" style="382" bestFit="1" customWidth="1"/>
    <col min="54" max="57" width="2.28515625" style="382" customWidth="1"/>
    <col min="58" max="58" width="4.7109375" style="382" customWidth="1"/>
    <col min="59" max="66" width="9.140625" style="382"/>
  </cols>
  <sheetData>
    <row r="1" spans="1:66" x14ac:dyDescent="0.25">
      <c r="B1" t="s">
        <v>332</v>
      </c>
      <c r="C1" t="s">
        <v>333</v>
      </c>
      <c r="D1" t="s">
        <v>334</v>
      </c>
      <c r="E1" t="s">
        <v>335</v>
      </c>
      <c r="F1" t="s">
        <v>336</v>
      </c>
      <c r="G1" t="s">
        <v>337</v>
      </c>
      <c r="H1" t="s">
        <v>338</v>
      </c>
      <c r="I1" t="s">
        <v>339</v>
      </c>
      <c r="M1" t="s">
        <v>332</v>
      </c>
      <c r="N1" t="s">
        <v>333</v>
      </c>
      <c r="O1" t="s">
        <v>334</v>
      </c>
      <c r="P1" t="s">
        <v>335</v>
      </c>
      <c r="Q1" t="s">
        <v>336</v>
      </c>
      <c r="R1" t="s">
        <v>337</v>
      </c>
      <c r="S1" t="s">
        <v>338</v>
      </c>
      <c r="T1" t="s">
        <v>339</v>
      </c>
      <c r="AT1" s="728" t="s">
        <v>340</v>
      </c>
      <c r="AU1" s="728"/>
      <c r="AV1" s="728"/>
      <c r="AW1" s="728"/>
      <c r="AX1" s="728"/>
      <c r="AY1" s="728"/>
      <c r="AZ1" s="728"/>
      <c r="BA1" s="728"/>
      <c r="BF1" s="728" t="s">
        <v>341</v>
      </c>
      <c r="BG1" s="728"/>
      <c r="BH1" s="728"/>
      <c r="BI1" s="728"/>
      <c r="BJ1" s="728"/>
      <c r="BK1" s="728"/>
      <c r="BL1" s="728"/>
      <c r="BM1" s="728"/>
      <c r="BN1" s="728"/>
    </row>
    <row r="2" spans="1:66" x14ac:dyDescent="0.25">
      <c r="A2">
        <v>1</v>
      </c>
      <c r="B2" t="s">
        <v>8</v>
      </c>
      <c r="C2" t="s">
        <v>13</v>
      </c>
      <c r="D2" s="563">
        <v>370</v>
      </c>
      <c r="E2" s="564">
        <v>19.892473118279572</v>
      </c>
      <c r="F2" s="564">
        <v>10.32836682183245</v>
      </c>
      <c r="G2" s="563">
        <v>3.3744807692307681</v>
      </c>
      <c r="H2" s="563">
        <v>5.1462265974765957</v>
      </c>
      <c r="I2" s="563">
        <v>2.4595628415300559</v>
      </c>
      <c r="M2" t="s">
        <v>8</v>
      </c>
      <c r="N2" t="s">
        <v>13</v>
      </c>
      <c r="O2" s="463">
        <v>327</v>
      </c>
      <c r="P2" s="464">
        <v>18.237590630228667</v>
      </c>
      <c r="Q2" s="464">
        <v>10.510672286914463</v>
      </c>
      <c r="R2" s="463">
        <v>4.1172641731357293</v>
      </c>
      <c r="S2" s="463">
        <v>5.8557799145299114</v>
      </c>
      <c r="T2" s="463">
        <v>3.0274483352468433</v>
      </c>
      <c r="AT2" s="382" t="s">
        <v>332</v>
      </c>
      <c r="AU2" s="382" t="s">
        <v>333</v>
      </c>
      <c r="AV2" s="382" t="s">
        <v>342</v>
      </c>
      <c r="AW2" s="382" t="s">
        <v>343</v>
      </c>
      <c r="AX2" s="382" t="s">
        <v>344</v>
      </c>
      <c r="AY2" s="382" t="s">
        <v>345</v>
      </c>
      <c r="AZ2" s="382" t="s">
        <v>346</v>
      </c>
      <c r="BA2" s="382" t="s">
        <v>347</v>
      </c>
      <c r="BG2" s="382" t="s">
        <v>332</v>
      </c>
      <c r="BH2" s="382" t="s">
        <v>333</v>
      </c>
      <c r="BI2" s="382" t="s">
        <v>342</v>
      </c>
      <c r="BJ2" s="382" t="s">
        <v>343</v>
      </c>
      <c r="BK2" s="382" t="s">
        <v>344</v>
      </c>
      <c r="BL2" s="382" t="s">
        <v>345</v>
      </c>
      <c r="BM2" s="382" t="s">
        <v>346</v>
      </c>
      <c r="BN2" s="382" t="s">
        <v>347</v>
      </c>
    </row>
    <row r="3" spans="1:66" x14ac:dyDescent="0.25">
      <c r="A3">
        <v>1</v>
      </c>
      <c r="B3" t="s">
        <v>8</v>
      </c>
      <c r="C3" t="s">
        <v>14</v>
      </c>
      <c r="D3" s="563">
        <v>685</v>
      </c>
      <c r="E3" s="564">
        <v>36.827956989247312</v>
      </c>
      <c r="F3" s="564">
        <v>31.255726171093301</v>
      </c>
      <c r="G3" s="563">
        <v>5.5158957514504952</v>
      </c>
      <c r="H3" s="563">
        <v>7.1211478293066719</v>
      </c>
      <c r="I3" s="563">
        <v>4.4260554927099012</v>
      </c>
      <c r="K3" t="s">
        <v>307</v>
      </c>
      <c r="M3" t="s">
        <v>8</v>
      </c>
      <c r="N3" t="s">
        <v>14</v>
      </c>
      <c r="O3" s="463">
        <v>659</v>
      </c>
      <c r="P3" s="464">
        <v>36.754043502509759</v>
      </c>
      <c r="Q3" s="464">
        <v>31.272570803365475</v>
      </c>
      <c r="R3" s="463">
        <v>6.0786083226333592</v>
      </c>
      <c r="S3" s="463">
        <v>7.1592795997106329</v>
      </c>
      <c r="T3" s="463">
        <v>5.0646843891402726</v>
      </c>
      <c r="AT3" s="382" t="s">
        <v>8</v>
      </c>
      <c r="AU3" s="382" t="s">
        <v>13</v>
      </c>
      <c r="AV3" s="382">
        <v>170</v>
      </c>
      <c r="AW3" s="382">
        <v>4.59</v>
      </c>
      <c r="AX3" s="382">
        <v>256</v>
      </c>
      <c r="AY3" s="382">
        <v>2.78</v>
      </c>
      <c r="AZ3" s="382">
        <v>426</v>
      </c>
      <c r="BA3" s="382">
        <v>3.5</v>
      </c>
      <c r="BF3" s="382">
        <v>1</v>
      </c>
      <c r="BG3" s="382" t="s">
        <v>8</v>
      </c>
      <c r="BH3" s="382" t="s">
        <v>13</v>
      </c>
      <c r="BI3" s="382">
        <v>170</v>
      </c>
      <c r="BJ3" s="382">
        <v>4.59</v>
      </c>
      <c r="BK3" s="382">
        <v>256</v>
      </c>
      <c r="BL3" s="382">
        <v>2.78</v>
      </c>
      <c r="BM3" s="382">
        <v>426</v>
      </c>
      <c r="BN3" s="382">
        <v>3.5</v>
      </c>
    </row>
    <row r="4" spans="1:66" x14ac:dyDescent="0.25">
      <c r="A4">
        <v>1</v>
      </c>
      <c r="B4" t="s">
        <v>8</v>
      </c>
      <c r="C4" t="s">
        <v>15</v>
      </c>
      <c r="D4" s="563">
        <v>458</v>
      </c>
      <c r="E4" s="564">
        <v>24.623655913978496</v>
      </c>
      <c r="F4" s="564">
        <v>28.996347027832684</v>
      </c>
      <c r="G4" s="563">
        <v>7.6534075131564263</v>
      </c>
      <c r="H4" s="563">
        <v>8.814989406779663</v>
      </c>
      <c r="I4" s="563">
        <v>6.4185727073227037</v>
      </c>
      <c r="K4" t="s">
        <v>285</v>
      </c>
      <c r="M4" t="s">
        <v>8</v>
      </c>
      <c r="N4" t="s">
        <v>15</v>
      </c>
      <c r="O4" s="463">
        <v>493</v>
      </c>
      <c r="P4" s="464">
        <v>27.495817066369213</v>
      </c>
      <c r="Q4" s="464">
        <v>30.082898940256083</v>
      </c>
      <c r="R4" s="463">
        <v>7.8162556561086003</v>
      </c>
      <c r="S4" s="463">
        <v>8.8615548433048463</v>
      </c>
      <c r="T4" s="463">
        <v>6.55064677474991</v>
      </c>
      <c r="AT4" s="382" t="s">
        <v>8</v>
      </c>
      <c r="AU4" s="382" t="s">
        <v>14</v>
      </c>
      <c r="AV4" s="382">
        <v>453</v>
      </c>
      <c r="AW4" s="382">
        <v>5.98</v>
      </c>
      <c r="AX4" s="382">
        <v>364</v>
      </c>
      <c r="AY4" s="382">
        <v>4.53</v>
      </c>
      <c r="AZ4" s="382">
        <v>817</v>
      </c>
      <c r="BA4" s="382">
        <v>5.33</v>
      </c>
      <c r="BF4" s="382">
        <v>1</v>
      </c>
      <c r="BG4" s="382" t="s">
        <v>8</v>
      </c>
      <c r="BH4" s="382" t="s">
        <v>14</v>
      </c>
      <c r="BI4" s="382">
        <v>453</v>
      </c>
      <c r="BJ4" s="382">
        <v>5.98</v>
      </c>
      <c r="BK4" s="382">
        <v>364</v>
      </c>
      <c r="BL4" s="382">
        <v>4.53</v>
      </c>
      <c r="BM4" s="382">
        <v>817</v>
      </c>
      <c r="BN4" s="382">
        <v>5.33</v>
      </c>
    </row>
    <row r="5" spans="1:66" x14ac:dyDescent="0.25">
      <c r="A5">
        <v>1</v>
      </c>
      <c r="B5" t="s">
        <v>8</v>
      </c>
      <c r="C5" t="s">
        <v>16</v>
      </c>
      <c r="D5" s="563">
        <v>179</v>
      </c>
      <c r="E5" s="564">
        <v>9.6236559139784941</v>
      </c>
      <c r="F5" s="564">
        <v>14.013212024653198</v>
      </c>
      <c r="G5" s="563">
        <v>9.4637158000286501</v>
      </c>
      <c r="H5" s="563">
        <v>10.279983829983832</v>
      </c>
      <c r="I5" s="563">
        <v>8.1312782805429844</v>
      </c>
      <c r="K5" t="s">
        <v>286</v>
      </c>
      <c r="M5" t="s">
        <v>8</v>
      </c>
      <c r="N5" t="s">
        <v>16</v>
      </c>
      <c r="O5" s="463">
        <v>177</v>
      </c>
      <c r="P5" s="464">
        <v>9.8717233686558838</v>
      </c>
      <c r="Q5" s="464">
        <v>15.383893254025679</v>
      </c>
      <c r="R5" s="463">
        <v>11.133173620165143</v>
      </c>
      <c r="S5" s="463">
        <v>11.543932145090681</v>
      </c>
      <c r="T5" s="463">
        <v>10.197556980056982</v>
      </c>
      <c r="AT5" s="382" t="s">
        <v>8</v>
      </c>
      <c r="AU5" s="382" t="s">
        <v>15</v>
      </c>
      <c r="AV5" s="382">
        <v>339</v>
      </c>
      <c r="AW5" s="382">
        <v>7.02</v>
      </c>
      <c r="AX5" s="382">
        <v>237</v>
      </c>
      <c r="AY5" s="382">
        <v>7</v>
      </c>
      <c r="AZ5" s="382">
        <v>576</v>
      </c>
      <c r="BA5" s="382">
        <v>7.01</v>
      </c>
      <c r="BF5" s="382">
        <v>1</v>
      </c>
      <c r="BG5" s="382" t="s">
        <v>8</v>
      </c>
      <c r="BH5" s="382" t="s">
        <v>15</v>
      </c>
      <c r="BI5" s="382">
        <v>339</v>
      </c>
      <c r="BJ5" s="382">
        <v>7.02</v>
      </c>
      <c r="BK5" s="382">
        <v>237</v>
      </c>
      <c r="BL5" s="382">
        <v>7</v>
      </c>
      <c r="BM5" s="382">
        <v>576</v>
      </c>
      <c r="BN5" s="382">
        <v>7.01</v>
      </c>
    </row>
    <row r="6" spans="1:66" x14ac:dyDescent="0.25">
      <c r="A6">
        <v>1</v>
      </c>
      <c r="B6" t="s">
        <v>8</v>
      </c>
      <c r="C6" t="s">
        <v>17</v>
      </c>
      <c r="D6" s="563">
        <v>113</v>
      </c>
      <c r="E6" s="564">
        <v>6.075268817204301</v>
      </c>
      <c r="F6" s="564">
        <v>10.422450792027727</v>
      </c>
      <c r="G6" s="563">
        <v>11.149834921715454</v>
      </c>
      <c r="H6" s="563">
        <v>13.104684615384622</v>
      </c>
      <c r="I6" s="563">
        <v>7.2915789473684223</v>
      </c>
      <c r="K6" t="s">
        <v>287</v>
      </c>
      <c r="M6" t="s">
        <v>8</v>
      </c>
      <c r="N6" t="s">
        <v>17</v>
      </c>
      <c r="O6" s="463">
        <v>89</v>
      </c>
      <c r="P6" s="464">
        <v>4.9637479085331844</v>
      </c>
      <c r="Q6" s="464">
        <v>8.5032543393029805</v>
      </c>
      <c r="R6" s="463">
        <v>12.238301642178048</v>
      </c>
      <c r="S6" s="463">
        <v>12.66611405835544</v>
      </c>
      <c r="T6" s="463">
        <v>11.43787841191067</v>
      </c>
      <c r="AT6" s="382" t="s">
        <v>8</v>
      </c>
      <c r="AU6" s="382" t="s">
        <v>16</v>
      </c>
      <c r="AV6" s="382">
        <v>164</v>
      </c>
      <c r="AW6" s="382">
        <v>7.33</v>
      </c>
      <c r="AX6" s="382">
        <v>62</v>
      </c>
      <c r="AY6" s="382">
        <v>7.1</v>
      </c>
      <c r="AZ6" s="382">
        <v>226</v>
      </c>
      <c r="BA6" s="382">
        <v>7.27</v>
      </c>
      <c r="BF6" s="382">
        <v>1</v>
      </c>
      <c r="BG6" s="382" t="s">
        <v>8</v>
      </c>
      <c r="BH6" s="382" t="s">
        <v>16</v>
      </c>
      <c r="BI6" s="382">
        <v>164</v>
      </c>
      <c r="BJ6" s="382">
        <v>7.33</v>
      </c>
      <c r="BK6" s="382">
        <v>62</v>
      </c>
      <c r="BL6" s="382">
        <v>7.1</v>
      </c>
      <c r="BM6" s="382">
        <v>226</v>
      </c>
      <c r="BN6" s="382">
        <v>7.27</v>
      </c>
    </row>
    <row r="7" spans="1:66" x14ac:dyDescent="0.25">
      <c r="A7">
        <v>1</v>
      </c>
      <c r="B7" t="s">
        <v>8</v>
      </c>
      <c r="C7" t="s">
        <v>18</v>
      </c>
      <c r="D7" s="563">
        <v>55</v>
      </c>
      <c r="E7" s="564">
        <v>2.956989247311828</v>
      </c>
      <c r="F7" s="564">
        <v>4.983897162560643</v>
      </c>
      <c r="G7" s="563">
        <v>10.95426923076923</v>
      </c>
      <c r="H7" s="563">
        <v>11.535774291497978</v>
      </c>
      <c r="I7" s="563">
        <v>9.6544343891402722</v>
      </c>
      <c r="K7" t="s">
        <v>288</v>
      </c>
      <c r="M7" t="s">
        <v>8</v>
      </c>
      <c r="N7" t="s">
        <v>18</v>
      </c>
      <c r="O7" s="463">
        <v>48</v>
      </c>
      <c r="P7" s="464">
        <v>2.6770775237032902</v>
      </c>
      <c r="Q7" s="464">
        <v>4.2467103761353044</v>
      </c>
      <c r="R7" s="463">
        <v>11.332804487179486</v>
      </c>
      <c r="S7" s="463">
        <v>11.941057692307691</v>
      </c>
      <c r="T7" s="463">
        <v>8.2915384615384617</v>
      </c>
      <c r="AT7" s="382" t="s">
        <v>8</v>
      </c>
      <c r="AU7" s="382" t="s">
        <v>17</v>
      </c>
      <c r="AV7" s="382">
        <v>79</v>
      </c>
      <c r="AW7" s="382">
        <v>8.59</v>
      </c>
      <c r="AX7" s="382">
        <v>38</v>
      </c>
      <c r="AY7" s="382">
        <v>7.1</v>
      </c>
      <c r="AZ7" s="382">
        <v>117</v>
      </c>
      <c r="BA7" s="382">
        <v>8.1</v>
      </c>
      <c r="BF7" s="382">
        <v>1</v>
      </c>
      <c r="BG7" s="382" t="s">
        <v>8</v>
      </c>
      <c r="BH7" s="382" t="s">
        <v>17</v>
      </c>
      <c r="BI7" s="382">
        <v>79</v>
      </c>
      <c r="BJ7" s="382">
        <v>8.59</v>
      </c>
      <c r="BK7" s="382">
        <v>38</v>
      </c>
      <c r="BL7" s="382">
        <v>7.1</v>
      </c>
      <c r="BM7" s="382">
        <v>117</v>
      </c>
      <c r="BN7" s="382">
        <v>8.1</v>
      </c>
    </row>
    <row r="8" spans="1:66" x14ac:dyDescent="0.25">
      <c r="A8">
        <v>1</v>
      </c>
      <c r="B8" t="s">
        <v>8</v>
      </c>
      <c r="C8" t="s">
        <v>328</v>
      </c>
      <c r="D8" s="565">
        <v>1860</v>
      </c>
      <c r="E8" s="566">
        <v>100</v>
      </c>
      <c r="F8" s="566">
        <v>100</v>
      </c>
      <c r="G8" s="565">
        <v>6.4992625792666123</v>
      </c>
      <c r="H8" s="565">
        <v>8.4166963781679875</v>
      </c>
      <c r="I8" s="565">
        <v>4.8395380371884915</v>
      </c>
      <c r="K8" t="s">
        <v>289</v>
      </c>
      <c r="M8" t="s">
        <v>8</v>
      </c>
      <c r="N8" t="s">
        <v>328</v>
      </c>
      <c r="O8" s="465">
        <v>1793</v>
      </c>
      <c r="P8" s="466">
        <v>100</v>
      </c>
      <c r="Q8" s="466">
        <v>100</v>
      </c>
      <c r="R8" s="465">
        <v>7.1440699944227557</v>
      </c>
      <c r="S8" s="465">
        <v>8.5966226988823209</v>
      </c>
      <c r="T8" s="465">
        <v>5.5576180324925932</v>
      </c>
      <c r="AT8" s="382" t="s">
        <v>8</v>
      </c>
      <c r="AU8" s="382" t="s">
        <v>18</v>
      </c>
      <c r="AV8" s="382">
        <v>40</v>
      </c>
      <c r="AW8" s="382">
        <v>7.74</v>
      </c>
      <c r="AX8" s="382">
        <v>7</v>
      </c>
      <c r="AY8" s="382">
        <v>8.0299999999999994</v>
      </c>
      <c r="AZ8" s="382">
        <v>47</v>
      </c>
      <c r="BA8" s="382">
        <v>7.78</v>
      </c>
      <c r="BF8" s="382">
        <v>1</v>
      </c>
      <c r="BG8" s="382" t="s">
        <v>8</v>
      </c>
      <c r="BH8" s="382" t="s">
        <v>18</v>
      </c>
      <c r="BI8" s="382">
        <v>40</v>
      </c>
      <c r="BJ8" s="382">
        <v>7.74</v>
      </c>
      <c r="BK8" s="382">
        <v>7</v>
      </c>
      <c r="BL8" s="382">
        <v>8.0299999999999994</v>
      </c>
      <c r="BM8" s="382">
        <v>47</v>
      </c>
      <c r="BN8" s="382">
        <v>7.78</v>
      </c>
    </row>
    <row r="9" spans="1:66" x14ac:dyDescent="0.25">
      <c r="A9">
        <v>2</v>
      </c>
      <c r="B9" t="s">
        <v>285</v>
      </c>
      <c r="C9" t="s">
        <v>13</v>
      </c>
      <c r="D9" s="563">
        <v>28</v>
      </c>
      <c r="E9" s="564">
        <v>22.222222222222221</v>
      </c>
      <c r="F9" s="564">
        <v>7.9561247733683702</v>
      </c>
      <c r="G9" s="563">
        <v>1.49760989010989</v>
      </c>
      <c r="H9" s="563">
        <v>2.5702958579881656</v>
      </c>
      <c r="I9" s="563">
        <v>0.56794871794871793</v>
      </c>
      <c r="K9" t="s">
        <v>290</v>
      </c>
      <c r="M9" t="s">
        <v>285</v>
      </c>
      <c r="N9" t="s">
        <v>13</v>
      </c>
      <c r="O9" s="463">
        <v>21</v>
      </c>
      <c r="P9" s="464">
        <v>16.153846153846153</v>
      </c>
      <c r="Q9" s="464">
        <v>7.9843855205360859</v>
      </c>
      <c r="R9" s="463">
        <v>2.2804487179487181</v>
      </c>
      <c r="S9" s="463">
        <v>2.3166208791208791</v>
      </c>
      <c r="T9" s="463">
        <v>2.2081043956043955</v>
      </c>
      <c r="AT9" s="382" t="s">
        <v>8</v>
      </c>
      <c r="AU9" s="382" t="s">
        <v>328</v>
      </c>
      <c r="AV9" s="382">
        <v>1245</v>
      </c>
      <c r="AW9" s="382">
        <v>6.47</v>
      </c>
      <c r="AX9" s="382">
        <v>964</v>
      </c>
      <c r="AY9" s="382">
        <v>4.97</v>
      </c>
      <c r="AZ9" s="382">
        <v>2209</v>
      </c>
      <c r="BA9" s="382">
        <v>5.81</v>
      </c>
      <c r="BF9" s="382">
        <v>1</v>
      </c>
      <c r="BG9" s="382" t="s">
        <v>8</v>
      </c>
      <c r="BH9" s="382" t="s">
        <v>328</v>
      </c>
      <c r="BI9" s="382">
        <v>1245</v>
      </c>
      <c r="BJ9" s="382">
        <v>6.47</v>
      </c>
      <c r="BK9" s="382">
        <v>964</v>
      </c>
      <c r="BL9" s="382">
        <v>4.97</v>
      </c>
      <c r="BM9" s="382">
        <v>2209</v>
      </c>
      <c r="BN9" s="382">
        <v>5.81</v>
      </c>
    </row>
    <row r="10" spans="1:66" x14ac:dyDescent="0.25">
      <c r="A10">
        <v>2</v>
      </c>
      <c r="B10" t="s">
        <v>285</v>
      </c>
      <c r="C10" t="s">
        <v>14</v>
      </c>
      <c r="D10" s="563">
        <v>48</v>
      </c>
      <c r="E10" s="564">
        <v>38.095238095238095</v>
      </c>
      <c r="F10" s="564">
        <v>23.961343914158562</v>
      </c>
      <c r="G10" s="563">
        <v>2.6310256410256407</v>
      </c>
      <c r="H10" s="563">
        <v>2.7385502958579879</v>
      </c>
      <c r="I10" s="563">
        <v>2.5039510489510488</v>
      </c>
      <c r="K10" t="s">
        <v>291</v>
      </c>
      <c r="M10" t="s">
        <v>285</v>
      </c>
      <c r="N10" t="s">
        <v>14</v>
      </c>
      <c r="O10" s="463">
        <v>57</v>
      </c>
      <c r="P10" s="464">
        <v>43.846153846153847</v>
      </c>
      <c r="Q10" s="464">
        <v>29.356343582673379</v>
      </c>
      <c r="R10" s="463">
        <v>3.0890519568151147</v>
      </c>
      <c r="S10" s="463">
        <v>3.1198224852071004</v>
      </c>
      <c r="T10" s="463">
        <v>3.022382478632478</v>
      </c>
      <c r="AT10" s="382" t="s">
        <v>285</v>
      </c>
      <c r="AU10" s="382" t="s">
        <v>13</v>
      </c>
      <c r="AV10" s="382">
        <v>12</v>
      </c>
      <c r="AW10" s="382">
        <v>2.9</v>
      </c>
      <c r="AX10" s="382">
        <v>8</v>
      </c>
      <c r="AY10" s="382">
        <v>2.54</v>
      </c>
      <c r="AZ10" s="382">
        <v>20</v>
      </c>
      <c r="BA10" s="382">
        <v>2.76</v>
      </c>
      <c r="BF10" s="382">
        <v>2</v>
      </c>
      <c r="BG10" s="382" t="s">
        <v>285</v>
      </c>
      <c r="BH10" s="382" t="s">
        <v>13</v>
      </c>
      <c r="BI10" s="382">
        <v>12</v>
      </c>
      <c r="BJ10" s="382">
        <v>2.9</v>
      </c>
      <c r="BK10" s="382">
        <v>8</v>
      </c>
      <c r="BL10" s="382">
        <v>2.54</v>
      </c>
      <c r="BM10" s="382">
        <v>20</v>
      </c>
      <c r="BN10" s="382">
        <v>2.76</v>
      </c>
    </row>
    <row r="11" spans="1:66" x14ac:dyDescent="0.25">
      <c r="A11">
        <v>2</v>
      </c>
      <c r="B11" t="s">
        <v>285</v>
      </c>
      <c r="C11" t="s">
        <v>15</v>
      </c>
      <c r="D11" s="563">
        <v>35</v>
      </c>
      <c r="E11" s="564">
        <v>27.777777777777775</v>
      </c>
      <c r="F11" s="564">
        <v>36.995367209828501</v>
      </c>
      <c r="G11" s="563">
        <v>5.5710164835164822</v>
      </c>
      <c r="H11" s="563">
        <v>5.0786858974358973</v>
      </c>
      <c r="I11" s="563">
        <v>8.5249999999999986</v>
      </c>
      <c r="K11" t="s">
        <v>292</v>
      </c>
      <c r="M11" t="s">
        <v>285</v>
      </c>
      <c r="N11" t="s">
        <v>15</v>
      </c>
      <c r="O11" s="463">
        <v>36</v>
      </c>
      <c r="P11" s="464">
        <v>27.692307692307693</v>
      </c>
      <c r="Q11" s="464">
        <v>27.909679694764179</v>
      </c>
      <c r="R11" s="463">
        <v>4.6499732905982896</v>
      </c>
      <c r="S11" s="463">
        <v>4.8160669975186101</v>
      </c>
      <c r="T11" s="463">
        <v>3.6201923076923079</v>
      </c>
      <c r="AT11" s="382" t="s">
        <v>285</v>
      </c>
      <c r="AU11" s="382" t="s">
        <v>14</v>
      </c>
      <c r="AV11" s="382">
        <v>45</v>
      </c>
      <c r="AW11" s="382">
        <v>4.45</v>
      </c>
      <c r="AX11" s="382">
        <v>18</v>
      </c>
      <c r="AY11" s="382">
        <v>2.37</v>
      </c>
      <c r="AZ11" s="382">
        <v>63</v>
      </c>
      <c r="BA11" s="382">
        <v>3.85</v>
      </c>
      <c r="BF11" s="382">
        <v>2</v>
      </c>
      <c r="BG11" s="382" t="s">
        <v>285</v>
      </c>
      <c r="BH11" s="382" t="s">
        <v>14</v>
      </c>
      <c r="BI11" s="382">
        <v>45</v>
      </c>
      <c r="BJ11" s="382">
        <v>4.45</v>
      </c>
      <c r="BK11" s="382">
        <v>18</v>
      </c>
      <c r="BL11" s="382">
        <v>2.37</v>
      </c>
      <c r="BM11" s="382">
        <v>63</v>
      </c>
      <c r="BN11" s="382">
        <v>3.85</v>
      </c>
    </row>
    <row r="12" spans="1:66" x14ac:dyDescent="0.25">
      <c r="A12">
        <v>2</v>
      </c>
      <c r="B12" t="s">
        <v>285</v>
      </c>
      <c r="C12" t="s">
        <v>16</v>
      </c>
      <c r="D12" s="563">
        <v>6</v>
      </c>
      <c r="E12" s="564">
        <v>4.7619047619047619</v>
      </c>
      <c r="F12" s="564">
        <v>12.035329905231583</v>
      </c>
      <c r="G12" s="563">
        <v>10.572115384615385</v>
      </c>
      <c r="H12" s="563">
        <v>10.572115384615385</v>
      </c>
      <c r="I12" s="563">
        <v>0</v>
      </c>
      <c r="K12" t="s">
        <v>293</v>
      </c>
      <c r="M12" t="s">
        <v>285</v>
      </c>
      <c r="N12" t="s">
        <v>16</v>
      </c>
      <c r="O12" s="463">
        <v>8</v>
      </c>
      <c r="P12" s="464">
        <v>6.1538461538461542</v>
      </c>
      <c r="Q12" s="464">
        <v>21.311199461348551</v>
      </c>
      <c r="R12" s="463">
        <v>15.977764423076923</v>
      </c>
      <c r="S12" s="463">
        <v>15.395604395604396</v>
      </c>
      <c r="T12" s="463">
        <v>20.052884615384617</v>
      </c>
      <c r="AT12" s="382" t="s">
        <v>285</v>
      </c>
      <c r="AU12" s="382" t="s">
        <v>15</v>
      </c>
      <c r="AV12" s="382">
        <v>28</v>
      </c>
      <c r="AW12" s="382">
        <v>5.65</v>
      </c>
      <c r="AX12" s="382">
        <v>5</v>
      </c>
      <c r="AY12" s="382">
        <v>5.37</v>
      </c>
      <c r="AZ12" s="382">
        <v>33</v>
      </c>
      <c r="BA12" s="382">
        <v>5.61</v>
      </c>
      <c r="BF12" s="382">
        <v>2</v>
      </c>
      <c r="BG12" s="382" t="s">
        <v>285</v>
      </c>
      <c r="BH12" s="382" t="s">
        <v>15</v>
      </c>
      <c r="BI12" s="382">
        <v>28</v>
      </c>
      <c r="BJ12" s="382">
        <v>5.65</v>
      </c>
      <c r="BK12" s="382">
        <v>5</v>
      </c>
      <c r="BL12" s="382">
        <v>5.37</v>
      </c>
      <c r="BM12" s="382">
        <v>33</v>
      </c>
      <c r="BN12" s="382">
        <v>5.61</v>
      </c>
    </row>
    <row r="13" spans="1:66" x14ac:dyDescent="0.25">
      <c r="A13">
        <v>2</v>
      </c>
      <c r="B13" t="s">
        <v>285</v>
      </c>
      <c r="C13" t="s">
        <v>17</v>
      </c>
      <c r="D13" s="563">
        <v>4</v>
      </c>
      <c r="E13" s="564">
        <v>3.1746031746031744</v>
      </c>
      <c r="F13" s="564">
        <v>10.184512535388102</v>
      </c>
      <c r="G13" s="563">
        <v>13.419471153846153</v>
      </c>
      <c r="H13" s="563">
        <v>12.985576923076923</v>
      </c>
      <c r="I13" s="563">
        <v>13.853365384615385</v>
      </c>
      <c r="K13" t="s">
        <v>294</v>
      </c>
      <c r="M13" t="s">
        <v>285</v>
      </c>
      <c r="N13" t="s">
        <v>17</v>
      </c>
      <c r="O13" s="463">
        <v>4</v>
      </c>
      <c r="P13" s="464">
        <v>3.0769230769230771</v>
      </c>
      <c r="Q13" s="464">
        <v>5.9676488505562855</v>
      </c>
      <c r="R13" s="463">
        <v>8.9483173076923066</v>
      </c>
      <c r="S13" s="463">
        <v>11.81570512820513</v>
      </c>
      <c r="T13" s="463">
        <v>0.34615384615384615</v>
      </c>
      <c r="AT13" s="382" t="s">
        <v>285</v>
      </c>
      <c r="AU13" s="382" t="s">
        <v>16</v>
      </c>
      <c r="AV13" s="382">
        <v>11</v>
      </c>
      <c r="AW13" s="382">
        <v>7.15</v>
      </c>
      <c r="AX13" s="382">
        <v>3</v>
      </c>
      <c r="AY13" s="382">
        <v>12.66</v>
      </c>
      <c r="AZ13" s="382">
        <v>14</v>
      </c>
      <c r="BA13" s="382">
        <v>8.33</v>
      </c>
      <c r="BF13" s="382">
        <v>2</v>
      </c>
      <c r="BG13" s="382" t="s">
        <v>285</v>
      </c>
      <c r="BH13" s="382" t="s">
        <v>16</v>
      </c>
      <c r="BI13" s="382">
        <v>11</v>
      </c>
      <c r="BJ13" s="382">
        <v>7.15</v>
      </c>
      <c r="BK13" s="382">
        <v>3</v>
      </c>
      <c r="BL13" s="382">
        <v>12.66</v>
      </c>
      <c r="BM13" s="382">
        <v>14</v>
      </c>
      <c r="BN13" s="382">
        <v>8.33</v>
      </c>
    </row>
    <row r="14" spans="1:66" x14ac:dyDescent="0.25">
      <c r="A14">
        <v>2</v>
      </c>
      <c r="B14" t="s">
        <v>285</v>
      </c>
      <c r="C14" t="s">
        <v>18</v>
      </c>
      <c r="D14" s="563">
        <v>5</v>
      </c>
      <c r="E14" s="564">
        <v>3.9682539682539679</v>
      </c>
      <c r="F14" s="564">
        <v>8.8673216620248763</v>
      </c>
      <c r="G14" s="563">
        <v>9.3471153846153836</v>
      </c>
      <c r="H14" s="563">
        <v>3.4867788461538463</v>
      </c>
      <c r="I14" s="563">
        <v>32.78846153846154</v>
      </c>
      <c r="K14" t="s">
        <v>295</v>
      </c>
      <c r="M14" t="s">
        <v>285</v>
      </c>
      <c r="N14" t="s">
        <v>18</v>
      </c>
      <c r="O14" s="463">
        <v>4</v>
      </c>
      <c r="P14" s="464">
        <v>3.0769230769230771</v>
      </c>
      <c r="Q14" s="464">
        <v>7.4707428901215174</v>
      </c>
      <c r="R14" s="463">
        <v>11.202163461538461</v>
      </c>
      <c r="S14" s="463">
        <v>7.2887820512820518</v>
      </c>
      <c r="T14" s="463">
        <v>22.942307692307693</v>
      </c>
      <c r="AT14" s="382" t="s">
        <v>285</v>
      </c>
      <c r="AU14" s="382" t="s">
        <v>17</v>
      </c>
      <c r="AV14" s="382">
        <v>3</v>
      </c>
      <c r="AW14" s="382">
        <v>4.75</v>
      </c>
      <c r="AX14" s="382">
        <v>2</v>
      </c>
      <c r="AY14" s="382">
        <v>10.97</v>
      </c>
      <c r="AZ14" s="382">
        <v>5</v>
      </c>
      <c r="BA14" s="382">
        <v>7.24</v>
      </c>
      <c r="BF14" s="382">
        <v>2</v>
      </c>
      <c r="BG14" s="382" t="s">
        <v>285</v>
      </c>
      <c r="BH14" s="382" t="s">
        <v>17</v>
      </c>
      <c r="BI14" s="382">
        <v>3</v>
      </c>
      <c r="BJ14" s="382">
        <v>4.75</v>
      </c>
      <c r="BK14" s="382">
        <v>2</v>
      </c>
      <c r="BL14" s="382">
        <v>10.97</v>
      </c>
      <c r="BM14" s="382">
        <v>5</v>
      </c>
      <c r="BN14" s="382">
        <v>7.24</v>
      </c>
    </row>
    <row r="15" spans="1:66" x14ac:dyDescent="0.25">
      <c r="A15">
        <v>2</v>
      </c>
      <c r="B15" t="s">
        <v>285</v>
      </c>
      <c r="C15" t="s">
        <v>328</v>
      </c>
      <c r="D15" s="565">
        <v>126</v>
      </c>
      <c r="E15" s="566">
        <v>6.209955643173978</v>
      </c>
      <c r="F15" s="566">
        <v>4.3599159568287442</v>
      </c>
      <c r="G15" s="565">
        <v>4.1829685592185628</v>
      </c>
      <c r="H15" s="565">
        <v>4.4484900284900304</v>
      </c>
      <c r="I15" s="565">
        <v>3.7050299145299146</v>
      </c>
      <c r="K15" t="s">
        <v>296</v>
      </c>
      <c r="M15" t="s">
        <v>285</v>
      </c>
      <c r="N15" t="s">
        <v>328</v>
      </c>
      <c r="O15" s="465">
        <v>130</v>
      </c>
      <c r="P15" s="466">
        <v>100</v>
      </c>
      <c r="Q15" s="466">
        <v>100</v>
      </c>
      <c r="R15" s="465">
        <v>4.6137573964497047</v>
      </c>
      <c r="S15" s="465">
        <v>4.8297581284694688</v>
      </c>
      <c r="T15" s="465">
        <v>3.9788461538461544</v>
      </c>
      <c r="AT15" s="382" t="s">
        <v>285</v>
      </c>
      <c r="AU15" s="382" t="s">
        <v>18</v>
      </c>
      <c r="AV15" s="382">
        <v>3</v>
      </c>
      <c r="AW15" s="382">
        <v>8.7100000000000009</v>
      </c>
      <c r="AX15" s="382">
        <v>0</v>
      </c>
      <c r="AY15" s="382">
        <v>0</v>
      </c>
      <c r="AZ15" s="382">
        <v>3</v>
      </c>
      <c r="BA15" s="382">
        <v>8.7100000000000009</v>
      </c>
      <c r="BF15" s="382">
        <v>2</v>
      </c>
      <c r="BG15" s="382" t="s">
        <v>285</v>
      </c>
      <c r="BH15" s="382" t="s">
        <v>18</v>
      </c>
      <c r="BI15" s="382">
        <v>3</v>
      </c>
      <c r="BJ15" s="382">
        <v>8.7100000000000009</v>
      </c>
      <c r="BK15" s="382">
        <v>0</v>
      </c>
      <c r="BL15" s="382">
        <v>0</v>
      </c>
      <c r="BM15" s="382">
        <v>3</v>
      </c>
      <c r="BN15" s="382">
        <v>8.7100000000000009</v>
      </c>
    </row>
    <row r="16" spans="1:66" x14ac:dyDescent="0.25">
      <c r="A16">
        <v>3</v>
      </c>
      <c r="B16" t="s">
        <v>286</v>
      </c>
      <c r="C16" t="s">
        <v>13</v>
      </c>
      <c r="D16" s="563">
        <v>6</v>
      </c>
      <c r="E16" s="564">
        <v>17.647058823529413</v>
      </c>
      <c r="F16" s="564">
        <v>14.048491463319561</v>
      </c>
      <c r="G16" s="563">
        <v>2.8878205128205128</v>
      </c>
      <c r="H16" s="563">
        <v>2.1490384615384612</v>
      </c>
      <c r="I16" s="563">
        <v>4.365384615384615</v>
      </c>
      <c r="K16" t="s">
        <v>297</v>
      </c>
      <c r="M16" t="s">
        <v>286</v>
      </c>
      <c r="N16" t="s">
        <v>13</v>
      </c>
      <c r="O16" s="463">
        <v>9</v>
      </c>
      <c r="P16" s="464">
        <v>20.930232558139537</v>
      </c>
      <c r="Q16" s="464">
        <v>4.4872496443033816</v>
      </c>
      <c r="R16" s="463">
        <v>0.87606837606837606</v>
      </c>
      <c r="S16" s="463">
        <v>0.53269230769230769</v>
      </c>
      <c r="T16" s="463">
        <v>1.3052884615384617</v>
      </c>
      <c r="AT16" s="382" t="s">
        <v>285</v>
      </c>
      <c r="AU16" s="382" t="s">
        <v>328</v>
      </c>
      <c r="AV16" s="382">
        <v>102</v>
      </c>
      <c r="AW16" s="382">
        <v>5.0199999999999996</v>
      </c>
      <c r="AX16" s="382">
        <v>36</v>
      </c>
      <c r="AY16" s="382">
        <v>4.16</v>
      </c>
      <c r="AZ16" s="382">
        <v>138</v>
      </c>
      <c r="BA16" s="382">
        <v>4.8</v>
      </c>
      <c r="BF16" s="382">
        <v>2</v>
      </c>
      <c r="BG16" s="382" t="s">
        <v>285</v>
      </c>
      <c r="BH16" s="382" t="s">
        <v>328</v>
      </c>
      <c r="BI16" s="382">
        <v>102</v>
      </c>
      <c r="BJ16" s="382">
        <v>5.0199999999999996</v>
      </c>
      <c r="BK16" s="382">
        <v>36</v>
      </c>
      <c r="BL16" s="382">
        <v>4.16</v>
      </c>
      <c r="BM16" s="382">
        <v>138</v>
      </c>
      <c r="BN16" s="382">
        <v>4.8</v>
      </c>
    </row>
    <row r="17" spans="1:66" x14ac:dyDescent="0.25">
      <c r="A17">
        <v>3</v>
      </c>
      <c r="B17" t="s">
        <v>286</v>
      </c>
      <c r="C17" t="s">
        <v>14</v>
      </c>
      <c r="D17" s="563">
        <v>15</v>
      </c>
      <c r="E17" s="564">
        <v>44.117647058823536</v>
      </c>
      <c r="F17" s="564">
        <v>37.397676775551574</v>
      </c>
      <c r="G17" s="563">
        <v>3.0750000000000006</v>
      </c>
      <c r="H17" s="563">
        <v>2.7996794871794872</v>
      </c>
      <c r="I17" s="563">
        <v>3.2585470085470085</v>
      </c>
      <c r="K17" t="s">
        <v>298</v>
      </c>
      <c r="M17" t="s">
        <v>286</v>
      </c>
      <c r="N17" t="s">
        <v>14</v>
      </c>
      <c r="O17" s="463">
        <v>14</v>
      </c>
      <c r="P17" s="464">
        <v>32.558139534883722</v>
      </c>
      <c r="Q17" s="464">
        <v>20.696070920433403</v>
      </c>
      <c r="R17" s="463">
        <v>2.5975274725274722</v>
      </c>
      <c r="S17" s="463">
        <v>3.3846153846153846</v>
      </c>
      <c r="T17" s="463">
        <v>2.1602564102564106</v>
      </c>
      <c r="AT17" s="382" t="s">
        <v>286</v>
      </c>
      <c r="AU17" s="382" t="s">
        <v>13</v>
      </c>
      <c r="AV17" s="382" t="s">
        <v>308</v>
      </c>
      <c r="AW17" s="382">
        <v>9.8000000000000007</v>
      </c>
      <c r="AX17" s="382" t="s">
        <v>308</v>
      </c>
      <c r="AY17" s="382">
        <v>1.22</v>
      </c>
      <c r="AZ17" s="382">
        <v>13</v>
      </c>
      <c r="BA17" s="382">
        <v>2.54</v>
      </c>
      <c r="BF17" s="382">
        <v>3</v>
      </c>
      <c r="BG17" s="382" t="s">
        <v>286</v>
      </c>
      <c r="BH17" s="382" t="s">
        <v>13</v>
      </c>
      <c r="BI17" s="382">
        <v>2</v>
      </c>
      <c r="BJ17" s="382">
        <v>9.8000000000000007</v>
      </c>
      <c r="BK17" s="382">
        <v>11</v>
      </c>
      <c r="BL17" s="382">
        <v>1.22</v>
      </c>
      <c r="BM17" s="382">
        <v>13</v>
      </c>
      <c r="BN17" s="382">
        <v>2.54</v>
      </c>
    </row>
    <row r="18" spans="1:66" x14ac:dyDescent="0.25">
      <c r="A18">
        <v>3</v>
      </c>
      <c r="B18" t="s">
        <v>286</v>
      </c>
      <c r="C18" t="s">
        <v>15</v>
      </c>
      <c r="D18" s="563">
        <v>9</v>
      </c>
      <c r="E18" s="564">
        <v>26.47058823529412</v>
      </c>
      <c r="F18" s="564">
        <v>34.021984875652919</v>
      </c>
      <c r="G18" s="563">
        <v>4.6623931623931618</v>
      </c>
      <c r="H18" s="563">
        <v>10.283653846153845</v>
      </c>
      <c r="I18" s="563">
        <v>3.0563186813186811</v>
      </c>
      <c r="M18" t="s">
        <v>286</v>
      </c>
      <c r="N18" t="s">
        <v>15</v>
      </c>
      <c r="O18" s="463">
        <v>16</v>
      </c>
      <c r="P18" s="464">
        <v>37.209302325581397</v>
      </c>
      <c r="Q18" s="464">
        <v>46.645507278100034</v>
      </c>
      <c r="R18" s="463">
        <v>5.1225961538461533</v>
      </c>
      <c r="S18" s="463">
        <v>5.441239316239316</v>
      </c>
      <c r="T18" s="463">
        <v>4.7129120879120876</v>
      </c>
      <c r="AT18" s="382" t="s">
        <v>286</v>
      </c>
      <c r="AU18" s="382" t="s">
        <v>14</v>
      </c>
      <c r="AV18" s="382">
        <v>12</v>
      </c>
      <c r="AW18" s="382">
        <v>4.5999999999999996</v>
      </c>
      <c r="AX18" s="382">
        <v>11</v>
      </c>
      <c r="AY18" s="382">
        <v>2.89</v>
      </c>
      <c r="AZ18" s="382">
        <v>23</v>
      </c>
      <c r="BA18" s="382">
        <v>3.78</v>
      </c>
      <c r="BF18" s="382">
        <v>3</v>
      </c>
      <c r="BG18" s="382" t="s">
        <v>286</v>
      </c>
      <c r="BH18" s="382" t="s">
        <v>14</v>
      </c>
      <c r="BI18" s="382">
        <v>12</v>
      </c>
      <c r="BJ18" s="382">
        <v>4.5999999999999996</v>
      </c>
      <c r="BK18" s="382">
        <v>11</v>
      </c>
      <c r="BL18" s="382">
        <v>2.89</v>
      </c>
      <c r="BM18" s="382">
        <v>23</v>
      </c>
      <c r="BN18" s="382">
        <v>3.78</v>
      </c>
    </row>
    <row r="19" spans="1:66" x14ac:dyDescent="0.25">
      <c r="A19">
        <v>3</v>
      </c>
      <c r="B19" t="s">
        <v>286</v>
      </c>
      <c r="C19" t="s">
        <v>16</v>
      </c>
      <c r="D19" s="563">
        <v>0</v>
      </c>
      <c r="E19" s="564">
        <v>0</v>
      </c>
      <c r="F19" s="564">
        <v>0</v>
      </c>
      <c r="G19" s="563">
        <v>0</v>
      </c>
      <c r="H19" s="563">
        <v>0</v>
      </c>
      <c r="I19" s="563">
        <v>0</v>
      </c>
      <c r="M19" t="s">
        <v>286</v>
      </c>
      <c r="N19" t="s">
        <v>16</v>
      </c>
      <c r="O19" s="463">
        <v>2</v>
      </c>
      <c r="P19" s="464">
        <v>4.6511627906976747</v>
      </c>
      <c r="Q19" s="464">
        <v>6.9497646930064576</v>
      </c>
      <c r="R19" s="463">
        <v>6.1057692307692308</v>
      </c>
      <c r="S19" s="463">
        <v>6.1057692307692308</v>
      </c>
      <c r="T19" s="463">
        <v>0</v>
      </c>
      <c r="AT19" s="382" t="s">
        <v>286</v>
      </c>
      <c r="AU19" s="382" t="s">
        <v>15</v>
      </c>
      <c r="AV19" s="382" t="s">
        <v>308</v>
      </c>
      <c r="AW19" s="382">
        <v>4.72</v>
      </c>
      <c r="AX19" s="382" t="s">
        <v>308</v>
      </c>
      <c r="AY19" s="382">
        <v>7.34</v>
      </c>
      <c r="AZ19" s="382">
        <v>8</v>
      </c>
      <c r="BA19" s="382">
        <v>5.7</v>
      </c>
      <c r="BF19" s="382">
        <v>3</v>
      </c>
      <c r="BG19" s="382" t="s">
        <v>286</v>
      </c>
      <c r="BH19" s="382" t="s">
        <v>15</v>
      </c>
      <c r="BI19" s="382">
        <v>5</v>
      </c>
      <c r="BJ19" s="382">
        <v>4.72</v>
      </c>
      <c r="BK19" s="382">
        <v>3</v>
      </c>
      <c r="BL19" s="382">
        <v>7.34</v>
      </c>
      <c r="BM19" s="382">
        <v>8</v>
      </c>
      <c r="BN19" s="382">
        <v>5.7</v>
      </c>
    </row>
    <row r="20" spans="1:66" x14ac:dyDescent="0.25">
      <c r="A20">
        <v>3</v>
      </c>
      <c r="B20" t="s">
        <v>286</v>
      </c>
      <c r="C20" t="s">
        <v>17</v>
      </c>
      <c r="D20" s="563">
        <v>3</v>
      </c>
      <c r="E20" s="564">
        <v>8.8235294117647065</v>
      </c>
      <c r="F20" s="564">
        <v>13.658688703516022</v>
      </c>
      <c r="G20" s="563">
        <v>5.6153846153846159</v>
      </c>
      <c r="H20" s="563">
        <v>5.6153846153846159</v>
      </c>
      <c r="I20" s="563">
        <v>0</v>
      </c>
      <c r="M20" t="s">
        <v>286</v>
      </c>
      <c r="N20" t="s">
        <v>17</v>
      </c>
      <c r="O20" s="463">
        <v>2</v>
      </c>
      <c r="P20" s="464">
        <v>4.6511627906976747</v>
      </c>
      <c r="Q20" s="464">
        <v>21.221407464156727</v>
      </c>
      <c r="R20" s="463">
        <v>18.64423076923077</v>
      </c>
      <c r="S20" s="463">
        <v>17.192307692307693</v>
      </c>
      <c r="T20" s="463">
        <v>20.096153846153847</v>
      </c>
      <c r="AT20" s="382" t="s">
        <v>286</v>
      </c>
      <c r="AU20" s="382" t="s">
        <v>16</v>
      </c>
      <c r="AV20" s="382" t="s">
        <v>308</v>
      </c>
      <c r="AW20" s="382">
        <v>6.88</v>
      </c>
      <c r="AX20" s="382" t="s">
        <v>308</v>
      </c>
      <c r="AY20" s="382">
        <v>0</v>
      </c>
      <c r="AZ20" s="382" t="s">
        <v>308</v>
      </c>
      <c r="BA20" s="382">
        <v>6.88</v>
      </c>
      <c r="BF20" s="382">
        <v>3</v>
      </c>
      <c r="BG20" s="382" t="s">
        <v>286</v>
      </c>
      <c r="BH20" s="382" t="s">
        <v>16</v>
      </c>
      <c r="BI20" s="382">
        <v>1</v>
      </c>
      <c r="BJ20" s="382">
        <v>6.88</v>
      </c>
      <c r="BK20" s="382">
        <v>0</v>
      </c>
      <c r="BL20" s="382">
        <v>0</v>
      </c>
      <c r="BM20" s="382">
        <v>1</v>
      </c>
      <c r="BN20" s="382">
        <v>6.88</v>
      </c>
    </row>
    <row r="21" spans="1:66" ht="15.75" x14ac:dyDescent="0.25">
      <c r="A21">
        <v>3</v>
      </c>
      <c r="B21" t="s">
        <v>286</v>
      </c>
      <c r="C21" t="s">
        <v>18</v>
      </c>
      <c r="D21" s="563">
        <v>1</v>
      </c>
      <c r="E21" s="564">
        <v>2.9411764705882355</v>
      </c>
      <c r="F21" s="564">
        <v>0.87315818195992834</v>
      </c>
      <c r="G21" s="563">
        <v>1.0769230769230769</v>
      </c>
      <c r="H21" s="563">
        <v>1.0769230769230769</v>
      </c>
      <c r="I21" s="563">
        <v>0</v>
      </c>
      <c r="K21" s="561" t="s">
        <v>399</v>
      </c>
      <c r="M21" t="s">
        <v>286</v>
      </c>
      <c r="N21" t="s">
        <v>18</v>
      </c>
      <c r="O21" s="463" t="e">
        <v>#NULL!</v>
      </c>
      <c r="P21" s="464" t="e">
        <v>#NULL!</v>
      </c>
      <c r="Q21" s="464" t="e">
        <v>#NULL!</v>
      </c>
      <c r="R21" s="463" t="e">
        <v>#NULL!</v>
      </c>
      <c r="S21" s="463" t="e">
        <v>#NULL!</v>
      </c>
      <c r="T21" s="463" t="e">
        <v>#NULL!</v>
      </c>
      <c r="AT21" s="382" t="s">
        <v>286</v>
      </c>
      <c r="AU21" s="382" t="s">
        <v>17</v>
      </c>
      <c r="AV21" s="382" t="s">
        <v>308</v>
      </c>
      <c r="AW21" s="382">
        <v>17.399999999999999</v>
      </c>
      <c r="AX21" s="382" t="s">
        <v>308</v>
      </c>
      <c r="AY21" s="382">
        <v>0</v>
      </c>
      <c r="AZ21" s="382" t="s">
        <v>308</v>
      </c>
      <c r="BA21" s="382">
        <v>17.399999999999999</v>
      </c>
      <c r="BF21" s="382">
        <v>3</v>
      </c>
      <c r="BG21" s="382" t="s">
        <v>286</v>
      </c>
      <c r="BH21" s="382" t="s">
        <v>17</v>
      </c>
      <c r="BI21" s="382">
        <v>1</v>
      </c>
      <c r="BJ21" s="382">
        <v>17.399999999999999</v>
      </c>
      <c r="BK21" s="382">
        <v>0</v>
      </c>
      <c r="BL21" s="382">
        <v>0</v>
      </c>
      <c r="BM21" s="382">
        <v>1</v>
      </c>
      <c r="BN21" s="382">
        <v>17.399999999999999</v>
      </c>
    </row>
    <row r="22" spans="1:66" ht="15.75" x14ac:dyDescent="0.25">
      <c r="A22">
        <v>3</v>
      </c>
      <c r="B22" t="s">
        <v>286</v>
      </c>
      <c r="C22" t="s">
        <v>328</v>
      </c>
      <c r="D22" s="565">
        <v>34</v>
      </c>
      <c r="E22" s="566">
        <v>1.6757023164120257</v>
      </c>
      <c r="F22" s="566">
        <v>1.0202690860089574</v>
      </c>
      <c r="G22" s="565">
        <v>3.6275452488687789</v>
      </c>
      <c r="H22" s="565">
        <v>3.9927884615384626</v>
      </c>
      <c r="I22" s="565">
        <v>3.3028846153846154</v>
      </c>
      <c r="K22" s="561" t="s">
        <v>400</v>
      </c>
      <c r="M22" t="s">
        <v>286</v>
      </c>
      <c r="N22" t="s">
        <v>328</v>
      </c>
      <c r="O22" s="465">
        <v>43</v>
      </c>
      <c r="P22" s="466">
        <v>100</v>
      </c>
      <c r="Q22" s="466">
        <v>100</v>
      </c>
      <c r="R22" s="465">
        <v>4.0863148479427496</v>
      </c>
      <c r="S22" s="465">
        <v>4.4527972027972025</v>
      </c>
      <c r="T22" s="465">
        <v>3.702380952380953</v>
      </c>
      <c r="AT22" s="382" t="s">
        <v>286</v>
      </c>
      <c r="AU22" s="382" t="s">
        <v>18</v>
      </c>
      <c r="AV22" s="382" t="s">
        <v>308</v>
      </c>
      <c r="AW22" s="382">
        <v>0</v>
      </c>
      <c r="AX22" s="382" t="s">
        <v>308</v>
      </c>
      <c r="AY22" s="382">
        <v>0</v>
      </c>
      <c r="AZ22" s="382" t="s">
        <v>308</v>
      </c>
      <c r="BA22" s="382">
        <v>0</v>
      </c>
      <c r="BF22" s="382">
        <v>3</v>
      </c>
      <c r="BG22" s="382" t="s">
        <v>286</v>
      </c>
      <c r="BH22" s="382" t="s">
        <v>18</v>
      </c>
      <c r="BI22" s="382">
        <v>0</v>
      </c>
      <c r="BJ22" s="382">
        <v>0</v>
      </c>
      <c r="BK22" s="382">
        <v>0</v>
      </c>
      <c r="BL22" s="382">
        <v>0</v>
      </c>
      <c r="BM22" s="382">
        <v>0</v>
      </c>
      <c r="BN22" s="382">
        <v>0</v>
      </c>
    </row>
    <row r="23" spans="1:66" x14ac:dyDescent="0.25">
      <c r="A23">
        <v>4</v>
      </c>
      <c r="B23" t="s">
        <v>287</v>
      </c>
      <c r="C23" t="s">
        <v>13</v>
      </c>
      <c r="D23" s="563">
        <v>16</v>
      </c>
      <c r="E23" s="564">
        <v>23.529411764705884</v>
      </c>
      <c r="F23" s="564">
        <v>11.193492300049677</v>
      </c>
      <c r="G23" s="563">
        <v>2.7082331730769234</v>
      </c>
      <c r="H23" s="563">
        <v>1.2362637362637361</v>
      </c>
      <c r="I23" s="563">
        <v>3.8530982905982913</v>
      </c>
      <c r="M23" t="s">
        <v>287</v>
      </c>
      <c r="N23" t="s">
        <v>13</v>
      </c>
      <c r="O23" s="463">
        <v>9</v>
      </c>
      <c r="P23" s="464">
        <v>12.328767123287671</v>
      </c>
      <c r="Q23" s="464">
        <v>6.8383565488930218</v>
      </c>
      <c r="R23" s="463">
        <v>3.1233974358974361</v>
      </c>
      <c r="S23" s="463">
        <v>2.6826923076923075</v>
      </c>
      <c r="T23" s="463">
        <v>4.665865384615385</v>
      </c>
      <c r="AT23" s="382" t="s">
        <v>286</v>
      </c>
      <c r="AU23" s="382" t="s">
        <v>328</v>
      </c>
      <c r="AV23" s="382">
        <v>21</v>
      </c>
      <c r="AW23" s="382">
        <v>5.84</v>
      </c>
      <c r="AX23" s="382">
        <v>25</v>
      </c>
      <c r="AY23" s="382">
        <v>2.69</v>
      </c>
      <c r="AZ23" s="382">
        <v>46</v>
      </c>
      <c r="BA23" s="382">
        <v>4.13</v>
      </c>
      <c r="BF23" s="382">
        <v>3</v>
      </c>
      <c r="BG23" s="382" t="s">
        <v>286</v>
      </c>
      <c r="BH23" s="382" t="s">
        <v>328</v>
      </c>
      <c r="BI23" s="382">
        <v>21</v>
      </c>
      <c r="BJ23" s="382">
        <v>5.84</v>
      </c>
      <c r="BK23" s="382">
        <v>25</v>
      </c>
      <c r="BL23" s="382">
        <v>2.69</v>
      </c>
      <c r="BM23" s="382">
        <v>46</v>
      </c>
      <c r="BN23" s="382">
        <v>4.13</v>
      </c>
    </row>
    <row r="24" spans="1:66" x14ac:dyDescent="0.25">
      <c r="A24">
        <v>4</v>
      </c>
      <c r="B24" t="s">
        <v>287</v>
      </c>
      <c r="C24" t="s">
        <v>14</v>
      </c>
      <c r="D24" s="563">
        <v>16</v>
      </c>
      <c r="E24" s="564">
        <v>23.529411764705884</v>
      </c>
      <c r="F24" s="564">
        <v>17.307501241927472</v>
      </c>
      <c r="G24" s="563">
        <v>4.1875</v>
      </c>
      <c r="H24" s="563">
        <v>5.5368589743589745</v>
      </c>
      <c r="I24" s="563">
        <v>3.3778846153846152</v>
      </c>
      <c r="M24" t="s">
        <v>287</v>
      </c>
      <c r="N24" t="s">
        <v>14</v>
      </c>
      <c r="O24" s="463">
        <v>23</v>
      </c>
      <c r="P24" s="464">
        <v>31.506849315068493</v>
      </c>
      <c r="Q24" s="464">
        <v>40.499163772031395</v>
      </c>
      <c r="R24" s="463">
        <v>7.2382943143812692</v>
      </c>
      <c r="S24" s="463">
        <v>9.7381656804733723</v>
      </c>
      <c r="T24" s="463">
        <v>3.9884615384615385</v>
      </c>
      <c r="AT24" s="382" t="s">
        <v>287</v>
      </c>
      <c r="AU24" s="382" t="s">
        <v>13</v>
      </c>
      <c r="AV24" s="382" t="s">
        <v>308</v>
      </c>
      <c r="AW24" s="382">
        <v>1.59</v>
      </c>
      <c r="AX24" s="382" t="s">
        <v>308</v>
      </c>
      <c r="AY24" s="382">
        <v>4.97</v>
      </c>
      <c r="AZ24" s="382">
        <v>4</v>
      </c>
      <c r="BA24" s="382">
        <v>3.28</v>
      </c>
      <c r="BF24" s="382">
        <v>4</v>
      </c>
      <c r="BG24" s="382" t="s">
        <v>287</v>
      </c>
      <c r="BH24" s="382" t="s">
        <v>13</v>
      </c>
      <c r="BI24" s="382">
        <v>2</v>
      </c>
      <c r="BJ24" s="382">
        <v>1.59</v>
      </c>
      <c r="BK24" s="382">
        <v>2</v>
      </c>
      <c r="BL24" s="382">
        <v>4.97</v>
      </c>
      <c r="BM24" s="382">
        <v>4</v>
      </c>
      <c r="BN24" s="382">
        <v>3.28</v>
      </c>
    </row>
    <row r="25" spans="1:66" x14ac:dyDescent="0.25">
      <c r="A25">
        <v>4</v>
      </c>
      <c r="B25" t="s">
        <v>287</v>
      </c>
      <c r="C25" t="s">
        <v>15</v>
      </c>
      <c r="D25" s="563">
        <v>22</v>
      </c>
      <c r="E25" s="564">
        <v>32.352941176470594</v>
      </c>
      <c r="F25" s="564">
        <v>36.383507203179335</v>
      </c>
      <c r="G25" s="563">
        <v>6.4020979020979016</v>
      </c>
      <c r="H25" s="563">
        <v>7.7378393665158365</v>
      </c>
      <c r="I25" s="563">
        <v>1.8605769230769229</v>
      </c>
      <c r="M25" t="s">
        <v>287</v>
      </c>
      <c r="N25" t="s">
        <v>15</v>
      </c>
      <c r="O25" s="463">
        <v>28</v>
      </c>
      <c r="P25" s="464">
        <v>38.356164383561641</v>
      </c>
      <c r="Q25" s="464">
        <v>28.884366630410629</v>
      </c>
      <c r="R25" s="463">
        <v>4.2405563186813184</v>
      </c>
      <c r="S25" s="463">
        <v>4.8397435897435894</v>
      </c>
      <c r="T25" s="463">
        <v>2.4429945054945059</v>
      </c>
      <c r="AT25" s="382" t="s">
        <v>287</v>
      </c>
      <c r="AU25" s="382" t="s">
        <v>14</v>
      </c>
      <c r="AV25" s="382">
        <v>23</v>
      </c>
      <c r="AW25" s="382">
        <v>8.1199999999999992</v>
      </c>
      <c r="AX25" s="382">
        <v>10</v>
      </c>
      <c r="AY25" s="382">
        <v>4.43</v>
      </c>
      <c r="AZ25" s="382">
        <v>33</v>
      </c>
      <c r="BA25" s="382">
        <v>7</v>
      </c>
      <c r="BF25" s="382">
        <v>4</v>
      </c>
      <c r="BG25" s="382" t="s">
        <v>287</v>
      </c>
      <c r="BH25" s="382" t="s">
        <v>14</v>
      </c>
      <c r="BI25" s="382">
        <v>23</v>
      </c>
      <c r="BJ25" s="382">
        <v>8.1199999999999992</v>
      </c>
      <c r="BK25" s="382">
        <v>10</v>
      </c>
      <c r="BL25" s="382">
        <v>4.43</v>
      </c>
      <c r="BM25" s="382">
        <v>33</v>
      </c>
      <c r="BN25" s="382">
        <v>7</v>
      </c>
    </row>
    <row r="26" spans="1:66" x14ac:dyDescent="0.25">
      <c r="A26">
        <v>4</v>
      </c>
      <c r="B26" t="s">
        <v>287</v>
      </c>
      <c r="C26" t="s">
        <v>16</v>
      </c>
      <c r="D26" s="563">
        <v>6</v>
      </c>
      <c r="E26" s="564">
        <v>8.8235294117647065</v>
      </c>
      <c r="F26" s="564">
        <v>17.750869349230005</v>
      </c>
      <c r="G26" s="563">
        <v>11.452724358974359</v>
      </c>
      <c r="H26" s="563">
        <v>11.452724358974359</v>
      </c>
      <c r="I26" s="563">
        <v>0</v>
      </c>
      <c r="M26" t="s">
        <v>287</v>
      </c>
      <c r="N26" t="s">
        <v>16</v>
      </c>
      <c r="O26" s="463">
        <v>10</v>
      </c>
      <c r="P26" s="464">
        <v>13.698630136986301</v>
      </c>
      <c r="Q26" s="464">
        <v>21.387553653088197</v>
      </c>
      <c r="R26" s="463">
        <v>8.7918269230769219</v>
      </c>
      <c r="S26" s="463">
        <v>8.2479395604395584</v>
      </c>
      <c r="T26" s="463">
        <v>10.060897435897436</v>
      </c>
      <c r="AT26" s="382" t="s">
        <v>287</v>
      </c>
      <c r="AU26" s="382" t="s">
        <v>15</v>
      </c>
      <c r="AV26" s="382">
        <v>13</v>
      </c>
      <c r="AW26" s="382">
        <v>6.91</v>
      </c>
      <c r="AX26" s="382">
        <v>6</v>
      </c>
      <c r="AY26" s="382">
        <v>1.4</v>
      </c>
      <c r="AZ26" s="382">
        <v>19</v>
      </c>
      <c r="BA26" s="382">
        <v>5.17</v>
      </c>
      <c r="BF26" s="382">
        <v>4</v>
      </c>
      <c r="BG26" s="382" t="s">
        <v>287</v>
      </c>
      <c r="BH26" s="382" t="s">
        <v>15</v>
      </c>
      <c r="BI26" s="382">
        <v>13</v>
      </c>
      <c r="BJ26" s="382">
        <v>6.91</v>
      </c>
      <c r="BK26" s="382">
        <v>6</v>
      </c>
      <c r="BL26" s="382">
        <v>1.4</v>
      </c>
      <c r="BM26" s="382">
        <v>19</v>
      </c>
      <c r="BN26" s="382">
        <v>5.17</v>
      </c>
    </row>
    <row r="27" spans="1:66" x14ac:dyDescent="0.25">
      <c r="A27">
        <v>4</v>
      </c>
      <c r="B27" t="s">
        <v>287</v>
      </c>
      <c r="C27" t="s">
        <v>17</v>
      </c>
      <c r="D27" s="563">
        <v>6</v>
      </c>
      <c r="E27" s="564">
        <v>8.8235294117647065</v>
      </c>
      <c r="F27" s="564">
        <v>13.43765524093393</v>
      </c>
      <c r="G27" s="563">
        <v>8.6698717948717938</v>
      </c>
      <c r="H27" s="563">
        <v>11.33653846153846</v>
      </c>
      <c r="I27" s="563">
        <v>7.3365384615384608</v>
      </c>
      <c r="M27" t="s">
        <v>287</v>
      </c>
      <c r="N27" t="s">
        <v>17</v>
      </c>
      <c r="O27" s="463">
        <v>1</v>
      </c>
      <c r="P27" s="464">
        <v>1.3698630136986301</v>
      </c>
      <c r="Q27" s="464">
        <v>1.7122206238377602</v>
      </c>
      <c r="R27" s="463">
        <v>7.0384615384615383</v>
      </c>
      <c r="S27" s="463">
        <v>0</v>
      </c>
      <c r="T27" s="463">
        <v>7.0384615384615383</v>
      </c>
      <c r="AT27" s="382" t="s">
        <v>287</v>
      </c>
      <c r="AU27" s="382" t="s">
        <v>16</v>
      </c>
      <c r="AV27" s="382" t="s">
        <v>308</v>
      </c>
      <c r="AW27" s="382">
        <v>6.8</v>
      </c>
      <c r="AX27" s="382" t="s">
        <v>308</v>
      </c>
      <c r="AY27" s="382">
        <v>5.32</v>
      </c>
      <c r="AZ27" s="382">
        <v>11</v>
      </c>
      <c r="BA27" s="382">
        <v>6.26</v>
      </c>
      <c r="BF27" s="382">
        <v>4</v>
      </c>
      <c r="BG27" s="382" t="s">
        <v>287</v>
      </c>
      <c r="BH27" s="382" t="s">
        <v>16</v>
      </c>
      <c r="BI27" s="382">
        <v>7</v>
      </c>
      <c r="BJ27" s="382">
        <v>6.8</v>
      </c>
      <c r="BK27" s="382">
        <v>4</v>
      </c>
      <c r="BL27" s="382">
        <v>5.32</v>
      </c>
      <c r="BM27" s="382">
        <v>11</v>
      </c>
      <c r="BN27" s="382">
        <v>6.26</v>
      </c>
    </row>
    <row r="28" spans="1:66" x14ac:dyDescent="0.25">
      <c r="A28">
        <v>4</v>
      </c>
      <c r="B28" t="s">
        <v>287</v>
      </c>
      <c r="C28" t="s">
        <v>18</v>
      </c>
      <c r="D28" s="563">
        <v>2</v>
      </c>
      <c r="E28" s="564">
        <v>2.9411764705882355</v>
      </c>
      <c r="F28" s="564">
        <v>3.9269746646795829</v>
      </c>
      <c r="G28" s="563">
        <v>7.6009615384615383</v>
      </c>
      <c r="H28" s="563">
        <v>7.6009615384615383</v>
      </c>
      <c r="I28" s="563">
        <v>0</v>
      </c>
      <c r="M28" t="s">
        <v>287</v>
      </c>
      <c r="N28" t="s">
        <v>18</v>
      </c>
      <c r="O28" s="463">
        <v>2</v>
      </c>
      <c r="P28" s="464">
        <v>2.7397260273972601</v>
      </c>
      <c r="Q28" s="464">
        <v>0.67833877173900337</v>
      </c>
      <c r="R28" s="463">
        <v>1.3942307692307692</v>
      </c>
      <c r="S28" s="463">
        <v>1.3942307692307692</v>
      </c>
      <c r="T28" s="463">
        <v>0</v>
      </c>
      <c r="AT28" s="382" t="s">
        <v>287</v>
      </c>
      <c r="AU28" s="382" t="s">
        <v>17</v>
      </c>
      <c r="AV28" s="382">
        <v>3</v>
      </c>
      <c r="AW28" s="382">
        <v>3.13</v>
      </c>
      <c r="AX28" s="382">
        <v>0</v>
      </c>
      <c r="AY28" s="382">
        <v>0</v>
      </c>
      <c r="AZ28" s="382">
        <v>3</v>
      </c>
      <c r="BA28" s="382">
        <v>3.13</v>
      </c>
      <c r="BF28" s="382">
        <v>4</v>
      </c>
      <c r="BG28" s="382" t="s">
        <v>287</v>
      </c>
      <c r="BH28" s="382" t="s">
        <v>17</v>
      </c>
      <c r="BI28" s="382">
        <v>3</v>
      </c>
      <c r="BJ28" s="382">
        <v>3.13</v>
      </c>
      <c r="BK28" s="382">
        <v>0</v>
      </c>
      <c r="BL28" s="382">
        <v>0</v>
      </c>
      <c r="BM28" s="382">
        <v>3</v>
      </c>
      <c r="BN28" s="382">
        <v>3.13</v>
      </c>
    </row>
    <row r="29" spans="1:66" x14ac:dyDescent="0.25">
      <c r="A29">
        <v>4</v>
      </c>
      <c r="B29" t="s">
        <v>287</v>
      </c>
      <c r="C29" t="s">
        <v>328</v>
      </c>
      <c r="D29" s="565">
        <v>68</v>
      </c>
      <c r="E29" s="566">
        <v>3.3514046328240514</v>
      </c>
      <c r="F29" s="566">
        <v>3.2023102364325737</v>
      </c>
      <c r="G29" s="565">
        <v>5.6928733031674232</v>
      </c>
      <c r="H29" s="565">
        <v>7.0002403846153838</v>
      </c>
      <c r="I29" s="565">
        <v>3.8252060439560429</v>
      </c>
      <c r="M29" t="s">
        <v>287</v>
      </c>
      <c r="N29" t="s">
        <v>328</v>
      </c>
      <c r="O29" s="465">
        <v>73</v>
      </c>
      <c r="P29" s="466">
        <v>100</v>
      </c>
      <c r="Q29" s="466">
        <v>100</v>
      </c>
      <c r="R29" s="465">
        <v>5.6311248682824049</v>
      </c>
      <c r="S29" s="465">
        <v>6.1506730769230797</v>
      </c>
      <c r="T29" s="465">
        <v>4.5016722408026757</v>
      </c>
      <c r="AT29" s="382" t="s">
        <v>287</v>
      </c>
      <c r="AU29" s="382" t="s">
        <v>18</v>
      </c>
      <c r="AV29" s="382">
        <v>3</v>
      </c>
      <c r="AW29" s="382">
        <v>6.61</v>
      </c>
      <c r="AX29" s="382">
        <v>0</v>
      </c>
      <c r="AY29" s="382">
        <v>0</v>
      </c>
      <c r="AZ29" s="382">
        <v>3</v>
      </c>
      <c r="BA29" s="382">
        <v>6.61</v>
      </c>
      <c r="BF29" s="382">
        <v>4</v>
      </c>
      <c r="BG29" s="382" t="s">
        <v>287</v>
      </c>
      <c r="BH29" s="382" t="s">
        <v>18</v>
      </c>
      <c r="BI29" s="382">
        <v>3</v>
      </c>
      <c r="BJ29" s="382">
        <v>6.61</v>
      </c>
      <c r="BK29" s="382">
        <v>0</v>
      </c>
      <c r="BL29" s="382">
        <v>0</v>
      </c>
      <c r="BM29" s="382">
        <v>3</v>
      </c>
      <c r="BN29" s="382">
        <v>6.61</v>
      </c>
    </row>
    <row r="30" spans="1:66" x14ac:dyDescent="0.25">
      <c r="A30">
        <v>5</v>
      </c>
      <c r="B30" t="s">
        <v>288</v>
      </c>
      <c r="C30" t="s">
        <v>13</v>
      </c>
      <c r="D30" s="563">
        <v>26</v>
      </c>
      <c r="E30" s="564">
        <v>20.155038759689923</v>
      </c>
      <c r="F30" s="564">
        <v>21.722956436612826</v>
      </c>
      <c r="G30" s="563">
        <v>4.9238165680473376</v>
      </c>
      <c r="H30" s="563">
        <v>7.8986013986013992</v>
      </c>
      <c r="I30" s="563">
        <v>2.7423076923076923</v>
      </c>
      <c r="M30" t="s">
        <v>288</v>
      </c>
      <c r="N30" t="s">
        <v>13</v>
      </c>
      <c r="O30" s="463">
        <v>14</v>
      </c>
      <c r="P30" s="464">
        <v>15.053763440860214</v>
      </c>
      <c r="Q30" s="464">
        <v>11.857568847570603</v>
      </c>
      <c r="R30" s="463">
        <v>4.6428571428571432</v>
      </c>
      <c r="S30" s="463">
        <v>4.75</v>
      </c>
      <c r="T30" s="463">
        <v>4.583333333333333</v>
      </c>
      <c r="AT30" s="382" t="s">
        <v>287</v>
      </c>
      <c r="AU30" s="382" t="s">
        <v>328</v>
      </c>
      <c r="AV30" s="382">
        <v>51</v>
      </c>
      <c r="AW30" s="382">
        <v>6.99</v>
      </c>
      <c r="AX30" s="382">
        <v>22</v>
      </c>
      <c r="AY30" s="382">
        <v>3.82</v>
      </c>
      <c r="AZ30" s="382">
        <v>73</v>
      </c>
      <c r="BA30" s="382">
        <v>6.04</v>
      </c>
      <c r="BF30" s="382">
        <v>4</v>
      </c>
      <c r="BG30" s="382" t="s">
        <v>287</v>
      </c>
      <c r="BH30" s="382" t="s">
        <v>328</v>
      </c>
      <c r="BI30" s="382">
        <v>51</v>
      </c>
      <c r="BJ30" s="382">
        <v>6.99</v>
      </c>
      <c r="BK30" s="382">
        <v>22</v>
      </c>
      <c r="BL30" s="382">
        <v>3.82</v>
      </c>
      <c r="BM30" s="382">
        <v>73</v>
      </c>
      <c r="BN30" s="382">
        <v>6.04</v>
      </c>
    </row>
    <row r="31" spans="1:66" x14ac:dyDescent="0.25">
      <c r="A31">
        <v>5</v>
      </c>
      <c r="B31" t="s">
        <v>288</v>
      </c>
      <c r="C31" t="s">
        <v>14</v>
      </c>
      <c r="D31" s="563">
        <v>44</v>
      </c>
      <c r="E31" s="564">
        <v>34.108527131782949</v>
      </c>
      <c r="F31" s="564">
        <v>26.464349812367434</v>
      </c>
      <c r="G31" s="563">
        <v>3.5445804195804183</v>
      </c>
      <c r="H31" s="563">
        <v>4.6180069930069925</v>
      </c>
      <c r="I31" s="563">
        <v>2.4711538461538458</v>
      </c>
      <c r="M31" t="s">
        <v>288</v>
      </c>
      <c r="N31" t="s">
        <v>14</v>
      </c>
      <c r="O31" s="463">
        <v>25</v>
      </c>
      <c r="P31" s="464">
        <v>26.881720430107524</v>
      </c>
      <c r="Q31" s="464">
        <v>17.084721978600246</v>
      </c>
      <c r="R31" s="463">
        <v>3.7461538461538466</v>
      </c>
      <c r="S31" s="463">
        <v>4.4717948717948719</v>
      </c>
      <c r="T31" s="463">
        <v>2.657692307692308</v>
      </c>
      <c r="AT31" s="382" t="s">
        <v>288</v>
      </c>
      <c r="AU31" s="382" t="s">
        <v>13</v>
      </c>
      <c r="AV31" s="382" t="s">
        <v>308</v>
      </c>
      <c r="AW31" s="382">
        <v>1.46</v>
      </c>
      <c r="AX31" s="382" t="s">
        <v>308</v>
      </c>
      <c r="AY31" s="382">
        <v>1.63</v>
      </c>
      <c r="AZ31" s="382">
        <v>12</v>
      </c>
      <c r="BA31" s="382">
        <v>1.57</v>
      </c>
      <c r="BF31" s="382">
        <v>5</v>
      </c>
      <c r="BG31" s="382" t="s">
        <v>288</v>
      </c>
      <c r="BH31" s="382" t="s">
        <v>13</v>
      </c>
      <c r="BI31" s="382">
        <v>4</v>
      </c>
      <c r="BJ31" s="382">
        <v>1.46</v>
      </c>
      <c r="BK31" s="382">
        <v>8</v>
      </c>
      <c r="BL31" s="382">
        <v>1.63</v>
      </c>
      <c r="BM31" s="382">
        <v>12</v>
      </c>
      <c r="BN31" s="382">
        <v>1.57</v>
      </c>
    </row>
    <row r="32" spans="1:66" x14ac:dyDescent="0.25">
      <c r="A32">
        <v>5</v>
      </c>
      <c r="B32" t="s">
        <v>288</v>
      </c>
      <c r="C32" t="s">
        <v>15</v>
      </c>
      <c r="D32" s="563">
        <v>32</v>
      </c>
      <c r="E32" s="564">
        <v>24.806201550387598</v>
      </c>
      <c r="F32" s="564">
        <v>30.347528144884972</v>
      </c>
      <c r="G32" s="563">
        <v>5.5889423076923075</v>
      </c>
      <c r="H32" s="563">
        <v>5.6121794871794863</v>
      </c>
      <c r="I32" s="563">
        <v>5.5590659340659334</v>
      </c>
      <c r="M32" t="s">
        <v>288</v>
      </c>
      <c r="N32" t="s">
        <v>15</v>
      </c>
      <c r="O32" s="463">
        <v>34</v>
      </c>
      <c r="P32" s="464">
        <v>36.559139784946233</v>
      </c>
      <c r="Q32" s="464">
        <v>40.866514646553235</v>
      </c>
      <c r="R32" s="463">
        <v>6.5888009049773757</v>
      </c>
      <c r="S32" s="463">
        <v>5.671875</v>
      </c>
      <c r="T32" s="463">
        <v>7.4038461538461542</v>
      </c>
      <c r="AT32" s="382" t="s">
        <v>288</v>
      </c>
      <c r="AU32" s="382" t="s">
        <v>14</v>
      </c>
      <c r="AV32" s="382">
        <v>29</v>
      </c>
      <c r="AW32" s="382">
        <v>4.82</v>
      </c>
      <c r="AX32" s="382">
        <v>18</v>
      </c>
      <c r="AY32" s="382">
        <v>2.73</v>
      </c>
      <c r="AZ32" s="382">
        <v>47</v>
      </c>
      <c r="BA32" s="382">
        <v>4.0199999999999996</v>
      </c>
      <c r="BF32" s="382">
        <v>5</v>
      </c>
      <c r="BG32" s="382" t="s">
        <v>288</v>
      </c>
      <c r="BH32" s="382" t="s">
        <v>14</v>
      </c>
      <c r="BI32" s="382">
        <v>29</v>
      </c>
      <c r="BJ32" s="382">
        <v>4.82</v>
      </c>
      <c r="BK32" s="382">
        <v>18</v>
      </c>
      <c r="BL32" s="382">
        <v>2.73</v>
      </c>
      <c r="BM32" s="382">
        <v>47</v>
      </c>
      <c r="BN32" s="382">
        <v>4.0199999999999996</v>
      </c>
    </row>
    <row r="33" spans="1:66" x14ac:dyDescent="0.25">
      <c r="A33">
        <v>5</v>
      </c>
      <c r="B33" t="s">
        <v>288</v>
      </c>
      <c r="C33" t="s">
        <v>16</v>
      </c>
      <c r="D33" s="563">
        <v>15</v>
      </c>
      <c r="E33" s="564">
        <v>11.627906976744187</v>
      </c>
      <c r="F33" s="564">
        <v>11.594061021373797</v>
      </c>
      <c r="G33" s="563">
        <v>4.5551282051282049</v>
      </c>
      <c r="H33" s="563">
        <v>1.8173076923076923</v>
      </c>
      <c r="I33" s="563">
        <v>6.3803418803418808</v>
      </c>
      <c r="M33" t="s">
        <v>288</v>
      </c>
      <c r="N33" t="s">
        <v>16</v>
      </c>
      <c r="O33" s="463">
        <v>11</v>
      </c>
      <c r="P33" s="464">
        <v>11.827956989247312</v>
      </c>
      <c r="Q33" s="464">
        <v>11.264690405192072</v>
      </c>
      <c r="R33" s="463">
        <v>5.6136363636363633</v>
      </c>
      <c r="S33" s="463">
        <v>4.90625</v>
      </c>
      <c r="T33" s="463">
        <v>7.5</v>
      </c>
      <c r="AT33" s="382" t="s">
        <v>288</v>
      </c>
      <c r="AU33" s="382" t="s">
        <v>15</v>
      </c>
      <c r="AV33" s="382">
        <v>17</v>
      </c>
      <c r="AW33" s="382">
        <v>5.68</v>
      </c>
      <c r="AX33" s="382">
        <v>20</v>
      </c>
      <c r="AY33" s="382">
        <v>7.65</v>
      </c>
      <c r="AZ33" s="382">
        <v>37</v>
      </c>
      <c r="BA33" s="382">
        <v>6.75</v>
      </c>
      <c r="BF33" s="382">
        <v>5</v>
      </c>
      <c r="BG33" s="382" t="s">
        <v>288</v>
      </c>
      <c r="BH33" s="382" t="s">
        <v>15</v>
      </c>
      <c r="BI33" s="382">
        <v>17</v>
      </c>
      <c r="BJ33" s="382">
        <v>5.68</v>
      </c>
      <c r="BK33" s="382">
        <v>20</v>
      </c>
      <c r="BL33" s="382">
        <v>7.65</v>
      </c>
      <c r="BM33" s="382">
        <v>37</v>
      </c>
      <c r="BN33" s="382">
        <v>6.75</v>
      </c>
    </row>
    <row r="34" spans="1:66" x14ac:dyDescent="0.25">
      <c r="A34">
        <v>5</v>
      </c>
      <c r="B34" t="s">
        <v>288</v>
      </c>
      <c r="C34" t="s">
        <v>17</v>
      </c>
      <c r="D34" s="563">
        <v>5</v>
      </c>
      <c r="E34" s="564">
        <v>3.8759689922480622</v>
      </c>
      <c r="F34" s="564">
        <v>3.2925436449665524</v>
      </c>
      <c r="G34" s="563">
        <v>3.8807692307692307</v>
      </c>
      <c r="H34" s="563">
        <v>3.052884615384615</v>
      </c>
      <c r="I34" s="563">
        <v>7.1923076923076925</v>
      </c>
      <c r="M34" t="s">
        <v>288</v>
      </c>
      <c r="N34" t="s">
        <v>17</v>
      </c>
      <c r="O34" s="463">
        <v>5</v>
      </c>
      <c r="P34" s="464">
        <v>5.376344086021505</v>
      </c>
      <c r="Q34" s="464">
        <v>4.3325732327661814</v>
      </c>
      <c r="R34" s="463">
        <v>4.75</v>
      </c>
      <c r="S34" s="463">
        <v>4.75</v>
      </c>
      <c r="T34" s="463">
        <v>4.75</v>
      </c>
      <c r="AT34" s="382" t="s">
        <v>288</v>
      </c>
      <c r="AU34" s="382" t="s">
        <v>16</v>
      </c>
      <c r="AV34" s="382" t="s">
        <v>308</v>
      </c>
      <c r="AW34" s="382">
        <v>2.1800000000000002</v>
      </c>
      <c r="AX34" s="382" t="s">
        <v>308</v>
      </c>
      <c r="AY34" s="382">
        <v>7.23</v>
      </c>
      <c r="AZ34" s="382">
        <v>11</v>
      </c>
      <c r="BA34" s="382">
        <v>3.09</v>
      </c>
      <c r="BF34" s="382">
        <v>5</v>
      </c>
      <c r="BG34" s="382" t="s">
        <v>288</v>
      </c>
      <c r="BH34" s="382" t="s">
        <v>16</v>
      </c>
      <c r="BI34" s="382">
        <v>9</v>
      </c>
      <c r="BJ34" s="382">
        <v>2.1800000000000002</v>
      </c>
      <c r="BK34" s="382">
        <v>2</v>
      </c>
      <c r="BL34" s="382">
        <v>7.23</v>
      </c>
      <c r="BM34" s="382">
        <v>11</v>
      </c>
      <c r="BN34" s="382">
        <v>3.09</v>
      </c>
    </row>
    <row r="35" spans="1:66" x14ac:dyDescent="0.25">
      <c r="A35">
        <v>5</v>
      </c>
      <c r="B35" t="s">
        <v>288</v>
      </c>
      <c r="C35" t="s">
        <v>18</v>
      </c>
      <c r="D35" s="563">
        <v>7</v>
      </c>
      <c r="E35" s="564">
        <v>5.4263565891472876</v>
      </c>
      <c r="F35" s="564">
        <v>6.5785609397944196</v>
      </c>
      <c r="G35" s="563">
        <v>5.5384615384615392</v>
      </c>
      <c r="H35" s="563">
        <v>6.3333333333333348</v>
      </c>
      <c r="I35" s="563">
        <v>0.76923076923076927</v>
      </c>
      <c r="M35" t="s">
        <v>288</v>
      </c>
      <c r="N35" t="s">
        <v>18</v>
      </c>
      <c r="O35" s="463">
        <v>4</v>
      </c>
      <c r="P35" s="464">
        <v>4.301075268817204</v>
      </c>
      <c r="Q35" s="464">
        <v>14.593930889317663</v>
      </c>
      <c r="R35" s="463">
        <v>20</v>
      </c>
      <c r="S35" s="463">
        <v>20</v>
      </c>
      <c r="T35" s="463">
        <v>0</v>
      </c>
      <c r="AT35" s="382" t="s">
        <v>288</v>
      </c>
      <c r="AU35" s="382" t="s">
        <v>17</v>
      </c>
      <c r="AV35" s="382" t="s">
        <v>308</v>
      </c>
      <c r="AW35" s="382">
        <v>17.79</v>
      </c>
      <c r="AX35" s="382" t="s">
        <v>308</v>
      </c>
      <c r="AY35" s="382">
        <v>3.75</v>
      </c>
      <c r="AZ35" s="382">
        <v>6</v>
      </c>
      <c r="BA35" s="382">
        <v>15.45</v>
      </c>
      <c r="BF35" s="382">
        <v>5</v>
      </c>
      <c r="BG35" s="382" t="s">
        <v>288</v>
      </c>
      <c r="BH35" s="382" t="s">
        <v>17</v>
      </c>
      <c r="BI35" s="382">
        <v>5</v>
      </c>
      <c r="BJ35" s="382">
        <v>17.79</v>
      </c>
      <c r="BK35" s="382">
        <v>1</v>
      </c>
      <c r="BL35" s="382">
        <v>3.75</v>
      </c>
      <c r="BM35" s="382">
        <v>6</v>
      </c>
      <c r="BN35" s="382">
        <v>15.45</v>
      </c>
    </row>
    <row r="36" spans="1:66" x14ac:dyDescent="0.25">
      <c r="A36">
        <v>5</v>
      </c>
      <c r="B36" t="s">
        <v>288</v>
      </c>
      <c r="C36" t="s">
        <v>328</v>
      </c>
      <c r="D36" s="565">
        <v>129</v>
      </c>
      <c r="E36" s="566">
        <v>6.3578117299162153</v>
      </c>
      <c r="F36" s="566">
        <v>4.875052021633195</v>
      </c>
      <c r="G36" s="565">
        <v>4.5684257602862273</v>
      </c>
      <c r="H36" s="565">
        <v>5.2330654420206653</v>
      </c>
      <c r="I36" s="565">
        <v>3.8501861042183618</v>
      </c>
      <c r="M36" t="s">
        <v>288</v>
      </c>
      <c r="N36" t="s">
        <v>328</v>
      </c>
      <c r="O36" s="465">
        <v>93</v>
      </c>
      <c r="P36" s="466">
        <v>100</v>
      </c>
      <c r="Q36" s="466">
        <v>100</v>
      </c>
      <c r="R36" s="465">
        <v>5.8943341604631927</v>
      </c>
      <c r="S36" s="465">
        <v>6.1779788838612362</v>
      </c>
      <c r="T36" s="465">
        <v>5.5499084249084252</v>
      </c>
      <c r="AT36" s="382" t="s">
        <v>288</v>
      </c>
      <c r="AU36" s="382" t="s">
        <v>18</v>
      </c>
      <c r="AV36" s="382" t="s">
        <v>308</v>
      </c>
      <c r="AW36" s="382">
        <v>12.32</v>
      </c>
      <c r="AX36" s="382" t="s">
        <v>308</v>
      </c>
      <c r="AY36" s="382">
        <v>0</v>
      </c>
      <c r="AZ36" s="382">
        <v>3</v>
      </c>
      <c r="BA36" s="382">
        <v>12.32</v>
      </c>
      <c r="BF36" s="382">
        <v>5</v>
      </c>
      <c r="BG36" s="382" t="s">
        <v>288</v>
      </c>
      <c r="BH36" s="382" t="s">
        <v>18</v>
      </c>
      <c r="BI36" s="382">
        <v>3</v>
      </c>
      <c r="BJ36" s="382">
        <v>12.32</v>
      </c>
      <c r="BK36" s="382">
        <v>0</v>
      </c>
      <c r="BL36" s="382">
        <v>0</v>
      </c>
      <c r="BM36" s="382">
        <v>3</v>
      </c>
      <c r="BN36" s="382">
        <v>12.32</v>
      </c>
    </row>
    <row r="37" spans="1:66" x14ac:dyDescent="0.25">
      <c r="A37">
        <v>6</v>
      </c>
      <c r="B37" t="s">
        <v>289</v>
      </c>
      <c r="C37" t="s">
        <v>13</v>
      </c>
      <c r="D37" s="563">
        <v>13</v>
      </c>
      <c r="E37" s="564">
        <v>14.942528735632184</v>
      </c>
      <c r="F37" s="564">
        <v>6.7006138117512384</v>
      </c>
      <c r="G37" s="563">
        <v>2.0088757396449703</v>
      </c>
      <c r="H37" s="563">
        <v>1.9740384615384616</v>
      </c>
      <c r="I37" s="563">
        <v>2.0646153846153847</v>
      </c>
      <c r="M37" t="s">
        <v>289</v>
      </c>
      <c r="N37" t="s">
        <v>13</v>
      </c>
      <c r="O37" s="463">
        <v>15</v>
      </c>
      <c r="P37" s="464">
        <v>14.018691588785046</v>
      </c>
      <c r="Q37" s="464">
        <v>5.1743689265426767</v>
      </c>
      <c r="R37" s="463">
        <v>1.4999487179487179</v>
      </c>
      <c r="S37" s="463">
        <v>0.41713942307692309</v>
      </c>
      <c r="T37" s="463">
        <v>2.7374450549450544</v>
      </c>
      <c r="AT37" s="382" t="s">
        <v>288</v>
      </c>
      <c r="AU37" s="382" t="s">
        <v>328</v>
      </c>
      <c r="AV37" s="382">
        <v>67</v>
      </c>
      <c r="AW37" s="382">
        <v>5.79</v>
      </c>
      <c r="AX37" s="382">
        <v>49</v>
      </c>
      <c r="AY37" s="382">
        <v>4.76</v>
      </c>
      <c r="AZ37" s="382">
        <v>116</v>
      </c>
      <c r="BA37" s="382">
        <v>5.35</v>
      </c>
      <c r="BF37" s="382">
        <v>5</v>
      </c>
      <c r="BG37" s="382" t="s">
        <v>288</v>
      </c>
      <c r="BH37" s="382" t="s">
        <v>328</v>
      </c>
      <c r="BI37" s="382">
        <v>67</v>
      </c>
      <c r="BJ37" s="382">
        <v>5.79</v>
      </c>
      <c r="BK37" s="382">
        <v>49</v>
      </c>
      <c r="BL37" s="382">
        <v>4.76</v>
      </c>
      <c r="BM37" s="382">
        <v>116</v>
      </c>
      <c r="BN37" s="382">
        <v>5.35</v>
      </c>
    </row>
    <row r="38" spans="1:66" x14ac:dyDescent="0.25">
      <c r="A38">
        <v>6</v>
      </c>
      <c r="B38" t="s">
        <v>289</v>
      </c>
      <c r="C38" t="s">
        <v>14</v>
      </c>
      <c r="D38" s="563">
        <v>31</v>
      </c>
      <c r="E38" s="564">
        <v>35.632183908045974</v>
      </c>
      <c r="F38" s="564">
        <v>27.226054433852415</v>
      </c>
      <c r="G38" s="563">
        <v>3.4229838709677423</v>
      </c>
      <c r="H38" s="563">
        <v>3.7422390109890107</v>
      </c>
      <c r="I38" s="563">
        <v>3.1600678733031677</v>
      </c>
      <c r="M38" t="s">
        <v>289</v>
      </c>
      <c r="N38" t="s">
        <v>14</v>
      </c>
      <c r="O38" s="463">
        <v>40</v>
      </c>
      <c r="P38" s="464">
        <v>37.383177570093459</v>
      </c>
      <c r="Q38" s="464">
        <v>29.771638889232872</v>
      </c>
      <c r="R38" s="463">
        <v>3.2363317307692308</v>
      </c>
      <c r="S38" s="463">
        <v>3.1002257525083614</v>
      </c>
      <c r="T38" s="463">
        <v>3.4204751131221709</v>
      </c>
      <c r="AT38" s="382" t="s">
        <v>289</v>
      </c>
      <c r="AU38" s="382" t="s">
        <v>13</v>
      </c>
      <c r="AV38" s="382">
        <v>7</v>
      </c>
      <c r="AW38" s="382">
        <v>1.81</v>
      </c>
      <c r="AX38" s="382">
        <v>8</v>
      </c>
      <c r="AY38" s="382">
        <v>2.37</v>
      </c>
      <c r="AZ38" s="382">
        <v>15</v>
      </c>
      <c r="BA38" s="382">
        <v>2.11</v>
      </c>
      <c r="BF38" s="382">
        <v>6</v>
      </c>
      <c r="BG38" s="382" t="s">
        <v>289</v>
      </c>
      <c r="BH38" s="382" t="s">
        <v>13</v>
      </c>
      <c r="BI38" s="382">
        <v>7</v>
      </c>
      <c r="BJ38" s="382">
        <v>1.81</v>
      </c>
      <c r="BK38" s="382">
        <v>8</v>
      </c>
      <c r="BL38" s="382">
        <v>2.37</v>
      </c>
      <c r="BM38" s="382">
        <v>15</v>
      </c>
      <c r="BN38" s="382">
        <v>2.11</v>
      </c>
    </row>
    <row r="39" spans="1:66" x14ac:dyDescent="0.25">
      <c r="A39">
        <v>6</v>
      </c>
      <c r="B39" t="s">
        <v>289</v>
      </c>
      <c r="C39" t="s">
        <v>15</v>
      </c>
      <c r="D39" s="563">
        <v>24</v>
      </c>
      <c r="E39" s="564">
        <v>27.586206896551722</v>
      </c>
      <c r="F39" s="564">
        <v>38.56627587976395</v>
      </c>
      <c r="G39" s="563">
        <v>6.2629407051282051</v>
      </c>
      <c r="H39" s="563">
        <v>8.054326923076923</v>
      </c>
      <c r="I39" s="563">
        <v>4.4715544871794872</v>
      </c>
      <c r="M39" t="s">
        <v>289</v>
      </c>
      <c r="N39" t="s">
        <v>15</v>
      </c>
      <c r="O39" s="463">
        <v>31</v>
      </c>
      <c r="P39" s="464">
        <v>28.971962616822431</v>
      </c>
      <c r="Q39" s="464">
        <v>32.366165015824386</v>
      </c>
      <c r="R39" s="463">
        <v>4.5398325062034752</v>
      </c>
      <c r="S39" s="463">
        <v>4.5769337606837608</v>
      </c>
      <c r="T39" s="463">
        <v>4.4884615384615385</v>
      </c>
      <c r="AT39" s="382" t="s">
        <v>289</v>
      </c>
      <c r="AU39" s="382" t="s">
        <v>14</v>
      </c>
      <c r="AV39" s="382">
        <v>21</v>
      </c>
      <c r="AW39" s="382">
        <v>5.22</v>
      </c>
      <c r="AX39" s="382">
        <v>14</v>
      </c>
      <c r="AY39" s="382">
        <v>6.57</v>
      </c>
      <c r="AZ39" s="382">
        <v>35</v>
      </c>
      <c r="BA39" s="382">
        <v>5.76</v>
      </c>
      <c r="BF39" s="382">
        <v>6</v>
      </c>
      <c r="BG39" s="382" t="s">
        <v>289</v>
      </c>
      <c r="BH39" s="382" t="s">
        <v>14</v>
      </c>
      <c r="BI39" s="382">
        <v>21</v>
      </c>
      <c r="BJ39" s="382">
        <v>5.22</v>
      </c>
      <c r="BK39" s="382">
        <v>14</v>
      </c>
      <c r="BL39" s="382">
        <v>6.57</v>
      </c>
      <c r="BM39" s="382">
        <v>35</v>
      </c>
      <c r="BN39" s="382">
        <v>5.76</v>
      </c>
    </row>
    <row r="40" spans="1:66" x14ac:dyDescent="0.25">
      <c r="A40">
        <v>6</v>
      </c>
      <c r="B40" t="s">
        <v>289</v>
      </c>
      <c r="C40" t="s">
        <v>16</v>
      </c>
      <c r="D40" s="563">
        <v>7</v>
      </c>
      <c r="E40" s="564">
        <v>8.0459770114942515</v>
      </c>
      <c r="F40" s="564">
        <v>10.971144926678114</v>
      </c>
      <c r="G40" s="563">
        <v>6.1085164835164827</v>
      </c>
      <c r="H40" s="563">
        <v>5.2475961538461542</v>
      </c>
      <c r="I40" s="563">
        <v>7.2564102564102564</v>
      </c>
      <c r="M40" t="s">
        <v>289</v>
      </c>
      <c r="N40" t="s">
        <v>16</v>
      </c>
      <c r="O40" s="463">
        <v>7</v>
      </c>
      <c r="P40" s="464">
        <v>6.5420560747663554</v>
      </c>
      <c r="Q40" s="464">
        <v>11.285905598593232</v>
      </c>
      <c r="R40" s="463">
        <v>7.0104945054945045</v>
      </c>
      <c r="S40" s="463">
        <v>8.0623846153846142</v>
      </c>
      <c r="T40" s="463">
        <v>4.3807692307692303</v>
      </c>
      <c r="AT40" s="382" t="s">
        <v>289</v>
      </c>
      <c r="AU40" s="382" t="s">
        <v>15</v>
      </c>
      <c r="AV40" s="382">
        <v>17</v>
      </c>
      <c r="AW40" s="382">
        <v>8.16</v>
      </c>
      <c r="AX40" s="382">
        <v>9</v>
      </c>
      <c r="AY40" s="382">
        <v>3.07</v>
      </c>
      <c r="AZ40" s="382">
        <v>26</v>
      </c>
      <c r="BA40" s="382">
        <v>6.4</v>
      </c>
      <c r="BF40" s="382">
        <v>6</v>
      </c>
      <c r="BG40" s="382" t="s">
        <v>289</v>
      </c>
      <c r="BH40" s="382" t="s">
        <v>15</v>
      </c>
      <c r="BI40" s="382">
        <v>17</v>
      </c>
      <c r="BJ40" s="382">
        <v>8.16</v>
      </c>
      <c r="BK40" s="382">
        <v>9</v>
      </c>
      <c r="BL40" s="382">
        <v>3.07</v>
      </c>
      <c r="BM40" s="382">
        <v>26</v>
      </c>
      <c r="BN40" s="382">
        <v>6.4</v>
      </c>
    </row>
    <row r="41" spans="1:66" x14ac:dyDescent="0.25">
      <c r="A41">
        <v>6</v>
      </c>
      <c r="B41" t="s">
        <v>289</v>
      </c>
      <c r="C41" t="s">
        <v>17</v>
      </c>
      <c r="D41" s="563">
        <v>9</v>
      </c>
      <c r="E41" s="564">
        <v>10.344827586206897</v>
      </c>
      <c r="F41" s="564">
        <v>12.082815244636549</v>
      </c>
      <c r="G41" s="563">
        <v>5.2324786324786325</v>
      </c>
      <c r="H41" s="563">
        <v>5.2324786324786325</v>
      </c>
      <c r="I41" s="563">
        <v>0</v>
      </c>
      <c r="M41" t="s">
        <v>289</v>
      </c>
      <c r="N41" t="s">
        <v>17</v>
      </c>
      <c r="O41" s="463">
        <v>10</v>
      </c>
      <c r="P41" s="464">
        <v>9.3457943925233646</v>
      </c>
      <c r="Q41" s="464">
        <v>11.29196468217674</v>
      </c>
      <c r="R41" s="463">
        <v>4.9099807692307689</v>
      </c>
      <c r="S41" s="463">
        <v>4.3492948717948714</v>
      </c>
      <c r="T41" s="463">
        <v>5.751009615384616</v>
      </c>
      <c r="AT41" s="382" t="s">
        <v>289</v>
      </c>
      <c r="AU41" s="382" t="s">
        <v>16</v>
      </c>
      <c r="AV41" s="382" t="s">
        <v>308</v>
      </c>
      <c r="AW41" s="382">
        <v>9.0299999999999994</v>
      </c>
      <c r="AX41" s="382" t="s">
        <v>308</v>
      </c>
      <c r="AY41" s="382">
        <v>0</v>
      </c>
      <c r="AZ41" s="382" t="s">
        <v>308</v>
      </c>
      <c r="BA41" s="382">
        <v>9.0299999999999994</v>
      </c>
      <c r="BF41" s="382">
        <v>6</v>
      </c>
      <c r="BG41" s="382" t="s">
        <v>289</v>
      </c>
      <c r="BH41" s="382" t="s">
        <v>16</v>
      </c>
      <c r="BI41" s="382">
        <v>6</v>
      </c>
      <c r="BJ41" s="382">
        <v>9.0299999999999994</v>
      </c>
      <c r="BK41" s="382">
        <v>0</v>
      </c>
      <c r="BL41" s="382">
        <v>0</v>
      </c>
      <c r="BM41" s="382">
        <v>6</v>
      </c>
      <c r="BN41" s="382">
        <v>9.0299999999999994</v>
      </c>
    </row>
    <row r="42" spans="1:66" x14ac:dyDescent="0.25">
      <c r="A42">
        <v>6</v>
      </c>
      <c r="B42" t="s">
        <v>289</v>
      </c>
      <c r="C42" t="s">
        <v>18</v>
      </c>
      <c r="D42" s="563">
        <v>3</v>
      </c>
      <c r="E42" s="564">
        <v>3.4482758620689653</v>
      </c>
      <c r="F42" s="564">
        <v>4.4530957033177412</v>
      </c>
      <c r="G42" s="563">
        <v>5.7852564102564088</v>
      </c>
      <c r="H42" s="563">
        <v>13.274999999999999</v>
      </c>
      <c r="I42" s="563">
        <v>2.0403846153846152</v>
      </c>
      <c r="M42" t="s">
        <v>289</v>
      </c>
      <c r="N42" t="s">
        <v>18</v>
      </c>
      <c r="O42" s="463">
        <v>4</v>
      </c>
      <c r="P42" s="464">
        <v>3.7383177570093458</v>
      </c>
      <c r="Q42" s="464">
        <v>10.109956887630094</v>
      </c>
      <c r="R42" s="463">
        <v>10.990048076923078</v>
      </c>
      <c r="S42" s="463">
        <v>12.84070512820513</v>
      </c>
      <c r="T42" s="463">
        <v>5.4380769230769221</v>
      </c>
      <c r="AT42" s="382" t="s">
        <v>289</v>
      </c>
      <c r="AU42" s="382" t="s">
        <v>17</v>
      </c>
      <c r="AV42" s="382">
        <v>6</v>
      </c>
      <c r="AW42" s="382">
        <v>4.18</v>
      </c>
      <c r="AX42" s="382">
        <v>5</v>
      </c>
      <c r="AY42" s="382">
        <v>8.8800000000000008</v>
      </c>
      <c r="AZ42" s="382">
        <v>11</v>
      </c>
      <c r="BA42" s="382">
        <v>6.31</v>
      </c>
      <c r="BF42" s="382">
        <v>6</v>
      </c>
      <c r="BG42" s="382" t="s">
        <v>289</v>
      </c>
      <c r="BH42" s="382" t="s">
        <v>17</v>
      </c>
      <c r="BI42" s="382">
        <v>6</v>
      </c>
      <c r="BJ42" s="382">
        <v>4.18</v>
      </c>
      <c r="BK42" s="382">
        <v>5</v>
      </c>
      <c r="BL42" s="382">
        <v>8.8800000000000008</v>
      </c>
      <c r="BM42" s="382">
        <v>11</v>
      </c>
      <c r="BN42" s="382">
        <v>6.31</v>
      </c>
    </row>
    <row r="43" spans="1:66" x14ac:dyDescent="0.25">
      <c r="A43">
        <v>6</v>
      </c>
      <c r="B43" t="s">
        <v>289</v>
      </c>
      <c r="C43" t="s">
        <v>328</v>
      </c>
      <c r="D43" s="565">
        <v>87</v>
      </c>
      <c r="E43" s="566">
        <v>4.2878265155248894</v>
      </c>
      <c r="F43" s="566">
        <v>3.2240725831958117</v>
      </c>
      <c r="G43" s="565">
        <v>4.479840848806365</v>
      </c>
      <c r="H43" s="565">
        <v>5.1290264423076923</v>
      </c>
      <c r="I43" s="565">
        <v>3.6808431952662715</v>
      </c>
      <c r="M43" t="s">
        <v>289</v>
      </c>
      <c r="N43" t="s">
        <v>328</v>
      </c>
      <c r="O43" s="465">
        <v>107</v>
      </c>
      <c r="P43" s="466">
        <v>100</v>
      </c>
      <c r="Q43" s="466">
        <v>100</v>
      </c>
      <c r="R43" s="465">
        <v>4.06374550682962</v>
      </c>
      <c r="S43" s="465">
        <v>4.1580463980463973</v>
      </c>
      <c r="T43" s="465">
        <v>3.9287237762237761</v>
      </c>
      <c r="AT43" s="382" t="s">
        <v>289</v>
      </c>
      <c r="AU43" s="382" t="s">
        <v>18</v>
      </c>
      <c r="AV43" s="382" t="s">
        <v>308</v>
      </c>
      <c r="AW43" s="382">
        <v>7.13</v>
      </c>
      <c r="AX43" s="382" t="s">
        <v>308</v>
      </c>
      <c r="AY43" s="382">
        <v>0</v>
      </c>
      <c r="AZ43" s="382" t="s">
        <v>308</v>
      </c>
      <c r="BA43" s="382">
        <v>7.13</v>
      </c>
      <c r="BF43" s="382">
        <v>6</v>
      </c>
      <c r="BG43" s="382" t="s">
        <v>289</v>
      </c>
      <c r="BH43" s="382" t="s">
        <v>18</v>
      </c>
      <c r="BI43" s="382">
        <v>1</v>
      </c>
      <c r="BJ43" s="382">
        <v>7.13</v>
      </c>
      <c r="BK43" s="382">
        <v>0</v>
      </c>
      <c r="BL43" s="382">
        <v>0</v>
      </c>
      <c r="BM43" s="382">
        <v>1</v>
      </c>
      <c r="BN43" s="382">
        <v>7.13</v>
      </c>
    </row>
    <row r="44" spans="1:66" x14ac:dyDescent="0.25">
      <c r="A44">
        <v>7</v>
      </c>
      <c r="B44" t="s">
        <v>290</v>
      </c>
      <c r="C44" t="s">
        <v>13</v>
      </c>
      <c r="D44" s="563">
        <v>42</v>
      </c>
      <c r="E44" s="564">
        <v>22.222222222222221</v>
      </c>
      <c r="F44" s="564">
        <v>11.889227174191497</v>
      </c>
      <c r="G44" s="563">
        <v>3.3341437728937731</v>
      </c>
      <c r="H44" s="563">
        <v>9.9413076923076922</v>
      </c>
      <c r="I44" s="563">
        <v>1.2694050480769232</v>
      </c>
      <c r="M44" t="s">
        <v>290</v>
      </c>
      <c r="N44" t="s">
        <v>13</v>
      </c>
      <c r="O44" s="463">
        <v>45</v>
      </c>
      <c r="P44" s="464">
        <v>22.058823529411764</v>
      </c>
      <c r="Q44" s="464">
        <v>11.392784320479079</v>
      </c>
      <c r="R44" s="463">
        <v>3.5847478632478635</v>
      </c>
      <c r="S44" s="463">
        <v>4.5913461538461542</v>
      </c>
      <c r="T44" s="463">
        <v>3.2971483516483517</v>
      </c>
      <c r="AT44" s="382" t="s">
        <v>289</v>
      </c>
      <c r="AU44" s="382" t="s">
        <v>328</v>
      </c>
      <c r="AV44" s="382">
        <v>58</v>
      </c>
      <c r="AW44" s="382">
        <v>5.99</v>
      </c>
      <c r="AX44" s="382">
        <v>36</v>
      </c>
      <c r="AY44" s="382">
        <v>5.08</v>
      </c>
      <c r="AZ44" s="382">
        <v>94</v>
      </c>
      <c r="BA44" s="382">
        <v>5.64</v>
      </c>
      <c r="BF44" s="382">
        <v>6</v>
      </c>
      <c r="BG44" s="382" t="s">
        <v>289</v>
      </c>
      <c r="BH44" s="382" t="s">
        <v>328</v>
      </c>
      <c r="BI44" s="382">
        <v>58</v>
      </c>
      <c r="BJ44" s="382">
        <v>5.99</v>
      </c>
      <c r="BK44" s="382">
        <v>36</v>
      </c>
      <c r="BL44" s="382">
        <v>5.08</v>
      </c>
      <c r="BM44" s="382">
        <v>94</v>
      </c>
      <c r="BN44" s="382">
        <v>5.64</v>
      </c>
    </row>
    <row r="45" spans="1:66" x14ac:dyDescent="0.25">
      <c r="A45">
        <v>7</v>
      </c>
      <c r="B45" t="s">
        <v>290</v>
      </c>
      <c r="C45" t="s">
        <v>14</v>
      </c>
      <c r="D45" s="563">
        <v>83</v>
      </c>
      <c r="E45" s="564">
        <v>43.915343915343911</v>
      </c>
      <c r="F45" s="564">
        <v>47.326741532086835</v>
      </c>
      <c r="G45" s="563">
        <v>6.7159661723818349</v>
      </c>
      <c r="H45" s="563">
        <v>10.115837104072398</v>
      </c>
      <c r="I45" s="563">
        <v>4.3568720565149146</v>
      </c>
      <c r="M45" t="s">
        <v>290</v>
      </c>
      <c r="N45" t="s">
        <v>14</v>
      </c>
      <c r="O45" s="463">
        <v>78</v>
      </c>
      <c r="P45" s="464">
        <v>38.235294117647058</v>
      </c>
      <c r="Q45" s="464">
        <v>40.032368002127441</v>
      </c>
      <c r="R45" s="463">
        <v>7.2670463510848098</v>
      </c>
      <c r="S45" s="463">
        <v>9.3409407484407492</v>
      </c>
      <c r="T45" s="463">
        <v>5.3954831144465292</v>
      </c>
      <c r="AT45" s="382" t="s">
        <v>290</v>
      </c>
      <c r="AU45" s="382" t="s">
        <v>13</v>
      </c>
      <c r="AV45" s="382">
        <v>25</v>
      </c>
      <c r="AW45" s="382">
        <v>6.82</v>
      </c>
      <c r="AX45" s="382">
        <v>31</v>
      </c>
      <c r="AY45" s="382">
        <v>3.77</v>
      </c>
      <c r="AZ45" s="382">
        <v>56</v>
      </c>
      <c r="BA45" s="382">
        <v>5.13</v>
      </c>
      <c r="BF45" s="382">
        <v>7</v>
      </c>
      <c r="BG45" s="382" t="s">
        <v>290</v>
      </c>
      <c r="BH45" s="382" t="s">
        <v>13</v>
      </c>
      <c r="BI45" s="382">
        <v>25</v>
      </c>
      <c r="BJ45" s="382">
        <v>6.82</v>
      </c>
      <c r="BK45" s="382">
        <v>31</v>
      </c>
      <c r="BL45" s="382">
        <v>3.77</v>
      </c>
      <c r="BM45" s="382">
        <v>56</v>
      </c>
      <c r="BN45" s="382">
        <v>5.13</v>
      </c>
    </row>
    <row r="46" spans="1:66" x14ac:dyDescent="0.25">
      <c r="A46">
        <v>7</v>
      </c>
      <c r="B46" t="s">
        <v>290</v>
      </c>
      <c r="C46" t="s">
        <v>15</v>
      </c>
      <c r="D46" s="563">
        <v>40</v>
      </c>
      <c r="E46" s="564">
        <v>21.164021164021165</v>
      </c>
      <c r="F46" s="564">
        <v>22.439918892075816</v>
      </c>
      <c r="G46" s="563">
        <v>6.6075624999999985</v>
      </c>
      <c r="H46" s="563">
        <v>5.8838562753036445</v>
      </c>
      <c r="I46" s="563">
        <v>7.2623443223443243</v>
      </c>
      <c r="M46" t="s">
        <v>290</v>
      </c>
      <c r="N46" t="s">
        <v>15</v>
      </c>
      <c r="O46" s="463">
        <v>43</v>
      </c>
      <c r="P46" s="464">
        <v>21.078431372549019</v>
      </c>
      <c r="Q46" s="464">
        <v>24.417278852266932</v>
      </c>
      <c r="R46" s="463">
        <v>8.0402593917710199</v>
      </c>
      <c r="S46" s="463">
        <v>9.4505677655677651</v>
      </c>
      <c r="T46" s="463">
        <v>6.6940559440559442</v>
      </c>
      <c r="AT46" s="382" t="s">
        <v>290</v>
      </c>
      <c r="AU46" s="382" t="s">
        <v>14</v>
      </c>
      <c r="AV46" s="382">
        <v>38</v>
      </c>
      <c r="AW46" s="382">
        <v>6.43</v>
      </c>
      <c r="AX46" s="382">
        <v>34</v>
      </c>
      <c r="AY46" s="382">
        <v>5.33</v>
      </c>
      <c r="AZ46" s="382">
        <v>72</v>
      </c>
      <c r="BA46" s="382">
        <v>5.91</v>
      </c>
      <c r="BF46" s="382">
        <v>7</v>
      </c>
      <c r="BG46" s="382" t="s">
        <v>290</v>
      </c>
      <c r="BH46" s="382" t="s">
        <v>14</v>
      </c>
      <c r="BI46" s="382">
        <v>38</v>
      </c>
      <c r="BJ46" s="382">
        <v>6.43</v>
      </c>
      <c r="BK46" s="382">
        <v>34</v>
      </c>
      <c r="BL46" s="382">
        <v>5.33</v>
      </c>
      <c r="BM46" s="382">
        <v>72</v>
      </c>
      <c r="BN46" s="382">
        <v>5.91</v>
      </c>
    </row>
    <row r="47" spans="1:66" x14ac:dyDescent="0.25">
      <c r="A47">
        <v>7</v>
      </c>
      <c r="B47" t="s">
        <v>290</v>
      </c>
      <c r="C47" t="s">
        <v>16</v>
      </c>
      <c r="D47" s="563">
        <v>11</v>
      </c>
      <c r="E47" s="564">
        <v>5.8201058201058196</v>
      </c>
      <c r="F47" s="564">
        <v>6.3821303940990219</v>
      </c>
      <c r="G47" s="563">
        <v>6.8336538461538456</v>
      </c>
      <c r="H47" s="563">
        <v>7.9391452991452987</v>
      </c>
      <c r="I47" s="563">
        <v>1.8589423076923077</v>
      </c>
      <c r="M47" t="s">
        <v>290</v>
      </c>
      <c r="N47" t="s">
        <v>16</v>
      </c>
      <c r="O47" s="463">
        <v>25</v>
      </c>
      <c r="P47" s="464">
        <v>12.254901960784313</v>
      </c>
      <c r="Q47" s="464">
        <v>14.860867979106393</v>
      </c>
      <c r="R47" s="463">
        <v>8.4167692307692334</v>
      </c>
      <c r="S47" s="463">
        <v>10.24596153846154</v>
      </c>
      <c r="T47" s="463">
        <v>1.0999999999999999</v>
      </c>
      <c r="AT47" s="382" t="s">
        <v>290</v>
      </c>
      <c r="AU47" s="382" t="s">
        <v>15</v>
      </c>
      <c r="AV47" s="382">
        <v>25</v>
      </c>
      <c r="AW47" s="382">
        <v>6.18</v>
      </c>
      <c r="AX47" s="382">
        <v>20</v>
      </c>
      <c r="AY47" s="382">
        <v>5.95</v>
      </c>
      <c r="AZ47" s="382">
        <v>45</v>
      </c>
      <c r="BA47" s="382">
        <v>6.07</v>
      </c>
      <c r="BF47" s="382">
        <v>7</v>
      </c>
      <c r="BG47" s="382" t="s">
        <v>290</v>
      </c>
      <c r="BH47" s="382" t="s">
        <v>15</v>
      </c>
      <c r="BI47" s="382">
        <v>25</v>
      </c>
      <c r="BJ47" s="382">
        <v>6.18</v>
      </c>
      <c r="BK47" s="382">
        <v>20</v>
      </c>
      <c r="BL47" s="382">
        <v>5.95</v>
      </c>
      <c r="BM47" s="382">
        <v>45</v>
      </c>
      <c r="BN47" s="382">
        <v>6.07</v>
      </c>
    </row>
    <row r="48" spans="1:66" x14ac:dyDescent="0.25">
      <c r="A48">
        <v>7</v>
      </c>
      <c r="B48" t="s">
        <v>290</v>
      </c>
      <c r="C48" t="s">
        <v>17</v>
      </c>
      <c r="D48" s="563">
        <v>12</v>
      </c>
      <c r="E48" s="564">
        <v>6.3492063492063489</v>
      </c>
      <c r="F48" s="564">
        <v>10.443257516026556</v>
      </c>
      <c r="G48" s="563">
        <v>10.25025641025641</v>
      </c>
      <c r="H48" s="563">
        <v>14.735913461538463</v>
      </c>
      <c r="I48" s="563">
        <v>1.2789423076923077</v>
      </c>
      <c r="M48" t="s">
        <v>290</v>
      </c>
      <c r="N48" t="s">
        <v>17</v>
      </c>
      <c r="O48" s="463">
        <v>12</v>
      </c>
      <c r="P48" s="464">
        <v>5.8823529411764701</v>
      </c>
      <c r="Q48" s="464">
        <v>9.2260757994178046</v>
      </c>
      <c r="R48" s="463">
        <v>10.886217948717951</v>
      </c>
      <c r="S48" s="463">
        <v>10.8258547008547</v>
      </c>
      <c r="T48" s="463">
        <v>11.067307692307692</v>
      </c>
      <c r="AT48" s="382" t="s">
        <v>290</v>
      </c>
      <c r="AU48" s="382" t="s">
        <v>16</v>
      </c>
      <c r="AV48" s="382" t="s">
        <v>308</v>
      </c>
      <c r="AW48" s="382">
        <v>8.11</v>
      </c>
      <c r="AX48" s="382" t="s">
        <v>308</v>
      </c>
      <c r="AY48" s="382">
        <v>2.72</v>
      </c>
      <c r="AZ48" s="382">
        <v>21</v>
      </c>
      <c r="BA48" s="382">
        <v>6.57</v>
      </c>
      <c r="BF48" s="382">
        <v>7</v>
      </c>
      <c r="BG48" s="382" t="s">
        <v>290</v>
      </c>
      <c r="BH48" s="382" t="s">
        <v>16</v>
      </c>
      <c r="BI48" s="382">
        <v>15</v>
      </c>
      <c r="BJ48" s="382">
        <v>8.11</v>
      </c>
      <c r="BK48" s="382">
        <v>6</v>
      </c>
      <c r="BL48" s="382">
        <v>2.72</v>
      </c>
      <c r="BM48" s="382">
        <v>21</v>
      </c>
      <c r="BN48" s="382">
        <v>6.57</v>
      </c>
    </row>
    <row r="49" spans="1:66" x14ac:dyDescent="0.25">
      <c r="A49">
        <v>7</v>
      </c>
      <c r="B49" t="s">
        <v>290</v>
      </c>
      <c r="C49" t="s">
        <v>18</v>
      </c>
      <c r="D49" s="563">
        <v>1</v>
      </c>
      <c r="E49" s="564">
        <v>0.52910052910052907</v>
      </c>
      <c r="F49" s="564">
        <v>1.5187244915202904</v>
      </c>
      <c r="G49" s="563">
        <v>17.887884615384614</v>
      </c>
      <c r="H49" s="563">
        <v>0</v>
      </c>
      <c r="I49" s="563">
        <v>17.887884615384614</v>
      </c>
      <c r="M49" t="s">
        <v>290</v>
      </c>
      <c r="N49" t="s">
        <v>18</v>
      </c>
      <c r="O49" s="463">
        <v>1</v>
      </c>
      <c r="P49" s="464">
        <v>0.49019607843137253</v>
      </c>
      <c r="Q49" s="464">
        <v>7.0625046602344449E-2</v>
      </c>
      <c r="R49" s="463">
        <v>1</v>
      </c>
      <c r="S49" s="463">
        <v>1</v>
      </c>
      <c r="T49" s="463">
        <v>0</v>
      </c>
      <c r="AT49" s="382" t="s">
        <v>290</v>
      </c>
      <c r="AU49" s="382" t="s">
        <v>17</v>
      </c>
      <c r="AV49" s="382" t="s">
        <v>308</v>
      </c>
      <c r="AW49" s="382">
        <v>4.8499999999999996</v>
      </c>
      <c r="AX49" s="382" t="s">
        <v>308</v>
      </c>
      <c r="AY49" s="382">
        <v>1.94</v>
      </c>
      <c r="AZ49" s="382">
        <v>6</v>
      </c>
      <c r="BA49" s="382">
        <v>4.3600000000000003</v>
      </c>
      <c r="BF49" s="382">
        <v>7</v>
      </c>
      <c r="BG49" s="382" t="s">
        <v>290</v>
      </c>
      <c r="BH49" s="382" t="s">
        <v>17</v>
      </c>
      <c r="BI49" s="382">
        <v>5</v>
      </c>
      <c r="BJ49" s="382">
        <v>4.8499999999999996</v>
      </c>
      <c r="BK49" s="382">
        <v>1</v>
      </c>
      <c r="BL49" s="382">
        <v>1.94</v>
      </c>
      <c r="BM49" s="382">
        <v>6</v>
      </c>
      <c r="BN49" s="382">
        <v>4.3600000000000003</v>
      </c>
    </row>
    <row r="50" spans="1:66" x14ac:dyDescent="0.25">
      <c r="A50">
        <v>7</v>
      </c>
      <c r="B50" t="s">
        <v>290</v>
      </c>
      <c r="C50" t="s">
        <v>328</v>
      </c>
      <c r="D50" s="565">
        <v>189</v>
      </c>
      <c r="E50" s="566">
        <v>9.3149334647609656</v>
      </c>
      <c r="F50" s="566">
        <v>9.7432301324210719</v>
      </c>
      <c r="G50" s="565">
        <v>6.2318671143671134</v>
      </c>
      <c r="H50" s="565">
        <v>9.3060552884615397</v>
      </c>
      <c r="I50" s="565">
        <v>3.9755822159491889</v>
      </c>
      <c r="M50" t="s">
        <v>290</v>
      </c>
      <c r="N50" t="s">
        <v>328</v>
      </c>
      <c r="O50" s="465">
        <v>204</v>
      </c>
      <c r="P50" s="466">
        <v>100</v>
      </c>
      <c r="Q50" s="466">
        <v>100</v>
      </c>
      <c r="R50" s="465">
        <v>6.9408248491704425</v>
      </c>
      <c r="S50" s="465">
        <v>9.1157358712715819</v>
      </c>
      <c r="T50" s="465">
        <v>4.9300580551523927</v>
      </c>
      <c r="AT50" s="382" t="s">
        <v>290</v>
      </c>
      <c r="AU50" s="382" t="s">
        <v>18</v>
      </c>
      <c r="AV50" s="382" t="s">
        <v>308</v>
      </c>
      <c r="AW50" s="382">
        <v>0</v>
      </c>
      <c r="AX50" s="382" t="s">
        <v>308</v>
      </c>
      <c r="AY50" s="382">
        <v>0</v>
      </c>
      <c r="AZ50" s="382" t="s">
        <v>308</v>
      </c>
      <c r="BA50" s="382">
        <v>0</v>
      </c>
      <c r="BF50" s="382">
        <v>7</v>
      </c>
      <c r="BG50" s="382" t="s">
        <v>290</v>
      </c>
      <c r="BH50" s="382" t="s">
        <v>18</v>
      </c>
      <c r="BI50" s="382">
        <v>0</v>
      </c>
      <c r="BJ50" s="382">
        <v>0</v>
      </c>
      <c r="BK50" s="382">
        <v>0</v>
      </c>
      <c r="BL50" s="382">
        <v>0</v>
      </c>
      <c r="BM50" s="382">
        <v>0</v>
      </c>
      <c r="BN50" s="382">
        <v>0</v>
      </c>
    </row>
    <row r="51" spans="1:66" x14ac:dyDescent="0.25">
      <c r="A51">
        <v>8</v>
      </c>
      <c r="B51" t="s">
        <v>291</v>
      </c>
      <c r="C51" t="s">
        <v>13</v>
      </c>
      <c r="D51" s="563">
        <v>113</v>
      </c>
      <c r="E51" s="564">
        <v>26.036866359447004</v>
      </c>
      <c r="F51" s="564">
        <v>12.43436751940173</v>
      </c>
      <c r="G51" s="563">
        <v>2.0324200136147041</v>
      </c>
      <c r="H51" s="563">
        <v>2.3209095634095624</v>
      </c>
      <c r="I51" s="563">
        <v>1.8919711538461541</v>
      </c>
      <c r="M51" t="s">
        <v>291</v>
      </c>
      <c r="N51" t="s">
        <v>13</v>
      </c>
      <c r="O51" s="463">
        <v>101</v>
      </c>
      <c r="P51" s="464">
        <v>23.006833712984054</v>
      </c>
      <c r="Q51" s="464">
        <v>14.273121235252665</v>
      </c>
      <c r="R51" s="463">
        <v>2.8285986290936775</v>
      </c>
      <c r="S51" s="463">
        <v>3.7526785714285724</v>
      </c>
      <c r="T51" s="463">
        <v>2.1707790091264667</v>
      </c>
      <c r="AT51" s="382" t="s">
        <v>290</v>
      </c>
      <c r="AU51" s="382" t="s">
        <v>328</v>
      </c>
      <c r="AV51" s="382">
        <v>108</v>
      </c>
      <c r="AW51" s="382">
        <v>6.62</v>
      </c>
      <c r="AX51" s="382">
        <v>92</v>
      </c>
      <c r="AY51" s="382">
        <v>4.7300000000000004</v>
      </c>
      <c r="AZ51" s="382">
        <v>200</v>
      </c>
      <c r="BA51" s="382">
        <v>5.75</v>
      </c>
      <c r="BF51" s="382">
        <v>7</v>
      </c>
      <c r="BG51" s="382" t="s">
        <v>290</v>
      </c>
      <c r="BH51" s="382" t="s">
        <v>328</v>
      </c>
      <c r="BI51" s="382">
        <v>108</v>
      </c>
      <c r="BJ51" s="382">
        <v>6.62</v>
      </c>
      <c r="BK51" s="382">
        <v>92</v>
      </c>
      <c r="BL51" s="382">
        <v>4.7300000000000004</v>
      </c>
      <c r="BM51" s="382">
        <v>200</v>
      </c>
      <c r="BN51" s="382">
        <v>5.75</v>
      </c>
    </row>
    <row r="52" spans="1:66" x14ac:dyDescent="0.25">
      <c r="A52">
        <v>8</v>
      </c>
      <c r="B52" t="s">
        <v>291</v>
      </c>
      <c r="C52" t="s">
        <v>14</v>
      </c>
      <c r="D52" s="563">
        <v>152</v>
      </c>
      <c r="E52" s="564">
        <v>35.023041474654377</v>
      </c>
      <c r="F52" s="564">
        <v>31.477009200651072</v>
      </c>
      <c r="G52" s="563">
        <v>3.8248823380566797</v>
      </c>
      <c r="H52" s="563">
        <v>4.0149141483516466</v>
      </c>
      <c r="I52" s="563">
        <v>3.7140304487179479</v>
      </c>
      <c r="M52" t="s">
        <v>291</v>
      </c>
      <c r="N52" t="s">
        <v>14</v>
      </c>
      <c r="O52" s="463">
        <v>167</v>
      </c>
      <c r="P52" s="464">
        <v>38.041002277904326</v>
      </c>
      <c r="Q52" s="464">
        <v>31.066122161922745</v>
      </c>
      <c r="R52" s="463">
        <v>3.7234396591432524</v>
      </c>
      <c r="S52" s="463">
        <v>4.1252468814968823</v>
      </c>
      <c r="T52" s="463">
        <v>3.4037220843672462</v>
      </c>
      <c r="AT52" s="382" t="s">
        <v>291</v>
      </c>
      <c r="AU52" s="382" t="s">
        <v>13</v>
      </c>
      <c r="AV52" s="382">
        <v>52</v>
      </c>
      <c r="AW52" s="382">
        <v>3.32</v>
      </c>
      <c r="AX52" s="382">
        <v>77</v>
      </c>
      <c r="AY52" s="382">
        <v>2.23</v>
      </c>
      <c r="AZ52" s="382">
        <v>129</v>
      </c>
      <c r="BA52" s="382">
        <v>2.67</v>
      </c>
      <c r="BF52" s="382">
        <v>8</v>
      </c>
      <c r="BG52" s="382" t="s">
        <v>291</v>
      </c>
      <c r="BH52" s="382" t="s">
        <v>13</v>
      </c>
      <c r="BI52" s="382">
        <v>52</v>
      </c>
      <c r="BJ52" s="382">
        <v>3.32</v>
      </c>
      <c r="BK52" s="382">
        <v>77</v>
      </c>
      <c r="BL52" s="382">
        <v>2.23</v>
      </c>
      <c r="BM52" s="382">
        <v>129</v>
      </c>
      <c r="BN52" s="382">
        <v>2.67</v>
      </c>
    </row>
    <row r="53" spans="1:66" x14ac:dyDescent="0.25">
      <c r="A53">
        <v>8</v>
      </c>
      <c r="B53" t="s">
        <v>291</v>
      </c>
      <c r="C53" t="s">
        <v>15</v>
      </c>
      <c r="D53" s="563">
        <v>97</v>
      </c>
      <c r="E53" s="564">
        <v>22.350230414746544</v>
      </c>
      <c r="F53" s="564">
        <v>27.539960990913666</v>
      </c>
      <c r="G53" s="563">
        <v>5.2439651070578881</v>
      </c>
      <c r="H53" s="563">
        <v>6.6026963141025625</v>
      </c>
      <c r="I53" s="563">
        <v>3.912963108320251</v>
      </c>
      <c r="M53" t="s">
        <v>291</v>
      </c>
      <c r="N53" t="s">
        <v>15</v>
      </c>
      <c r="O53" s="463">
        <v>105</v>
      </c>
      <c r="P53" s="464">
        <v>23.917995444191344</v>
      </c>
      <c r="Q53" s="464">
        <v>29.446539206695473</v>
      </c>
      <c r="R53" s="463">
        <v>5.6133058608058608</v>
      </c>
      <c r="S53" s="463">
        <v>6.7660314685314669</v>
      </c>
      <c r="T53" s="463">
        <v>4.3453076923076921</v>
      </c>
      <c r="AT53" s="382" t="s">
        <v>291</v>
      </c>
      <c r="AU53" s="382" t="s">
        <v>14</v>
      </c>
      <c r="AV53" s="382">
        <v>75</v>
      </c>
      <c r="AW53" s="382">
        <v>4.9800000000000004</v>
      </c>
      <c r="AX53" s="382">
        <v>90</v>
      </c>
      <c r="AY53" s="382">
        <v>2.7</v>
      </c>
      <c r="AZ53" s="382">
        <v>165</v>
      </c>
      <c r="BA53" s="382">
        <v>3.74</v>
      </c>
      <c r="BF53" s="382">
        <v>8</v>
      </c>
      <c r="BG53" s="382" t="s">
        <v>291</v>
      </c>
      <c r="BH53" s="382" t="s">
        <v>14</v>
      </c>
      <c r="BI53" s="382">
        <v>75</v>
      </c>
      <c r="BJ53" s="382">
        <v>4.9800000000000004</v>
      </c>
      <c r="BK53" s="382">
        <v>90</v>
      </c>
      <c r="BL53" s="382">
        <v>2.7</v>
      </c>
      <c r="BM53" s="382">
        <v>165</v>
      </c>
      <c r="BN53" s="382">
        <v>3.74</v>
      </c>
    </row>
    <row r="54" spans="1:66" x14ac:dyDescent="0.25">
      <c r="A54">
        <v>8</v>
      </c>
      <c r="B54" t="s">
        <v>291</v>
      </c>
      <c r="C54" t="s">
        <v>16</v>
      </c>
      <c r="D54" s="563">
        <v>43</v>
      </c>
      <c r="E54" s="564">
        <v>9.9078341013824893</v>
      </c>
      <c r="F54" s="564">
        <v>16.180035273309841</v>
      </c>
      <c r="G54" s="563">
        <v>6.9499105545617148</v>
      </c>
      <c r="H54" s="563">
        <v>7.5046581196581155</v>
      </c>
      <c r="I54" s="563">
        <v>6.013774038461535</v>
      </c>
      <c r="M54" t="s">
        <v>291</v>
      </c>
      <c r="N54" t="s">
        <v>16</v>
      </c>
      <c r="O54" s="463">
        <v>41</v>
      </c>
      <c r="P54" s="464">
        <v>9.3394077448747144</v>
      </c>
      <c r="Q54" s="464">
        <v>15.735424882316744</v>
      </c>
      <c r="R54" s="463">
        <v>7.6818949343339584</v>
      </c>
      <c r="S54" s="463">
        <v>6.3997596153846157</v>
      </c>
      <c r="T54" s="463">
        <v>12.240598290598291</v>
      </c>
      <c r="AT54" s="382" t="s">
        <v>291</v>
      </c>
      <c r="AU54" s="382" t="s">
        <v>15</v>
      </c>
      <c r="AV54" s="382">
        <v>58</v>
      </c>
      <c r="AW54" s="382">
        <v>5.82</v>
      </c>
      <c r="AX54" s="382">
        <v>47</v>
      </c>
      <c r="AY54" s="382">
        <v>5.07</v>
      </c>
      <c r="AZ54" s="382">
        <v>105</v>
      </c>
      <c r="BA54" s="382">
        <v>5.49</v>
      </c>
      <c r="BF54" s="382">
        <v>8</v>
      </c>
      <c r="BG54" s="382" t="s">
        <v>291</v>
      </c>
      <c r="BH54" s="382" t="s">
        <v>15</v>
      </c>
      <c r="BI54" s="382">
        <v>58</v>
      </c>
      <c r="BJ54" s="382">
        <v>5.82</v>
      </c>
      <c r="BK54" s="382">
        <v>47</v>
      </c>
      <c r="BL54" s="382">
        <v>5.07</v>
      </c>
      <c r="BM54" s="382">
        <v>105</v>
      </c>
      <c r="BN54" s="382">
        <v>5.49</v>
      </c>
    </row>
    <row r="55" spans="1:66" x14ac:dyDescent="0.25">
      <c r="A55">
        <v>8</v>
      </c>
      <c r="B55" t="s">
        <v>291</v>
      </c>
      <c r="C55" t="s">
        <v>17</v>
      </c>
      <c r="D55" s="563">
        <v>23</v>
      </c>
      <c r="E55" s="564">
        <v>5.2995391705069128</v>
      </c>
      <c r="F55" s="564">
        <v>10.086763096483923</v>
      </c>
      <c r="G55" s="563">
        <v>8.1001337792642119</v>
      </c>
      <c r="H55" s="563">
        <v>8.7780357142857124</v>
      </c>
      <c r="I55" s="563">
        <v>7.0456196581196577</v>
      </c>
      <c r="M55" t="s">
        <v>291</v>
      </c>
      <c r="N55" t="s">
        <v>17</v>
      </c>
      <c r="O55" s="463">
        <v>13</v>
      </c>
      <c r="P55" s="464">
        <v>2.9612756264236904</v>
      </c>
      <c r="Q55" s="464">
        <v>3.8025179100971496</v>
      </c>
      <c r="R55" s="463">
        <v>5.8546597633136077</v>
      </c>
      <c r="S55" s="463">
        <v>7.5709134615384617</v>
      </c>
      <c r="T55" s="463">
        <v>3.1086538461538469</v>
      </c>
      <c r="AT55" s="382" t="s">
        <v>291</v>
      </c>
      <c r="AU55" s="382" t="s">
        <v>16</v>
      </c>
      <c r="AV55" s="382">
        <v>31</v>
      </c>
      <c r="AW55" s="382">
        <v>6.9</v>
      </c>
      <c r="AX55" s="382">
        <v>8</v>
      </c>
      <c r="AY55" s="382">
        <v>10.06</v>
      </c>
      <c r="AZ55" s="382">
        <v>39</v>
      </c>
      <c r="BA55" s="382">
        <v>7.54</v>
      </c>
      <c r="BF55" s="382">
        <v>8</v>
      </c>
      <c r="BG55" s="382" t="s">
        <v>291</v>
      </c>
      <c r="BH55" s="382" t="s">
        <v>16</v>
      </c>
      <c r="BI55" s="382">
        <v>31</v>
      </c>
      <c r="BJ55" s="382">
        <v>6.9</v>
      </c>
      <c r="BK55" s="382">
        <v>8</v>
      </c>
      <c r="BL55" s="382">
        <v>10.06</v>
      </c>
      <c r="BM55" s="382">
        <v>39</v>
      </c>
      <c r="BN55" s="382">
        <v>7.54</v>
      </c>
    </row>
    <row r="56" spans="1:66" x14ac:dyDescent="0.25">
      <c r="A56">
        <v>8</v>
      </c>
      <c r="B56" t="s">
        <v>291</v>
      </c>
      <c r="C56" t="s">
        <v>18</v>
      </c>
      <c r="D56" s="563">
        <v>6</v>
      </c>
      <c r="E56" s="564">
        <v>1.3824884792626728</v>
      </c>
      <c r="F56" s="564">
        <v>2.281863919239759</v>
      </c>
      <c r="G56" s="563">
        <v>7.0243589743589752</v>
      </c>
      <c r="H56" s="563">
        <v>8.1134615384615394</v>
      </c>
      <c r="I56" s="563">
        <v>4.8461538461538467</v>
      </c>
      <c r="M56" t="s">
        <v>291</v>
      </c>
      <c r="N56" t="s">
        <v>18</v>
      </c>
      <c r="O56" s="463">
        <v>12</v>
      </c>
      <c r="P56" s="464">
        <v>2.7334851936218678</v>
      </c>
      <c r="Q56" s="464">
        <v>5.6762746037152318</v>
      </c>
      <c r="R56" s="463">
        <v>9.4679487179487172</v>
      </c>
      <c r="S56" s="463">
        <v>10.217948717948719</v>
      </c>
      <c r="T56" s="463">
        <v>7.217948717948719</v>
      </c>
      <c r="AT56" s="382" t="s">
        <v>291</v>
      </c>
      <c r="AU56" s="382" t="s">
        <v>17</v>
      </c>
      <c r="AV56" s="382">
        <v>5</v>
      </c>
      <c r="AW56" s="382">
        <v>2.27</v>
      </c>
      <c r="AX56" s="382">
        <v>5</v>
      </c>
      <c r="AY56" s="382">
        <v>4.2</v>
      </c>
      <c r="AZ56" s="382">
        <v>10</v>
      </c>
      <c r="BA56" s="382">
        <v>3.24</v>
      </c>
      <c r="BF56" s="382">
        <v>8</v>
      </c>
      <c r="BG56" s="382" t="s">
        <v>291</v>
      </c>
      <c r="BH56" s="382" t="s">
        <v>17</v>
      </c>
      <c r="BI56" s="382">
        <v>5</v>
      </c>
      <c r="BJ56" s="382">
        <v>2.27</v>
      </c>
      <c r="BK56" s="382">
        <v>5</v>
      </c>
      <c r="BL56" s="382">
        <v>4.2</v>
      </c>
      <c r="BM56" s="382">
        <v>10</v>
      </c>
      <c r="BN56" s="382">
        <v>3.24</v>
      </c>
    </row>
    <row r="57" spans="1:66" x14ac:dyDescent="0.25">
      <c r="A57">
        <v>8</v>
      </c>
      <c r="B57" t="s">
        <v>291</v>
      </c>
      <c r="C57" t="s">
        <v>328</v>
      </c>
      <c r="D57" s="565">
        <v>434</v>
      </c>
      <c r="E57" s="566">
        <v>21.389847215377035</v>
      </c>
      <c r="F57" s="566">
        <v>15.278868008837486</v>
      </c>
      <c r="G57" s="565">
        <v>4.2557732187167661</v>
      </c>
      <c r="H57" s="565">
        <v>5.2989805624483024</v>
      </c>
      <c r="I57" s="565">
        <v>3.4733677109181134</v>
      </c>
      <c r="M57" t="s">
        <v>291</v>
      </c>
      <c r="N57" t="s">
        <v>328</v>
      </c>
      <c r="O57" s="465">
        <v>439</v>
      </c>
      <c r="P57" s="466">
        <v>100</v>
      </c>
      <c r="Q57" s="466">
        <v>100</v>
      </c>
      <c r="R57" s="465">
        <v>4.5594160679866826</v>
      </c>
      <c r="S57" s="465">
        <v>5.4196984265734258</v>
      </c>
      <c r="T57" s="465">
        <v>3.6952054794520581</v>
      </c>
      <c r="AT57" s="382" t="s">
        <v>291</v>
      </c>
      <c r="AU57" s="382" t="s">
        <v>18</v>
      </c>
      <c r="AV57" s="382">
        <v>11</v>
      </c>
      <c r="AW57" s="382">
        <v>8.31</v>
      </c>
      <c r="AX57" s="382">
        <v>2</v>
      </c>
      <c r="AY57" s="382">
        <v>6.77</v>
      </c>
      <c r="AZ57" s="382">
        <v>13</v>
      </c>
      <c r="BA57" s="382">
        <v>8.07</v>
      </c>
      <c r="BF57" s="382">
        <v>8</v>
      </c>
      <c r="BG57" s="382" t="s">
        <v>291</v>
      </c>
      <c r="BH57" s="382" t="s">
        <v>18</v>
      </c>
      <c r="BI57" s="382">
        <v>11</v>
      </c>
      <c r="BJ57" s="382">
        <v>8.31</v>
      </c>
      <c r="BK57" s="382">
        <v>2</v>
      </c>
      <c r="BL57" s="382">
        <v>6.77</v>
      </c>
      <c r="BM57" s="382">
        <v>13</v>
      </c>
      <c r="BN57" s="382">
        <v>8.07</v>
      </c>
    </row>
    <row r="58" spans="1:66" x14ac:dyDescent="0.25">
      <c r="A58">
        <v>9</v>
      </c>
      <c r="B58" t="s">
        <v>292</v>
      </c>
      <c r="C58" t="s">
        <v>13</v>
      </c>
      <c r="D58" s="563">
        <v>41</v>
      </c>
      <c r="E58" s="564">
        <v>13.666666666666666</v>
      </c>
      <c r="F58" s="564">
        <v>8.1230568006866761</v>
      </c>
      <c r="G58" s="563">
        <v>5.825984990619137</v>
      </c>
      <c r="H58" s="563">
        <v>6.721736596736597</v>
      </c>
      <c r="I58" s="563">
        <v>4.7887989203778671</v>
      </c>
      <c r="M58" t="s">
        <v>292</v>
      </c>
      <c r="N58" t="s">
        <v>13</v>
      </c>
      <c r="O58" s="463">
        <v>35</v>
      </c>
      <c r="P58" s="464">
        <v>12.727272727272728</v>
      </c>
      <c r="Q58" s="464">
        <v>8.1205273069679844</v>
      </c>
      <c r="R58" s="463">
        <v>7.2557692307692312</v>
      </c>
      <c r="S58" s="463">
        <v>9.787980769230769</v>
      </c>
      <c r="T58" s="463">
        <v>3.8794871794871795</v>
      </c>
      <c r="AT58" s="382" t="s">
        <v>291</v>
      </c>
      <c r="AU58" s="382" t="s">
        <v>328</v>
      </c>
      <c r="AV58" s="382">
        <v>232</v>
      </c>
      <c r="AW58" s="382">
        <v>5.17</v>
      </c>
      <c r="AX58" s="382">
        <v>229</v>
      </c>
      <c r="AY58" s="382">
        <v>3.35</v>
      </c>
      <c r="AZ58" s="382">
        <v>461</v>
      </c>
      <c r="BA58" s="382">
        <v>4.2699999999999996</v>
      </c>
      <c r="BF58" s="382">
        <v>8</v>
      </c>
      <c r="BG58" s="382" t="s">
        <v>291</v>
      </c>
      <c r="BH58" s="382" t="s">
        <v>328</v>
      </c>
      <c r="BI58" s="382">
        <v>232</v>
      </c>
      <c r="BJ58" s="382">
        <v>5.17</v>
      </c>
      <c r="BK58" s="382">
        <v>229</v>
      </c>
      <c r="BL58" s="382">
        <v>3.35</v>
      </c>
      <c r="BM58" s="382">
        <v>461</v>
      </c>
      <c r="BN58" s="382">
        <v>4.2699999999999996</v>
      </c>
    </row>
    <row r="59" spans="1:66" x14ac:dyDescent="0.25">
      <c r="A59">
        <v>9</v>
      </c>
      <c r="B59" t="s">
        <v>292</v>
      </c>
      <c r="C59" t="s">
        <v>14</v>
      </c>
      <c r="D59" s="563">
        <v>98</v>
      </c>
      <c r="E59" s="564">
        <v>32.666666666666664</v>
      </c>
      <c r="F59" s="564">
        <v>36.427319917707806</v>
      </c>
      <c r="G59" s="563">
        <v>10.930370225013082</v>
      </c>
      <c r="H59" s="563">
        <v>13.721077533577532</v>
      </c>
      <c r="I59" s="563">
        <v>8.8373397435897463</v>
      </c>
      <c r="M59" t="s">
        <v>292</v>
      </c>
      <c r="N59" t="s">
        <v>14</v>
      </c>
      <c r="O59" s="463">
        <v>90</v>
      </c>
      <c r="P59" s="464">
        <v>32.727272727272727</v>
      </c>
      <c r="Q59" s="464">
        <v>28.965909527652869</v>
      </c>
      <c r="R59" s="463">
        <v>10.06495726495727</v>
      </c>
      <c r="S59" s="463">
        <v>9.0214342948717938</v>
      </c>
      <c r="T59" s="463">
        <v>11.257554945054945</v>
      </c>
      <c r="AT59" s="382" t="s">
        <v>292</v>
      </c>
      <c r="AU59" s="382" t="s">
        <v>13</v>
      </c>
      <c r="AV59" s="382">
        <v>26</v>
      </c>
      <c r="AW59" s="382">
        <v>7.07</v>
      </c>
      <c r="AX59" s="382">
        <v>30</v>
      </c>
      <c r="AY59" s="382">
        <v>4.91</v>
      </c>
      <c r="AZ59" s="382">
        <v>56</v>
      </c>
      <c r="BA59" s="382">
        <v>5.91</v>
      </c>
      <c r="BF59" s="382">
        <v>9</v>
      </c>
      <c r="BG59" s="382" t="s">
        <v>292</v>
      </c>
      <c r="BH59" s="382" t="s">
        <v>13</v>
      </c>
      <c r="BI59" s="382">
        <v>26</v>
      </c>
      <c r="BJ59" s="382">
        <v>7.07</v>
      </c>
      <c r="BK59" s="382">
        <v>30</v>
      </c>
      <c r="BL59" s="382">
        <v>4.91</v>
      </c>
      <c r="BM59" s="382">
        <v>56</v>
      </c>
      <c r="BN59" s="382">
        <v>5.91</v>
      </c>
    </row>
    <row r="60" spans="1:66" x14ac:dyDescent="0.25">
      <c r="A60">
        <v>9</v>
      </c>
      <c r="B60" t="s">
        <v>292</v>
      </c>
      <c r="C60" t="s">
        <v>15</v>
      </c>
      <c r="D60" s="563">
        <v>69</v>
      </c>
      <c r="E60" s="564">
        <v>23</v>
      </c>
      <c r="F60" s="564">
        <v>21.887706582012886</v>
      </c>
      <c r="G60" s="563">
        <v>9.3279217762913387</v>
      </c>
      <c r="H60" s="563">
        <v>10.866586538461538</v>
      </c>
      <c r="I60" s="563">
        <v>7.6493783993784001</v>
      </c>
      <c r="M60" t="s">
        <v>292</v>
      </c>
      <c r="N60" t="s">
        <v>15</v>
      </c>
      <c r="O60" s="463">
        <v>81</v>
      </c>
      <c r="P60" s="464">
        <v>29.454545454545457</v>
      </c>
      <c r="Q60" s="464">
        <v>27.366001767938815</v>
      </c>
      <c r="R60" s="463">
        <v>10.565586419753089</v>
      </c>
      <c r="S60" s="463">
        <v>11.190918803418803</v>
      </c>
      <c r="T60" s="463">
        <v>9.7839209401709404</v>
      </c>
      <c r="AT60" s="382" t="s">
        <v>292</v>
      </c>
      <c r="AU60" s="382" t="s">
        <v>14</v>
      </c>
      <c r="AV60" s="382">
        <v>71</v>
      </c>
      <c r="AW60" s="382">
        <v>7.66</v>
      </c>
      <c r="AX60" s="382">
        <v>57</v>
      </c>
      <c r="AY60" s="382">
        <v>9.9499999999999993</v>
      </c>
      <c r="AZ60" s="382">
        <v>128</v>
      </c>
      <c r="BA60" s="382">
        <v>8.68</v>
      </c>
      <c r="BF60" s="382">
        <v>9</v>
      </c>
      <c r="BG60" s="382" t="s">
        <v>292</v>
      </c>
      <c r="BH60" s="382" t="s">
        <v>14</v>
      </c>
      <c r="BI60" s="382">
        <v>71</v>
      </c>
      <c r="BJ60" s="382">
        <v>7.66</v>
      </c>
      <c r="BK60" s="382">
        <v>57</v>
      </c>
      <c r="BL60" s="382">
        <v>9.9499999999999993</v>
      </c>
      <c r="BM60" s="382">
        <v>128</v>
      </c>
      <c r="BN60" s="382">
        <v>8.68</v>
      </c>
    </row>
    <row r="61" spans="1:66" x14ac:dyDescent="0.25">
      <c r="A61">
        <v>9</v>
      </c>
      <c r="B61" t="s">
        <v>292</v>
      </c>
      <c r="C61" t="s">
        <v>16</v>
      </c>
      <c r="D61" s="563">
        <v>47</v>
      </c>
      <c r="E61" s="564">
        <v>15.666666666666666</v>
      </c>
      <c r="F61" s="564">
        <v>17.578702126789924</v>
      </c>
      <c r="G61" s="563">
        <v>10.99822695035461</v>
      </c>
      <c r="H61" s="563">
        <v>10.560897435897434</v>
      </c>
      <c r="I61" s="563">
        <v>11.642712550607289</v>
      </c>
      <c r="M61" t="s">
        <v>292</v>
      </c>
      <c r="N61" t="s">
        <v>16</v>
      </c>
      <c r="O61" s="463">
        <v>32</v>
      </c>
      <c r="P61" s="464">
        <v>11.636363636363637</v>
      </c>
      <c r="Q61" s="464">
        <v>20.396479495753102</v>
      </c>
      <c r="R61" s="463">
        <v>19.932992788461544</v>
      </c>
      <c r="S61" s="463">
        <v>17.801136363636367</v>
      </c>
      <c r="T61" s="463">
        <v>24.623076923076923</v>
      </c>
      <c r="AT61" s="382" t="s">
        <v>292</v>
      </c>
      <c r="AU61" s="382" t="s">
        <v>15</v>
      </c>
      <c r="AV61" s="382">
        <v>81</v>
      </c>
      <c r="AW61" s="382">
        <v>8.75</v>
      </c>
      <c r="AX61" s="382">
        <v>58</v>
      </c>
      <c r="AY61" s="382">
        <v>10.78</v>
      </c>
      <c r="AZ61" s="382">
        <v>139</v>
      </c>
      <c r="BA61" s="382">
        <v>9.6</v>
      </c>
      <c r="BF61" s="382">
        <v>9</v>
      </c>
      <c r="BG61" s="382" t="s">
        <v>292</v>
      </c>
      <c r="BH61" s="382" t="s">
        <v>15</v>
      </c>
      <c r="BI61" s="382">
        <v>81</v>
      </c>
      <c r="BJ61" s="382">
        <v>8.75</v>
      </c>
      <c r="BK61" s="382">
        <v>58</v>
      </c>
      <c r="BL61" s="382">
        <v>10.78</v>
      </c>
      <c r="BM61" s="382">
        <v>139</v>
      </c>
      <c r="BN61" s="382">
        <v>9.6</v>
      </c>
    </row>
    <row r="62" spans="1:66" x14ac:dyDescent="0.25">
      <c r="A62">
        <v>9</v>
      </c>
      <c r="B62" t="s">
        <v>292</v>
      </c>
      <c r="C62" t="s">
        <v>17</v>
      </c>
      <c r="D62" s="563">
        <v>30</v>
      </c>
      <c r="E62" s="564">
        <v>10</v>
      </c>
      <c r="F62" s="564">
        <v>11.163072060165947</v>
      </c>
      <c r="G62" s="563">
        <v>10.94198717948718</v>
      </c>
      <c r="H62" s="563">
        <v>10.694711538461537</v>
      </c>
      <c r="I62" s="563">
        <v>11.436538461538461</v>
      </c>
      <c r="M62" t="s">
        <v>292</v>
      </c>
      <c r="N62" t="s">
        <v>17</v>
      </c>
      <c r="O62" s="463">
        <v>27</v>
      </c>
      <c r="P62" s="464">
        <v>9.8181818181818183</v>
      </c>
      <c r="Q62" s="464">
        <v>11.779084515161998</v>
      </c>
      <c r="R62" s="463">
        <v>13.643162393162392</v>
      </c>
      <c r="S62" s="463">
        <v>9.8902714932126692</v>
      </c>
      <c r="T62" s="463">
        <v>20.023076923076921</v>
      </c>
      <c r="AT62" s="382" t="s">
        <v>292</v>
      </c>
      <c r="AU62" s="382" t="s">
        <v>16</v>
      </c>
      <c r="AV62" s="382">
        <v>44</v>
      </c>
      <c r="AW62" s="382">
        <v>10.029999999999999</v>
      </c>
      <c r="AX62" s="382">
        <v>17</v>
      </c>
      <c r="AY62" s="382">
        <v>11.34</v>
      </c>
      <c r="AZ62" s="382">
        <v>61</v>
      </c>
      <c r="BA62" s="382">
        <v>10.4</v>
      </c>
      <c r="BF62" s="382">
        <v>9</v>
      </c>
      <c r="BG62" s="382" t="s">
        <v>292</v>
      </c>
      <c r="BH62" s="382" t="s">
        <v>16</v>
      </c>
      <c r="BI62" s="382">
        <v>44</v>
      </c>
      <c r="BJ62" s="382">
        <v>10.029999999999999</v>
      </c>
      <c r="BK62" s="382">
        <v>17</v>
      </c>
      <c r="BL62" s="382">
        <v>11.34</v>
      </c>
      <c r="BM62" s="382">
        <v>61</v>
      </c>
      <c r="BN62" s="382">
        <v>10.4</v>
      </c>
    </row>
    <row r="63" spans="1:66" x14ac:dyDescent="0.25">
      <c r="A63">
        <v>9</v>
      </c>
      <c r="B63" t="s">
        <v>292</v>
      </c>
      <c r="C63" t="s">
        <v>18</v>
      </c>
      <c r="D63" s="563">
        <v>15</v>
      </c>
      <c r="E63" s="564">
        <v>5</v>
      </c>
      <c r="F63" s="564">
        <v>4.8201425126367567</v>
      </c>
      <c r="G63" s="563">
        <v>9.4493589743589741</v>
      </c>
      <c r="H63" s="563">
        <v>7.5278846153846146</v>
      </c>
      <c r="I63" s="563">
        <v>13.292307692307693</v>
      </c>
      <c r="M63" t="s">
        <v>292</v>
      </c>
      <c r="N63" t="s">
        <v>18</v>
      </c>
      <c r="O63" s="463">
        <v>10</v>
      </c>
      <c r="P63" s="464">
        <v>3.6363636363636367</v>
      </c>
      <c r="Q63" s="464">
        <v>3.3719973865252317</v>
      </c>
      <c r="R63" s="463">
        <v>10.545192307692307</v>
      </c>
      <c r="S63" s="463">
        <v>11.868990384615383</v>
      </c>
      <c r="T63" s="463">
        <v>5.25</v>
      </c>
      <c r="AT63" s="382" t="s">
        <v>292</v>
      </c>
      <c r="AU63" s="382" t="s">
        <v>17</v>
      </c>
      <c r="AV63" s="382">
        <v>32</v>
      </c>
      <c r="AW63" s="382">
        <v>9.2200000000000006</v>
      </c>
      <c r="AX63" s="382">
        <v>12</v>
      </c>
      <c r="AY63" s="382">
        <v>8.98</v>
      </c>
      <c r="AZ63" s="382">
        <v>44</v>
      </c>
      <c r="BA63" s="382">
        <v>9.16</v>
      </c>
      <c r="BF63" s="382">
        <v>9</v>
      </c>
      <c r="BG63" s="382" t="s">
        <v>292</v>
      </c>
      <c r="BH63" s="382" t="s">
        <v>17</v>
      </c>
      <c r="BI63" s="382">
        <v>32</v>
      </c>
      <c r="BJ63" s="382">
        <v>9.2200000000000006</v>
      </c>
      <c r="BK63" s="382">
        <v>12</v>
      </c>
      <c r="BL63" s="382">
        <v>8.98</v>
      </c>
      <c r="BM63" s="382">
        <v>44</v>
      </c>
      <c r="BN63" s="382">
        <v>9.16</v>
      </c>
    </row>
    <row r="64" spans="1:66" x14ac:dyDescent="0.25">
      <c r="A64">
        <v>9</v>
      </c>
      <c r="B64" t="s">
        <v>292</v>
      </c>
      <c r="C64" t="s">
        <v>328</v>
      </c>
      <c r="D64" s="565">
        <v>300</v>
      </c>
      <c r="E64" s="566">
        <v>14.785608674223756</v>
      </c>
      <c r="F64" s="566">
        <v>24.325215725227853</v>
      </c>
      <c r="G64" s="565">
        <v>9.8019497863247818</v>
      </c>
      <c r="H64" s="565">
        <v>10.76100494969166</v>
      </c>
      <c r="I64" s="565">
        <v>8.7348320693391095</v>
      </c>
      <c r="M64" t="s">
        <v>292</v>
      </c>
      <c r="N64" t="s">
        <v>328</v>
      </c>
      <c r="O64" s="465">
        <v>275</v>
      </c>
      <c r="P64" s="466">
        <v>100</v>
      </c>
      <c r="Q64" s="466">
        <v>100</v>
      </c>
      <c r="R64" s="465">
        <v>11.371940559440562</v>
      </c>
      <c r="S64" s="465">
        <v>11.169320913461533</v>
      </c>
      <c r="T64" s="465">
        <v>11.653846153846155</v>
      </c>
      <c r="AT64" s="382" t="s">
        <v>292</v>
      </c>
      <c r="AU64" s="382" t="s">
        <v>18</v>
      </c>
      <c r="AV64" s="382">
        <v>7</v>
      </c>
      <c r="AW64" s="382">
        <v>2.2400000000000002</v>
      </c>
      <c r="AX64" s="382">
        <v>3</v>
      </c>
      <c r="AY64" s="382">
        <v>10.06</v>
      </c>
      <c r="AZ64" s="382">
        <v>10</v>
      </c>
      <c r="BA64" s="382">
        <v>4.58</v>
      </c>
      <c r="BF64" s="382">
        <v>9</v>
      </c>
      <c r="BG64" s="382" t="s">
        <v>292</v>
      </c>
      <c r="BH64" s="382" t="s">
        <v>18</v>
      </c>
      <c r="BI64" s="382">
        <v>7</v>
      </c>
      <c r="BJ64" s="382">
        <v>2.2400000000000002</v>
      </c>
      <c r="BK64" s="382">
        <v>3</v>
      </c>
      <c r="BL64" s="382">
        <v>10.06</v>
      </c>
      <c r="BM64" s="382">
        <v>10</v>
      </c>
      <c r="BN64" s="382">
        <v>4.58</v>
      </c>
    </row>
    <row r="65" spans="1:66" x14ac:dyDescent="0.25">
      <c r="A65">
        <v>10</v>
      </c>
      <c r="B65" t="s">
        <v>293</v>
      </c>
      <c r="C65" t="s">
        <v>13</v>
      </c>
      <c r="D65" s="563">
        <v>15</v>
      </c>
      <c r="E65" s="564">
        <v>13.761467889908257</v>
      </c>
      <c r="F65" s="564">
        <v>6.3369046505099647</v>
      </c>
      <c r="G65" s="563">
        <v>2.4310641025641027</v>
      </c>
      <c r="H65" s="563">
        <v>2.7738701923076925</v>
      </c>
      <c r="I65" s="563">
        <v>2.0392857142857141</v>
      </c>
      <c r="M65" t="s">
        <v>293</v>
      </c>
      <c r="N65" t="s">
        <v>13</v>
      </c>
      <c r="O65" s="463">
        <v>22</v>
      </c>
      <c r="P65" s="464">
        <v>18.487394957983195</v>
      </c>
      <c r="Q65" s="464">
        <v>14.966797202881743</v>
      </c>
      <c r="R65" s="463">
        <v>4.7616433566433569</v>
      </c>
      <c r="S65" s="463">
        <v>6.2051762820512826</v>
      </c>
      <c r="T65" s="463">
        <v>3.0294038461538464</v>
      </c>
      <c r="AT65" s="382" t="s">
        <v>292</v>
      </c>
      <c r="AU65" s="382" t="s">
        <v>328</v>
      </c>
      <c r="AV65" s="382">
        <v>261</v>
      </c>
      <c r="AW65" s="382">
        <v>8.39</v>
      </c>
      <c r="AX65" s="382">
        <v>177</v>
      </c>
      <c r="AY65" s="382">
        <v>9.44</v>
      </c>
      <c r="AZ65" s="382">
        <v>438</v>
      </c>
      <c r="BA65" s="382">
        <v>8.81</v>
      </c>
      <c r="BF65" s="382">
        <v>9</v>
      </c>
      <c r="BG65" s="382" t="s">
        <v>292</v>
      </c>
      <c r="BH65" s="382" t="s">
        <v>328</v>
      </c>
      <c r="BI65" s="382">
        <v>261</v>
      </c>
      <c r="BJ65" s="382">
        <v>8.39</v>
      </c>
      <c r="BK65" s="382">
        <v>177</v>
      </c>
      <c r="BL65" s="382">
        <v>9.44</v>
      </c>
      <c r="BM65" s="382">
        <v>438</v>
      </c>
      <c r="BN65" s="382">
        <v>8.81</v>
      </c>
    </row>
    <row r="66" spans="1:66" x14ac:dyDescent="0.25">
      <c r="A66">
        <v>10</v>
      </c>
      <c r="B66" t="s">
        <v>293</v>
      </c>
      <c r="C66" t="s">
        <v>14</v>
      </c>
      <c r="D66" s="563">
        <v>44</v>
      </c>
      <c r="E66" s="564">
        <v>40.366972477064223</v>
      </c>
      <c r="F66" s="564">
        <v>28.609224825889935</v>
      </c>
      <c r="G66" s="563">
        <v>3.7416564685314686</v>
      </c>
      <c r="H66" s="563">
        <v>4.9384440559440561</v>
      </c>
      <c r="I66" s="563">
        <v>2.5448688811188807</v>
      </c>
      <c r="M66" t="s">
        <v>293</v>
      </c>
      <c r="N66" t="s">
        <v>14</v>
      </c>
      <c r="O66" s="463">
        <v>49</v>
      </c>
      <c r="P66" s="464">
        <v>41.176470588235297</v>
      </c>
      <c r="Q66" s="464">
        <v>34.101109379237244</v>
      </c>
      <c r="R66" s="463">
        <v>4.8710557299843016</v>
      </c>
      <c r="S66" s="463">
        <v>5.257450372208436</v>
      </c>
      <c r="T66" s="463">
        <v>4.2055982905982914</v>
      </c>
      <c r="AT66" s="382" t="s">
        <v>293</v>
      </c>
      <c r="AU66" s="382" t="s">
        <v>13</v>
      </c>
      <c r="AV66" s="382">
        <v>9</v>
      </c>
      <c r="AW66" s="382">
        <v>2.61</v>
      </c>
      <c r="AX66" s="382">
        <v>14</v>
      </c>
      <c r="AY66" s="382">
        <v>2.5</v>
      </c>
      <c r="AZ66" s="382">
        <v>23</v>
      </c>
      <c r="BA66" s="382">
        <v>2.54</v>
      </c>
      <c r="BF66" s="382">
        <v>10</v>
      </c>
      <c r="BG66" s="382" t="s">
        <v>293</v>
      </c>
      <c r="BH66" s="382" t="s">
        <v>13</v>
      </c>
      <c r="BI66" s="382">
        <v>9</v>
      </c>
      <c r="BJ66" s="382">
        <v>2.61</v>
      </c>
      <c r="BK66" s="382">
        <v>14</v>
      </c>
      <c r="BL66" s="382">
        <v>2.5</v>
      </c>
      <c r="BM66" s="382">
        <v>23</v>
      </c>
      <c r="BN66" s="382">
        <v>2.54</v>
      </c>
    </row>
    <row r="67" spans="1:66" x14ac:dyDescent="0.25">
      <c r="A67">
        <v>10</v>
      </c>
      <c r="B67" t="s">
        <v>293</v>
      </c>
      <c r="C67" t="s">
        <v>15</v>
      </c>
      <c r="D67" s="563">
        <v>32</v>
      </c>
      <c r="E67" s="564">
        <v>29.357798165137616</v>
      </c>
      <c r="F67" s="564">
        <v>38.088598965365144</v>
      </c>
      <c r="G67" s="563">
        <v>6.8494471153846179</v>
      </c>
      <c r="H67" s="563">
        <v>8.6183906882591117</v>
      </c>
      <c r="I67" s="563">
        <v>4.2640680473372772</v>
      </c>
      <c r="M67" t="s">
        <v>293</v>
      </c>
      <c r="N67" t="s">
        <v>15</v>
      </c>
      <c r="O67" s="463">
        <v>25</v>
      </c>
      <c r="P67" s="464">
        <v>21.008403361344538</v>
      </c>
      <c r="Q67" s="464">
        <v>28.07556208740348</v>
      </c>
      <c r="R67" s="463">
        <v>7.8603000000000005</v>
      </c>
      <c r="S67" s="463">
        <v>8.8937820512820522</v>
      </c>
      <c r="T67" s="463">
        <v>5.2027747252747245</v>
      </c>
      <c r="AT67" s="382" t="s">
        <v>293</v>
      </c>
      <c r="AU67" s="382" t="s">
        <v>14</v>
      </c>
      <c r="AV67" s="382">
        <v>37</v>
      </c>
      <c r="AW67" s="382">
        <v>4.74</v>
      </c>
      <c r="AX67" s="382">
        <v>21</v>
      </c>
      <c r="AY67" s="382">
        <v>1.46</v>
      </c>
      <c r="AZ67" s="382">
        <v>58</v>
      </c>
      <c r="BA67" s="382">
        <v>3.55</v>
      </c>
      <c r="BF67" s="382">
        <v>10</v>
      </c>
      <c r="BG67" s="382" t="s">
        <v>293</v>
      </c>
      <c r="BH67" s="382" t="s">
        <v>14</v>
      </c>
      <c r="BI67" s="382">
        <v>37</v>
      </c>
      <c r="BJ67" s="382">
        <v>4.74</v>
      </c>
      <c r="BK67" s="382">
        <v>21</v>
      </c>
      <c r="BL67" s="382">
        <v>1.46</v>
      </c>
      <c r="BM67" s="382">
        <v>58</v>
      </c>
      <c r="BN67" s="382">
        <v>3.55</v>
      </c>
    </row>
    <row r="68" spans="1:66" x14ac:dyDescent="0.25">
      <c r="A68">
        <v>10</v>
      </c>
      <c r="B68" t="s">
        <v>293</v>
      </c>
      <c r="C68" t="s">
        <v>16</v>
      </c>
      <c r="D68" s="563">
        <v>8</v>
      </c>
      <c r="E68" s="564">
        <v>7.3394495412844041</v>
      </c>
      <c r="F68" s="564">
        <v>6.8186648665267544</v>
      </c>
      <c r="G68" s="563">
        <v>4.9047836538461542</v>
      </c>
      <c r="H68" s="563">
        <v>5.2853571428571433</v>
      </c>
      <c r="I68" s="563">
        <v>2.2407692307692306</v>
      </c>
      <c r="M68" t="s">
        <v>293</v>
      </c>
      <c r="N68" t="s">
        <v>16</v>
      </c>
      <c r="O68" s="463">
        <v>11</v>
      </c>
      <c r="P68" s="464">
        <v>9.2436974789915975</v>
      </c>
      <c r="Q68" s="464">
        <v>6.7232882267653906</v>
      </c>
      <c r="R68" s="463">
        <v>4.27798951048951</v>
      </c>
      <c r="S68" s="463">
        <v>5.3110336538461533</v>
      </c>
      <c r="T68" s="463">
        <v>1.5232051282051282</v>
      </c>
      <c r="AT68" s="382" t="s">
        <v>293</v>
      </c>
      <c r="AU68" s="382" t="s">
        <v>15</v>
      </c>
      <c r="AV68" s="382">
        <v>24</v>
      </c>
      <c r="AW68" s="382">
        <v>7.89</v>
      </c>
      <c r="AX68" s="382">
        <v>11</v>
      </c>
      <c r="AY68" s="382">
        <v>4.0999999999999996</v>
      </c>
      <c r="AZ68" s="382">
        <v>35</v>
      </c>
      <c r="BA68" s="382">
        <v>6.7</v>
      </c>
      <c r="BF68" s="382">
        <v>10</v>
      </c>
      <c r="BG68" s="382" t="s">
        <v>293</v>
      </c>
      <c r="BH68" s="382" t="s">
        <v>15</v>
      </c>
      <c r="BI68" s="382">
        <v>24</v>
      </c>
      <c r="BJ68" s="382">
        <v>7.89</v>
      </c>
      <c r="BK68" s="382">
        <v>11</v>
      </c>
      <c r="BL68" s="382">
        <v>4.0999999999999996</v>
      </c>
      <c r="BM68" s="382">
        <v>35</v>
      </c>
      <c r="BN68" s="382">
        <v>6.7</v>
      </c>
    </row>
    <row r="69" spans="1:66" x14ac:dyDescent="0.25">
      <c r="A69">
        <v>10</v>
      </c>
      <c r="B69" t="s">
        <v>293</v>
      </c>
      <c r="C69" t="s">
        <v>17</v>
      </c>
      <c r="D69" s="563">
        <v>6</v>
      </c>
      <c r="E69" s="564">
        <v>5.5045871559633035</v>
      </c>
      <c r="F69" s="564">
        <v>10.595048724084002</v>
      </c>
      <c r="G69" s="563">
        <v>10.161602564102564</v>
      </c>
      <c r="H69" s="563">
        <v>11.792</v>
      </c>
      <c r="I69" s="563">
        <v>2.0096153846153846</v>
      </c>
      <c r="M69" t="s">
        <v>293</v>
      </c>
      <c r="N69" t="s">
        <v>17</v>
      </c>
      <c r="O69" s="463">
        <v>8</v>
      </c>
      <c r="P69" s="464">
        <v>6.7226890756302522</v>
      </c>
      <c r="Q69" s="464">
        <v>9.7482884809139883</v>
      </c>
      <c r="R69" s="463">
        <v>8.5288221153846155</v>
      </c>
      <c r="S69" s="463">
        <v>8.5282142857142862</v>
      </c>
      <c r="T69" s="463">
        <v>8.5330769230769228</v>
      </c>
      <c r="AT69" s="382" t="s">
        <v>293</v>
      </c>
      <c r="AU69" s="382" t="s">
        <v>16</v>
      </c>
      <c r="AV69" s="382">
        <v>13</v>
      </c>
      <c r="AW69" s="382">
        <v>5.21</v>
      </c>
      <c r="AX69" s="382">
        <v>6</v>
      </c>
      <c r="AY69" s="382">
        <v>3.03</v>
      </c>
      <c r="AZ69" s="382">
        <v>19</v>
      </c>
      <c r="BA69" s="382">
        <v>4.5199999999999996</v>
      </c>
      <c r="BF69" s="382">
        <v>10</v>
      </c>
      <c r="BG69" s="382" t="s">
        <v>293</v>
      </c>
      <c r="BH69" s="382" t="s">
        <v>16</v>
      </c>
      <c r="BI69" s="382">
        <v>13</v>
      </c>
      <c r="BJ69" s="382">
        <v>5.21</v>
      </c>
      <c r="BK69" s="382">
        <v>6</v>
      </c>
      <c r="BL69" s="382">
        <v>3.03</v>
      </c>
      <c r="BM69" s="382">
        <v>19</v>
      </c>
      <c r="BN69" s="382">
        <v>4.5199999999999996</v>
      </c>
    </row>
    <row r="70" spans="1:66" x14ac:dyDescent="0.25">
      <c r="A70">
        <v>10</v>
      </c>
      <c r="B70" t="s">
        <v>293</v>
      </c>
      <c r="C70" t="s">
        <v>18</v>
      </c>
      <c r="D70" s="563">
        <v>4</v>
      </c>
      <c r="E70" s="564">
        <v>3.669724770642202</v>
      </c>
      <c r="F70" s="564">
        <v>9.5515579676242162</v>
      </c>
      <c r="G70" s="563">
        <v>13.741201923076922</v>
      </c>
      <c r="H70" s="563">
        <v>16.485833333333332</v>
      </c>
      <c r="I70" s="563">
        <v>5.507307692307692</v>
      </c>
      <c r="M70" t="s">
        <v>293</v>
      </c>
      <c r="N70" t="s">
        <v>18</v>
      </c>
      <c r="O70" s="463">
        <v>4</v>
      </c>
      <c r="P70" s="464">
        <v>3.3613445378151261</v>
      </c>
      <c r="Q70" s="464">
        <v>6.3849546227981451</v>
      </c>
      <c r="R70" s="463">
        <v>11.172451923076924</v>
      </c>
      <c r="S70" s="463">
        <v>11.172451923076924</v>
      </c>
      <c r="T70" s="463">
        <v>0</v>
      </c>
      <c r="AT70" s="382" t="s">
        <v>293</v>
      </c>
      <c r="AU70" s="382" t="s">
        <v>17</v>
      </c>
      <c r="AV70" s="382" t="s">
        <v>308</v>
      </c>
      <c r="AW70" s="382">
        <v>11.9</v>
      </c>
      <c r="AX70" s="382" t="s">
        <v>308</v>
      </c>
      <c r="AY70" s="382">
        <v>1.56</v>
      </c>
      <c r="AZ70" s="382">
        <v>10</v>
      </c>
      <c r="BA70" s="382">
        <v>8.8000000000000007</v>
      </c>
      <c r="BF70" s="382">
        <v>10</v>
      </c>
      <c r="BG70" s="382" t="s">
        <v>293</v>
      </c>
      <c r="BH70" s="382" t="s">
        <v>17</v>
      </c>
      <c r="BI70" s="382">
        <v>7</v>
      </c>
      <c r="BJ70" s="382">
        <v>11.9</v>
      </c>
      <c r="BK70" s="382">
        <v>3</v>
      </c>
      <c r="BL70" s="382">
        <v>1.56</v>
      </c>
      <c r="BM70" s="382">
        <v>10</v>
      </c>
      <c r="BN70" s="382">
        <v>8.8000000000000007</v>
      </c>
    </row>
    <row r="71" spans="1:66" x14ac:dyDescent="0.25">
      <c r="A71">
        <v>10</v>
      </c>
      <c r="B71" t="s">
        <v>293</v>
      </c>
      <c r="C71" t="s">
        <v>328</v>
      </c>
      <c r="D71" s="565">
        <v>109</v>
      </c>
      <c r="E71" s="566">
        <v>5.3721044849679647</v>
      </c>
      <c r="F71" s="566">
        <v>4.7602906403831975</v>
      </c>
      <c r="G71" s="565">
        <v>5.2793930839802394</v>
      </c>
      <c r="H71" s="565">
        <v>6.8750180288461529</v>
      </c>
      <c r="I71" s="565">
        <v>3.0100598290598288</v>
      </c>
      <c r="M71" t="s">
        <v>293</v>
      </c>
      <c r="N71" t="s">
        <v>328</v>
      </c>
      <c r="O71" s="465">
        <v>119</v>
      </c>
      <c r="P71" s="466">
        <v>100</v>
      </c>
      <c r="Q71" s="466">
        <v>100</v>
      </c>
      <c r="R71" s="465">
        <v>5.8817113768584353</v>
      </c>
      <c r="S71" s="465">
        <v>6.8050841346153863</v>
      </c>
      <c r="T71" s="465">
        <v>3.9876134122287974</v>
      </c>
      <c r="AT71" s="382" t="s">
        <v>293</v>
      </c>
      <c r="AU71" s="382" t="s">
        <v>18</v>
      </c>
      <c r="AV71" s="382" t="s">
        <v>308</v>
      </c>
      <c r="AW71" s="382">
        <v>9.9700000000000006</v>
      </c>
      <c r="AX71" s="382" t="s">
        <v>308</v>
      </c>
      <c r="AY71" s="382">
        <v>4.75</v>
      </c>
      <c r="AZ71" s="382">
        <v>6</v>
      </c>
      <c r="BA71" s="382">
        <v>9.1</v>
      </c>
      <c r="BF71" s="382">
        <v>10</v>
      </c>
      <c r="BG71" s="382" t="s">
        <v>293</v>
      </c>
      <c r="BH71" s="382" t="s">
        <v>18</v>
      </c>
      <c r="BI71" s="382">
        <v>5</v>
      </c>
      <c r="BJ71" s="382">
        <v>9.9700000000000006</v>
      </c>
      <c r="BK71" s="382">
        <v>1</v>
      </c>
      <c r="BL71" s="382">
        <v>4.75</v>
      </c>
      <c r="BM71" s="382">
        <v>6</v>
      </c>
      <c r="BN71" s="382">
        <v>9.1</v>
      </c>
    </row>
    <row r="72" spans="1:66" x14ac:dyDescent="0.25">
      <c r="A72">
        <v>11</v>
      </c>
      <c r="B72" t="s">
        <v>294</v>
      </c>
      <c r="C72" t="s">
        <v>13</v>
      </c>
      <c r="D72" s="563">
        <v>82</v>
      </c>
      <c r="E72" s="564">
        <v>25.545171339563861</v>
      </c>
      <c r="F72" s="564">
        <v>18.842267194553838</v>
      </c>
      <c r="G72" s="563">
        <v>2.8027063789868683</v>
      </c>
      <c r="H72" s="563">
        <v>2.8048076923076928</v>
      </c>
      <c r="I72" s="563">
        <v>2.8019829760403532</v>
      </c>
      <c r="M72" t="s">
        <v>294</v>
      </c>
      <c r="N72" t="s">
        <v>13</v>
      </c>
      <c r="O72" s="463">
        <v>64</v>
      </c>
      <c r="P72" s="464">
        <v>21.404682274247492</v>
      </c>
      <c r="Q72" s="464">
        <v>15.489688711838513</v>
      </c>
      <c r="R72" s="463">
        <v>2.8828335336538466</v>
      </c>
      <c r="S72" s="463">
        <v>4.0405384615384623</v>
      </c>
      <c r="T72" s="463">
        <v>2.3566040209790207</v>
      </c>
      <c r="AT72" s="382" t="s">
        <v>293</v>
      </c>
      <c r="AU72" s="382" t="s">
        <v>328</v>
      </c>
      <c r="AV72" s="382">
        <v>95</v>
      </c>
      <c r="AW72" s="382">
        <v>6.2</v>
      </c>
      <c r="AX72" s="382">
        <v>56</v>
      </c>
      <c r="AY72" s="382">
        <v>2.4700000000000002</v>
      </c>
      <c r="AZ72" s="382">
        <v>151</v>
      </c>
      <c r="BA72" s="382">
        <v>4.82</v>
      </c>
      <c r="BF72" s="382">
        <v>10</v>
      </c>
      <c r="BG72" s="382" t="s">
        <v>293</v>
      </c>
      <c r="BH72" s="382" t="s">
        <v>328</v>
      </c>
      <c r="BI72" s="382">
        <v>95</v>
      </c>
      <c r="BJ72" s="382">
        <v>6.2</v>
      </c>
      <c r="BK72" s="382">
        <v>56</v>
      </c>
      <c r="BL72" s="382">
        <v>2.4700000000000002</v>
      </c>
      <c r="BM72" s="382">
        <v>151</v>
      </c>
      <c r="BN72" s="382">
        <v>4.82</v>
      </c>
    </row>
    <row r="73" spans="1:66" x14ac:dyDescent="0.25">
      <c r="A73">
        <v>11</v>
      </c>
      <c r="B73" t="s">
        <v>294</v>
      </c>
      <c r="C73" t="s">
        <v>14</v>
      </c>
      <c r="D73" s="563">
        <v>122</v>
      </c>
      <c r="E73" s="564">
        <v>38.006230529595015</v>
      </c>
      <c r="F73" s="564">
        <v>27.199785195688079</v>
      </c>
      <c r="G73" s="563">
        <v>2.7193426860025225</v>
      </c>
      <c r="H73" s="563">
        <v>3.2039689034369889</v>
      </c>
      <c r="I73" s="563">
        <v>2.4156435897435902</v>
      </c>
      <c r="M73" t="s">
        <v>294</v>
      </c>
      <c r="N73" t="s">
        <v>14</v>
      </c>
      <c r="O73" s="463">
        <v>123</v>
      </c>
      <c r="P73" s="464">
        <v>41.137123745819395</v>
      </c>
      <c r="Q73" s="464">
        <v>39.200686875660232</v>
      </c>
      <c r="R73" s="463">
        <v>3.7961679174484053</v>
      </c>
      <c r="S73" s="463">
        <v>4.1615856313497828</v>
      </c>
      <c r="T73" s="463">
        <v>3.5194945054945062</v>
      </c>
      <c r="AT73" s="382" t="s">
        <v>294</v>
      </c>
      <c r="AU73" s="382" t="s">
        <v>13</v>
      </c>
      <c r="AV73" s="382">
        <v>17</v>
      </c>
      <c r="AW73" s="382">
        <v>4.16</v>
      </c>
      <c r="AX73" s="382">
        <v>53</v>
      </c>
      <c r="AY73" s="382">
        <v>2.2400000000000002</v>
      </c>
      <c r="AZ73" s="382">
        <v>70</v>
      </c>
      <c r="BA73" s="382">
        <v>2.71</v>
      </c>
      <c r="BF73" s="382">
        <v>11</v>
      </c>
      <c r="BG73" s="382" t="s">
        <v>294</v>
      </c>
      <c r="BH73" s="382" t="s">
        <v>13</v>
      </c>
      <c r="BI73" s="382">
        <v>17</v>
      </c>
      <c r="BJ73" s="382">
        <v>4.16</v>
      </c>
      <c r="BK73" s="382">
        <v>53</v>
      </c>
      <c r="BL73" s="382">
        <v>2.2400000000000002</v>
      </c>
      <c r="BM73" s="382">
        <v>70</v>
      </c>
      <c r="BN73" s="382">
        <v>2.71</v>
      </c>
    </row>
    <row r="74" spans="1:66" x14ac:dyDescent="0.25">
      <c r="A74">
        <v>11</v>
      </c>
      <c r="B74" t="s">
        <v>294</v>
      </c>
      <c r="C74" t="s">
        <v>15</v>
      </c>
      <c r="D74" s="563">
        <v>76</v>
      </c>
      <c r="E74" s="564">
        <v>23.676012461059187</v>
      </c>
      <c r="F74" s="564">
        <v>38.497019400972832</v>
      </c>
      <c r="G74" s="563">
        <v>6.1783400809716609</v>
      </c>
      <c r="H74" s="563">
        <v>7.5025769230769228</v>
      </c>
      <c r="I74" s="563">
        <v>5.5292043740573149</v>
      </c>
      <c r="M74" t="s">
        <v>294</v>
      </c>
      <c r="N74" t="s">
        <v>15</v>
      </c>
      <c r="O74" s="463">
        <v>76</v>
      </c>
      <c r="P74" s="464">
        <v>25.418060200668897</v>
      </c>
      <c r="Q74" s="464">
        <v>30.394716172172913</v>
      </c>
      <c r="R74" s="463">
        <v>4.7636664979757057</v>
      </c>
      <c r="S74" s="463">
        <v>5.5183413461538455</v>
      </c>
      <c r="T74" s="463">
        <v>4.2148120629370629</v>
      </c>
      <c r="AT74" s="382" t="s">
        <v>294</v>
      </c>
      <c r="AU74" s="382" t="s">
        <v>14</v>
      </c>
      <c r="AV74" s="382">
        <v>55</v>
      </c>
      <c r="AW74" s="382">
        <v>4.3899999999999997</v>
      </c>
      <c r="AX74" s="382">
        <v>64</v>
      </c>
      <c r="AY74" s="382">
        <v>3.55</v>
      </c>
      <c r="AZ74" s="382">
        <v>119</v>
      </c>
      <c r="BA74" s="382">
        <v>3.94</v>
      </c>
      <c r="BF74" s="382">
        <v>11</v>
      </c>
      <c r="BG74" s="382" t="s">
        <v>294</v>
      </c>
      <c r="BH74" s="382" t="s">
        <v>14</v>
      </c>
      <c r="BI74" s="382">
        <v>55</v>
      </c>
      <c r="BJ74" s="382">
        <v>4.3899999999999997</v>
      </c>
      <c r="BK74" s="382">
        <v>64</v>
      </c>
      <c r="BL74" s="382">
        <v>3.55</v>
      </c>
      <c r="BM74" s="382">
        <v>119</v>
      </c>
      <c r="BN74" s="382">
        <v>3.94</v>
      </c>
    </row>
    <row r="75" spans="1:66" x14ac:dyDescent="0.25">
      <c r="A75">
        <v>11</v>
      </c>
      <c r="B75" t="s">
        <v>294</v>
      </c>
      <c r="C75" t="s">
        <v>16</v>
      </c>
      <c r="D75" s="563">
        <v>19</v>
      </c>
      <c r="E75" s="564">
        <v>5.9190031152647968</v>
      </c>
      <c r="F75" s="564">
        <v>6.4005504439325902</v>
      </c>
      <c r="G75" s="563">
        <v>4.1088663967611341</v>
      </c>
      <c r="H75" s="563">
        <v>3.9964807692307693</v>
      </c>
      <c r="I75" s="563">
        <v>4.2337393162393164</v>
      </c>
      <c r="M75" t="s">
        <v>294</v>
      </c>
      <c r="N75" t="s">
        <v>16</v>
      </c>
      <c r="O75" s="463">
        <v>19</v>
      </c>
      <c r="P75" s="464">
        <v>6.3545150501672243</v>
      </c>
      <c r="Q75" s="464">
        <v>5.2940476534519831</v>
      </c>
      <c r="R75" s="463">
        <v>3.3188765182186235</v>
      </c>
      <c r="S75" s="463">
        <v>4.1794230769230767</v>
      </c>
      <c r="T75" s="463">
        <v>2.1356250000000001</v>
      </c>
      <c r="AT75" s="382" t="s">
        <v>294</v>
      </c>
      <c r="AU75" s="382" t="s">
        <v>15</v>
      </c>
      <c r="AV75" s="382">
        <v>35</v>
      </c>
      <c r="AW75" s="382">
        <v>4.33</v>
      </c>
      <c r="AX75" s="382">
        <v>30</v>
      </c>
      <c r="AY75" s="382">
        <v>5.61</v>
      </c>
      <c r="AZ75" s="382">
        <v>65</v>
      </c>
      <c r="BA75" s="382">
        <v>4.92</v>
      </c>
      <c r="BF75" s="382">
        <v>11</v>
      </c>
      <c r="BG75" s="382" t="s">
        <v>294</v>
      </c>
      <c r="BH75" s="382" t="s">
        <v>15</v>
      </c>
      <c r="BI75" s="382">
        <v>35</v>
      </c>
      <c r="BJ75" s="382">
        <v>4.33</v>
      </c>
      <c r="BK75" s="382">
        <v>30</v>
      </c>
      <c r="BL75" s="382">
        <v>5.61</v>
      </c>
      <c r="BM75" s="382">
        <v>65</v>
      </c>
      <c r="BN75" s="382">
        <v>4.92</v>
      </c>
    </row>
    <row r="76" spans="1:66" x14ac:dyDescent="0.25">
      <c r="A76">
        <v>11</v>
      </c>
      <c r="B76" t="s">
        <v>294</v>
      </c>
      <c r="C76" t="s">
        <v>17</v>
      </c>
      <c r="D76" s="563">
        <v>11</v>
      </c>
      <c r="E76" s="564">
        <v>3.4267912772585669</v>
      </c>
      <c r="F76" s="564">
        <v>3.1068738168143657</v>
      </c>
      <c r="G76" s="563">
        <v>3.4449999999999998</v>
      </c>
      <c r="H76" s="563">
        <v>4.3653846153846159</v>
      </c>
      <c r="I76" s="563">
        <v>2.3405384615384612</v>
      </c>
      <c r="M76" t="s">
        <v>294</v>
      </c>
      <c r="N76" t="s">
        <v>17</v>
      </c>
      <c r="O76" s="463">
        <v>10</v>
      </c>
      <c r="P76" s="464">
        <v>3.3444816053511706</v>
      </c>
      <c r="Q76" s="464">
        <v>5.3184751373258887</v>
      </c>
      <c r="R76" s="463">
        <v>6.3349615384615392</v>
      </c>
      <c r="S76" s="463">
        <v>7.1826923076923084</v>
      </c>
      <c r="T76" s="463">
        <v>5.7698076923076931</v>
      </c>
      <c r="AT76" s="382" t="s">
        <v>294</v>
      </c>
      <c r="AU76" s="382" t="s">
        <v>16</v>
      </c>
      <c r="AV76" s="382">
        <v>14</v>
      </c>
      <c r="AW76" s="382">
        <v>3.32</v>
      </c>
      <c r="AX76" s="382">
        <v>8</v>
      </c>
      <c r="AY76" s="382">
        <v>2.31</v>
      </c>
      <c r="AZ76" s="382">
        <v>22</v>
      </c>
      <c r="BA76" s="382">
        <v>2.95</v>
      </c>
      <c r="BF76" s="382">
        <v>11</v>
      </c>
      <c r="BG76" s="382" t="s">
        <v>294</v>
      </c>
      <c r="BH76" s="382" t="s">
        <v>16</v>
      </c>
      <c r="BI76" s="382">
        <v>14</v>
      </c>
      <c r="BJ76" s="382">
        <v>3.32</v>
      </c>
      <c r="BK76" s="382">
        <v>8</v>
      </c>
      <c r="BL76" s="382">
        <v>2.31</v>
      </c>
      <c r="BM76" s="382">
        <v>22</v>
      </c>
      <c r="BN76" s="382">
        <v>2.95</v>
      </c>
    </row>
    <row r="77" spans="1:66" x14ac:dyDescent="0.25">
      <c r="A77">
        <v>11</v>
      </c>
      <c r="B77" t="s">
        <v>294</v>
      </c>
      <c r="C77" t="s">
        <v>18</v>
      </c>
      <c r="D77" s="563">
        <v>11</v>
      </c>
      <c r="E77" s="564">
        <v>3.4267912772585669</v>
      </c>
      <c r="F77" s="564">
        <v>5.9535039480382945</v>
      </c>
      <c r="G77" s="563">
        <v>6.6014335664335677</v>
      </c>
      <c r="H77" s="563">
        <v>9.1355769230769237</v>
      </c>
      <c r="I77" s="563">
        <v>4.4896474358974352</v>
      </c>
      <c r="M77" t="s">
        <v>294</v>
      </c>
      <c r="N77" t="s">
        <v>18</v>
      </c>
      <c r="O77" s="463">
        <v>7</v>
      </c>
      <c r="P77" s="464">
        <v>2.3411371237458196</v>
      </c>
      <c r="Q77" s="464">
        <v>4.3023854495504645</v>
      </c>
      <c r="R77" s="463">
        <v>7.3209615384615381</v>
      </c>
      <c r="S77" s="463">
        <v>7.6516987179487161</v>
      </c>
      <c r="T77" s="463">
        <v>5.3365384615384617</v>
      </c>
      <c r="AT77" s="382" t="s">
        <v>294</v>
      </c>
      <c r="AU77" s="382" t="s">
        <v>17</v>
      </c>
      <c r="AV77" s="382" t="s">
        <v>308</v>
      </c>
      <c r="AW77" s="382">
        <v>7.78</v>
      </c>
      <c r="AX77" s="382" t="s">
        <v>308</v>
      </c>
      <c r="AY77" s="382">
        <v>7.6</v>
      </c>
      <c r="AZ77" s="382">
        <v>9</v>
      </c>
      <c r="BA77" s="382">
        <v>7.68</v>
      </c>
      <c r="BF77" s="382">
        <v>11</v>
      </c>
      <c r="BG77" s="382" t="s">
        <v>294</v>
      </c>
      <c r="BH77" s="382" t="s">
        <v>17</v>
      </c>
      <c r="BI77" s="382">
        <v>4</v>
      </c>
      <c r="BJ77" s="382">
        <v>7.78</v>
      </c>
      <c r="BK77" s="382">
        <v>5</v>
      </c>
      <c r="BL77" s="382">
        <v>7.6</v>
      </c>
      <c r="BM77" s="382">
        <v>9</v>
      </c>
      <c r="BN77" s="382">
        <v>7.68</v>
      </c>
    </row>
    <row r="78" spans="1:66" x14ac:dyDescent="0.25">
      <c r="A78">
        <v>11</v>
      </c>
      <c r="B78" t="s">
        <v>294</v>
      </c>
      <c r="C78" t="s">
        <v>328</v>
      </c>
      <c r="D78" s="565">
        <v>321</v>
      </c>
      <c r="E78" s="566">
        <v>15.820601281419419</v>
      </c>
      <c r="F78" s="566">
        <v>10.089770051588483</v>
      </c>
      <c r="G78" s="565">
        <v>3.7997346034028254</v>
      </c>
      <c r="H78" s="565">
        <v>4.4639203778677459</v>
      </c>
      <c r="I78" s="565">
        <v>3.4339511334076556</v>
      </c>
      <c r="M78" t="s">
        <v>294</v>
      </c>
      <c r="N78" t="s">
        <v>328</v>
      </c>
      <c r="O78" s="465">
        <v>299</v>
      </c>
      <c r="P78" s="466">
        <v>100</v>
      </c>
      <c r="Q78" s="466">
        <v>100</v>
      </c>
      <c r="R78" s="465">
        <v>3.9836911499871399</v>
      </c>
      <c r="S78" s="465">
        <v>4.7506059218559233</v>
      </c>
      <c r="T78" s="465">
        <v>3.4251289461983094</v>
      </c>
      <c r="AT78" s="382" t="s">
        <v>294</v>
      </c>
      <c r="AU78" s="382" t="s">
        <v>18</v>
      </c>
      <c r="AV78" s="382" t="s">
        <v>308</v>
      </c>
      <c r="AW78" s="382">
        <v>8.9</v>
      </c>
      <c r="AX78" s="382" t="s">
        <v>308</v>
      </c>
      <c r="AY78" s="382">
        <v>7.78</v>
      </c>
      <c r="AZ78" s="382">
        <v>6</v>
      </c>
      <c r="BA78" s="382">
        <v>8.7200000000000006</v>
      </c>
      <c r="BF78" s="382">
        <v>11</v>
      </c>
      <c r="BG78" s="382" t="s">
        <v>294</v>
      </c>
      <c r="BH78" s="382" t="s">
        <v>18</v>
      </c>
      <c r="BI78" s="382">
        <v>5</v>
      </c>
      <c r="BJ78" s="382">
        <v>8.9</v>
      </c>
      <c r="BK78" s="382">
        <v>1</v>
      </c>
      <c r="BL78" s="382">
        <v>7.78</v>
      </c>
      <c r="BM78" s="382">
        <v>6</v>
      </c>
      <c r="BN78" s="382">
        <v>8.7200000000000006</v>
      </c>
    </row>
    <row r="79" spans="1:66" x14ac:dyDescent="0.25">
      <c r="A79">
        <v>12</v>
      </c>
      <c r="B79" t="s">
        <v>295</v>
      </c>
      <c r="C79" t="s">
        <v>13</v>
      </c>
      <c r="D79" s="563">
        <v>3</v>
      </c>
      <c r="E79" s="564">
        <v>7.3170731707317067</v>
      </c>
      <c r="F79" s="564">
        <v>3.5710657319922787</v>
      </c>
      <c r="G79" s="563">
        <v>9.0128205128205128</v>
      </c>
      <c r="H79" s="563">
        <v>9.0128205128205128</v>
      </c>
      <c r="I79" s="563">
        <v>0</v>
      </c>
      <c r="M79" t="s">
        <v>295</v>
      </c>
      <c r="N79" t="s">
        <v>13</v>
      </c>
      <c r="O79" s="463">
        <v>4</v>
      </c>
      <c r="P79" s="464">
        <v>16</v>
      </c>
      <c r="Q79" s="464">
        <v>4.963777098311434</v>
      </c>
      <c r="R79" s="463">
        <v>8.6634615384615383</v>
      </c>
      <c r="S79" s="463">
        <v>0</v>
      </c>
      <c r="T79" s="463">
        <v>8.6634615384615383</v>
      </c>
      <c r="AT79" s="382" t="s">
        <v>294</v>
      </c>
      <c r="AU79" s="382" t="s">
        <v>328</v>
      </c>
      <c r="AV79" s="382">
        <v>130</v>
      </c>
      <c r="AW79" s="382">
        <v>4.51</v>
      </c>
      <c r="AX79" s="382">
        <v>161</v>
      </c>
      <c r="AY79" s="382">
        <v>3.59</v>
      </c>
      <c r="AZ79" s="382">
        <v>291</v>
      </c>
      <c r="BA79" s="382">
        <v>4</v>
      </c>
      <c r="BF79" s="382">
        <v>11</v>
      </c>
      <c r="BG79" s="382" t="s">
        <v>294</v>
      </c>
      <c r="BH79" s="382" t="s">
        <v>328</v>
      </c>
      <c r="BI79" s="382">
        <v>130</v>
      </c>
      <c r="BJ79" s="382">
        <v>4.51</v>
      </c>
      <c r="BK79" s="382">
        <v>161</v>
      </c>
      <c r="BL79" s="382">
        <v>3.59</v>
      </c>
      <c r="BM79" s="382">
        <v>291</v>
      </c>
      <c r="BN79" s="382">
        <v>4</v>
      </c>
    </row>
    <row r="80" spans="1:66" x14ac:dyDescent="0.25">
      <c r="A80">
        <v>12</v>
      </c>
      <c r="B80" t="s">
        <v>295</v>
      </c>
      <c r="C80" t="s">
        <v>14</v>
      </c>
      <c r="D80" s="563">
        <v>13</v>
      </c>
      <c r="E80" s="564">
        <v>31.707317073170731</v>
      </c>
      <c r="F80" s="564">
        <v>21.87595245352027</v>
      </c>
      <c r="G80" s="563">
        <v>12.741124260355027</v>
      </c>
      <c r="H80" s="563">
        <v>12.328125000000002</v>
      </c>
      <c r="I80" s="563">
        <v>13.401923076923078</v>
      </c>
      <c r="M80" t="s">
        <v>295</v>
      </c>
      <c r="N80" t="s">
        <v>14</v>
      </c>
      <c r="O80" s="463">
        <v>9</v>
      </c>
      <c r="P80" s="464">
        <v>36</v>
      </c>
      <c r="Q80" s="464">
        <v>32.256287359171417</v>
      </c>
      <c r="R80" s="463">
        <v>25.02136752136752</v>
      </c>
      <c r="S80" s="463">
        <v>23.653846153846153</v>
      </c>
      <c r="T80" s="463">
        <v>29.807692307692307</v>
      </c>
      <c r="AT80" s="382" t="s">
        <v>295</v>
      </c>
      <c r="AU80" s="382" t="s">
        <v>13</v>
      </c>
      <c r="AV80" s="382" t="s">
        <v>308</v>
      </c>
      <c r="AW80" s="382">
        <v>0</v>
      </c>
      <c r="AX80" s="382" t="s">
        <v>308</v>
      </c>
      <c r="AY80" s="382">
        <v>10.95</v>
      </c>
      <c r="AZ80" s="382" t="s">
        <v>308</v>
      </c>
      <c r="BA80" s="382">
        <v>10.95</v>
      </c>
      <c r="BF80" s="382">
        <v>12</v>
      </c>
      <c r="BG80" s="382" t="s">
        <v>295</v>
      </c>
      <c r="BH80" s="382" t="s">
        <v>13</v>
      </c>
      <c r="BI80" s="382">
        <v>0</v>
      </c>
      <c r="BJ80" s="382">
        <v>0</v>
      </c>
      <c r="BK80" s="382">
        <v>3</v>
      </c>
      <c r="BL80" s="382">
        <v>10.95</v>
      </c>
      <c r="BM80" s="382">
        <v>3</v>
      </c>
      <c r="BN80" s="382">
        <v>10.95</v>
      </c>
    </row>
    <row r="81" spans="1:66" x14ac:dyDescent="0.25">
      <c r="A81">
        <v>12</v>
      </c>
      <c r="B81" t="s">
        <v>295</v>
      </c>
      <c r="C81" t="s">
        <v>15</v>
      </c>
      <c r="D81" s="563">
        <v>11</v>
      </c>
      <c r="E81" s="564">
        <v>26.829268292682926</v>
      </c>
      <c r="F81" s="564">
        <v>27.694808493345526</v>
      </c>
      <c r="G81" s="563">
        <v>19.062937062937063</v>
      </c>
      <c r="H81" s="563">
        <v>13.134615384615385</v>
      </c>
      <c r="I81" s="563">
        <v>21.28605769230769</v>
      </c>
      <c r="M81" t="s">
        <v>295</v>
      </c>
      <c r="N81" t="s">
        <v>15</v>
      </c>
      <c r="O81" s="463">
        <v>7</v>
      </c>
      <c r="P81" s="464">
        <v>28</v>
      </c>
      <c r="Q81" s="464">
        <v>34.04539569732529</v>
      </c>
      <c r="R81" s="463">
        <v>33.954670329670328</v>
      </c>
      <c r="S81" s="463">
        <v>34.426282051282051</v>
      </c>
      <c r="T81" s="463">
        <v>33.60096153846154</v>
      </c>
      <c r="AT81" s="382" t="s">
        <v>295</v>
      </c>
      <c r="AU81" s="382" t="s">
        <v>14</v>
      </c>
      <c r="AV81" s="382" t="s">
        <v>308</v>
      </c>
      <c r="AW81" s="382">
        <v>29.53</v>
      </c>
      <c r="AX81" s="382" t="s">
        <v>308</v>
      </c>
      <c r="AY81" s="382">
        <v>0</v>
      </c>
      <c r="AZ81" s="382" t="s">
        <v>308</v>
      </c>
      <c r="BA81" s="382">
        <v>29.53</v>
      </c>
      <c r="BF81" s="382">
        <v>12</v>
      </c>
      <c r="BG81" s="382" t="s">
        <v>295</v>
      </c>
      <c r="BH81" s="382" t="s">
        <v>14</v>
      </c>
      <c r="BI81" s="382">
        <v>4</v>
      </c>
      <c r="BJ81" s="382">
        <v>29.53</v>
      </c>
      <c r="BK81" s="382">
        <v>0</v>
      </c>
      <c r="BL81" s="382">
        <v>0</v>
      </c>
      <c r="BM81" s="382">
        <v>4</v>
      </c>
      <c r="BN81" s="382">
        <v>29.53</v>
      </c>
    </row>
    <row r="82" spans="1:66" x14ac:dyDescent="0.25">
      <c r="A82">
        <v>12</v>
      </c>
      <c r="B82" t="s">
        <v>295</v>
      </c>
      <c r="C82" t="s">
        <v>16</v>
      </c>
      <c r="D82" s="563">
        <v>5</v>
      </c>
      <c r="E82" s="564">
        <v>12.195121951219512</v>
      </c>
      <c r="F82" s="564">
        <v>13.608655897592197</v>
      </c>
      <c r="G82" s="563">
        <v>20.607692307692307</v>
      </c>
      <c r="H82" s="563">
        <v>23.826923076923077</v>
      </c>
      <c r="I82" s="563">
        <v>7.7307692307692308</v>
      </c>
      <c r="M82" t="s">
        <v>295</v>
      </c>
      <c r="N82" t="s">
        <v>16</v>
      </c>
      <c r="O82" s="463" t="e">
        <v>#NULL!</v>
      </c>
      <c r="P82" s="464" t="e">
        <v>#NULL!</v>
      </c>
      <c r="Q82" s="464" t="e">
        <v>#NULL!</v>
      </c>
      <c r="R82" s="463" t="e">
        <v>#NULL!</v>
      </c>
      <c r="S82" s="463" t="e">
        <v>#NULL!</v>
      </c>
      <c r="T82" s="463" t="e">
        <v>#NULL!</v>
      </c>
      <c r="AT82" s="382" t="s">
        <v>295</v>
      </c>
      <c r="AU82" s="382" t="s">
        <v>15</v>
      </c>
      <c r="AV82" s="382" t="s">
        <v>308</v>
      </c>
      <c r="AW82" s="382">
        <v>0</v>
      </c>
      <c r="AX82" s="382" t="s">
        <v>308</v>
      </c>
      <c r="AY82" s="382">
        <v>49.85</v>
      </c>
      <c r="AZ82" s="382" t="s">
        <v>308</v>
      </c>
      <c r="BA82" s="382">
        <v>49.85</v>
      </c>
      <c r="BF82" s="382">
        <v>12</v>
      </c>
      <c r="BG82" s="382" t="s">
        <v>295</v>
      </c>
      <c r="BH82" s="382" t="s">
        <v>15</v>
      </c>
      <c r="BI82" s="382">
        <v>0</v>
      </c>
      <c r="BJ82" s="382">
        <v>0</v>
      </c>
      <c r="BK82" s="382">
        <v>1</v>
      </c>
      <c r="BL82" s="382">
        <v>49.85</v>
      </c>
      <c r="BM82" s="382">
        <v>1</v>
      </c>
      <c r="BN82" s="382">
        <v>49.85</v>
      </c>
    </row>
    <row r="83" spans="1:66" x14ac:dyDescent="0.25">
      <c r="A83">
        <v>12</v>
      </c>
      <c r="B83" t="s">
        <v>295</v>
      </c>
      <c r="C83" t="s">
        <v>17</v>
      </c>
      <c r="D83" s="563">
        <v>6</v>
      </c>
      <c r="E83" s="564">
        <v>14.634146341463413</v>
      </c>
      <c r="F83" s="564">
        <v>21.035253479630192</v>
      </c>
      <c r="G83" s="563">
        <v>26.544871794871796</v>
      </c>
      <c r="H83" s="563">
        <v>26.544871794871796</v>
      </c>
      <c r="I83" s="563">
        <v>0</v>
      </c>
      <c r="M83" t="s">
        <v>295</v>
      </c>
      <c r="N83" t="s">
        <v>17</v>
      </c>
      <c r="O83" s="463">
        <v>4</v>
      </c>
      <c r="P83" s="464">
        <v>16</v>
      </c>
      <c r="Q83" s="464">
        <v>26.255405889320443</v>
      </c>
      <c r="R83" s="463">
        <v>45.824519230769234</v>
      </c>
      <c r="S83" s="463">
        <v>45.824519230769234</v>
      </c>
      <c r="T83" s="463">
        <v>0</v>
      </c>
      <c r="AT83" s="382" t="s">
        <v>295</v>
      </c>
      <c r="AU83" s="382" t="s">
        <v>16</v>
      </c>
      <c r="AV83" s="382" t="s">
        <v>308</v>
      </c>
      <c r="AW83" s="382">
        <v>17.309999999999999</v>
      </c>
      <c r="AX83" s="382" t="s">
        <v>308</v>
      </c>
      <c r="AY83" s="382">
        <v>0</v>
      </c>
      <c r="AZ83" s="382" t="s">
        <v>308</v>
      </c>
      <c r="BA83" s="382">
        <v>17.309999999999999</v>
      </c>
      <c r="BF83" s="382">
        <v>12</v>
      </c>
      <c r="BG83" s="382" t="s">
        <v>295</v>
      </c>
      <c r="BH83" s="382" t="s">
        <v>16</v>
      </c>
      <c r="BI83" s="382">
        <v>1</v>
      </c>
      <c r="BJ83" s="382">
        <v>17.309999999999999</v>
      </c>
      <c r="BK83" s="382">
        <v>0</v>
      </c>
      <c r="BL83" s="382">
        <v>0</v>
      </c>
      <c r="BM83" s="382">
        <v>1</v>
      </c>
      <c r="BN83" s="382">
        <v>17.309999999999999</v>
      </c>
    </row>
    <row r="84" spans="1:66" x14ac:dyDescent="0.25">
      <c r="A84">
        <v>12</v>
      </c>
      <c r="B84" t="s">
        <v>295</v>
      </c>
      <c r="C84" t="s">
        <v>18</v>
      </c>
      <c r="D84" s="563">
        <v>3</v>
      </c>
      <c r="E84" s="564">
        <v>7.3170731707317067</v>
      </c>
      <c r="F84" s="564">
        <v>12.214263943919537</v>
      </c>
      <c r="G84" s="563">
        <v>30.826923076923077</v>
      </c>
      <c r="H84" s="563">
        <v>30.826923076923077</v>
      </c>
      <c r="I84" s="563">
        <v>0</v>
      </c>
      <c r="M84" t="s">
        <v>295</v>
      </c>
      <c r="N84" t="s">
        <v>18</v>
      </c>
      <c r="O84" s="463">
        <v>1</v>
      </c>
      <c r="P84" s="464">
        <v>4</v>
      </c>
      <c r="Q84" s="464">
        <v>2.4791339558714154</v>
      </c>
      <c r="R84" s="463">
        <v>17.307692307692307</v>
      </c>
      <c r="S84" s="463">
        <v>17.307692307692307</v>
      </c>
      <c r="T84" s="463">
        <v>0</v>
      </c>
      <c r="AT84" s="382" t="s">
        <v>295</v>
      </c>
      <c r="AU84" s="382" t="s">
        <v>17</v>
      </c>
      <c r="AV84" s="382" t="s">
        <v>308</v>
      </c>
      <c r="AW84" s="382">
        <v>16.38</v>
      </c>
      <c r="AX84" s="382" t="s">
        <v>308</v>
      </c>
      <c r="AY84" s="382">
        <v>0</v>
      </c>
      <c r="AZ84" s="382" t="s">
        <v>308</v>
      </c>
      <c r="BA84" s="382">
        <v>16.38</v>
      </c>
      <c r="BF84" s="382">
        <v>12</v>
      </c>
      <c r="BG84" s="382" t="s">
        <v>295</v>
      </c>
      <c r="BH84" s="382" t="s">
        <v>17</v>
      </c>
      <c r="BI84" s="382">
        <v>1</v>
      </c>
      <c r="BJ84" s="382">
        <v>16.38</v>
      </c>
      <c r="BK84" s="382">
        <v>0</v>
      </c>
      <c r="BL84" s="382">
        <v>0</v>
      </c>
      <c r="BM84" s="382">
        <v>1</v>
      </c>
      <c r="BN84" s="382">
        <v>16.38</v>
      </c>
    </row>
    <row r="85" spans="1:66" x14ac:dyDescent="0.25">
      <c r="A85">
        <v>12</v>
      </c>
      <c r="B85" t="s">
        <v>295</v>
      </c>
      <c r="C85" t="s">
        <v>328</v>
      </c>
      <c r="D85" s="565">
        <v>41</v>
      </c>
      <c r="E85" s="566">
        <v>2.0206998521439132</v>
      </c>
      <c r="F85" s="566">
        <v>6.2633561166827265</v>
      </c>
      <c r="G85" s="565">
        <v>18.467166979362098</v>
      </c>
      <c r="H85" s="565">
        <v>18.967592592592595</v>
      </c>
      <c r="I85" s="565">
        <v>17.502060439560438</v>
      </c>
      <c r="M85" t="s">
        <v>295</v>
      </c>
      <c r="N85" t="s">
        <v>328</v>
      </c>
      <c r="O85" s="465">
        <v>25</v>
      </c>
      <c r="P85" s="466">
        <v>100</v>
      </c>
      <c r="Q85" s="466">
        <v>100</v>
      </c>
      <c r="R85" s="465">
        <v>27.925384615384619</v>
      </c>
      <c r="S85" s="465">
        <v>31.297435897435893</v>
      </c>
      <c r="T85" s="465">
        <v>22.867307692307694</v>
      </c>
      <c r="AT85" s="382" t="s">
        <v>295</v>
      </c>
      <c r="AU85" s="382" t="s">
        <v>18</v>
      </c>
      <c r="AV85" s="382" t="s">
        <v>308</v>
      </c>
      <c r="AW85" s="382">
        <v>0</v>
      </c>
      <c r="AX85" s="382" t="s">
        <v>308</v>
      </c>
      <c r="AY85" s="382">
        <v>0</v>
      </c>
      <c r="AZ85" s="382" t="s">
        <v>308</v>
      </c>
      <c r="BA85" s="382">
        <v>0</v>
      </c>
      <c r="BF85" s="382">
        <v>12</v>
      </c>
      <c r="BG85" s="382" t="s">
        <v>295</v>
      </c>
      <c r="BH85" s="382" t="s">
        <v>18</v>
      </c>
      <c r="BI85" s="382">
        <v>0</v>
      </c>
      <c r="BJ85" s="382">
        <v>0</v>
      </c>
      <c r="BK85" s="382">
        <v>0</v>
      </c>
      <c r="BL85" s="382">
        <v>0</v>
      </c>
      <c r="BM85" s="382">
        <v>0</v>
      </c>
      <c r="BN85" s="382">
        <v>0</v>
      </c>
    </row>
    <row r="86" spans="1:66" x14ac:dyDescent="0.25">
      <c r="A86">
        <v>13</v>
      </c>
      <c r="B86" t="s">
        <v>296</v>
      </c>
      <c r="C86" t="s">
        <v>13</v>
      </c>
      <c r="D86" s="563">
        <v>7</v>
      </c>
      <c r="E86" s="564">
        <v>31.81818181818182</v>
      </c>
      <c r="F86" s="564">
        <v>14.476265202040015</v>
      </c>
      <c r="G86" s="563">
        <v>2.5343406593406592</v>
      </c>
      <c r="H86" s="563">
        <v>0</v>
      </c>
      <c r="I86" s="563">
        <v>2.5343406593406592</v>
      </c>
      <c r="M86" t="s">
        <v>296</v>
      </c>
      <c r="N86" t="s">
        <v>13</v>
      </c>
      <c r="O86" s="463">
        <v>4</v>
      </c>
      <c r="P86" s="464">
        <v>23.529411764705884</v>
      </c>
      <c r="Q86" s="464">
        <v>7.2390165255945185</v>
      </c>
      <c r="R86" s="463">
        <v>2.1586538461538463</v>
      </c>
      <c r="S86" s="463">
        <v>3.7692307692307692</v>
      </c>
      <c r="T86" s="463">
        <v>0.54807692307692302</v>
      </c>
      <c r="AT86" s="382" t="s">
        <v>295</v>
      </c>
      <c r="AU86" s="382" t="s">
        <v>328</v>
      </c>
      <c r="AV86" s="382">
        <v>6</v>
      </c>
      <c r="AW86" s="382">
        <v>25.3</v>
      </c>
      <c r="AX86" s="382">
        <v>4</v>
      </c>
      <c r="AY86" s="382">
        <v>20.67</v>
      </c>
      <c r="AZ86" s="382">
        <v>10</v>
      </c>
      <c r="BA86" s="382">
        <v>23.45</v>
      </c>
      <c r="BF86" s="382">
        <v>12</v>
      </c>
      <c r="BG86" s="382" t="s">
        <v>295</v>
      </c>
      <c r="BH86" s="382" t="s">
        <v>328</v>
      </c>
      <c r="BI86" s="382">
        <v>6</v>
      </c>
      <c r="BJ86" s="382">
        <v>25.3</v>
      </c>
      <c r="BK86" s="382">
        <v>4</v>
      </c>
      <c r="BL86" s="382">
        <v>20.67</v>
      </c>
      <c r="BM86" s="382">
        <v>10</v>
      </c>
      <c r="BN86" s="382">
        <v>23.45</v>
      </c>
    </row>
    <row r="87" spans="1:66" x14ac:dyDescent="0.25">
      <c r="A87">
        <v>13</v>
      </c>
      <c r="B87" t="s">
        <v>296</v>
      </c>
      <c r="C87" t="s">
        <v>14</v>
      </c>
      <c r="D87" s="563">
        <v>4</v>
      </c>
      <c r="E87" s="564">
        <v>18.181818181818183</v>
      </c>
      <c r="F87" s="564">
        <v>5.4766575127500978</v>
      </c>
      <c r="G87" s="563">
        <v>1.6778846153846154</v>
      </c>
      <c r="H87" s="563">
        <v>3.8461538461538457E-2</v>
      </c>
      <c r="I87" s="563">
        <v>2.2243589743589745</v>
      </c>
      <c r="M87" t="s">
        <v>296</v>
      </c>
      <c r="N87" t="s">
        <v>14</v>
      </c>
      <c r="O87" s="463">
        <v>4</v>
      </c>
      <c r="P87" s="464">
        <v>23.529411764705884</v>
      </c>
      <c r="Q87" s="464">
        <v>17.259169689641272</v>
      </c>
      <c r="R87" s="463">
        <v>5.146634615384615</v>
      </c>
      <c r="S87" s="463">
        <v>18.528846153846153</v>
      </c>
      <c r="T87" s="463">
        <v>0.68589743589743601</v>
      </c>
      <c r="AT87" s="382" t="s">
        <v>296</v>
      </c>
      <c r="AU87" s="382" t="s">
        <v>13</v>
      </c>
      <c r="AV87" s="382" t="s">
        <v>308</v>
      </c>
      <c r="AW87" s="382">
        <v>0</v>
      </c>
      <c r="AX87" s="382" t="s">
        <v>308</v>
      </c>
      <c r="AY87" s="382">
        <v>0.93</v>
      </c>
      <c r="AZ87" s="382" t="s">
        <v>308</v>
      </c>
      <c r="BA87" s="382">
        <v>0.93</v>
      </c>
      <c r="BF87" s="382">
        <v>13</v>
      </c>
      <c r="BG87" s="382" t="s">
        <v>296</v>
      </c>
      <c r="BH87" s="382" t="s">
        <v>13</v>
      </c>
      <c r="BI87" s="382">
        <v>0</v>
      </c>
      <c r="BJ87" s="382">
        <v>0</v>
      </c>
      <c r="BK87" s="382">
        <v>2</v>
      </c>
      <c r="BL87" s="382">
        <v>0.93</v>
      </c>
      <c r="BM87" s="382">
        <v>2</v>
      </c>
      <c r="BN87" s="382">
        <v>0.93</v>
      </c>
    </row>
    <row r="88" spans="1:66" x14ac:dyDescent="0.25">
      <c r="A88">
        <v>13</v>
      </c>
      <c r="B88" t="s">
        <v>296</v>
      </c>
      <c r="C88" t="s">
        <v>15</v>
      </c>
      <c r="D88" s="563">
        <v>6</v>
      </c>
      <c r="E88" s="564">
        <v>27.272727272727273</v>
      </c>
      <c r="F88" s="564">
        <v>74.852883483719097</v>
      </c>
      <c r="G88" s="563">
        <v>15.288461538461538</v>
      </c>
      <c r="H88" s="563">
        <v>22.853365384615383</v>
      </c>
      <c r="I88" s="563">
        <v>0.15865384615384615</v>
      </c>
      <c r="M88" t="s">
        <v>296</v>
      </c>
      <c r="N88" t="s">
        <v>15</v>
      </c>
      <c r="O88" s="463">
        <v>6</v>
      </c>
      <c r="P88" s="464">
        <v>35.294117647058826</v>
      </c>
      <c r="Q88" s="464">
        <v>59.725916968964128</v>
      </c>
      <c r="R88" s="463">
        <v>11.873397435897438</v>
      </c>
      <c r="S88" s="463">
        <v>17.38221153846154</v>
      </c>
      <c r="T88" s="463">
        <v>0.85576923076923084</v>
      </c>
      <c r="AT88" s="382" t="s">
        <v>296</v>
      </c>
      <c r="AU88" s="382" t="s">
        <v>14</v>
      </c>
      <c r="AV88" s="382" t="s">
        <v>308</v>
      </c>
      <c r="AW88" s="382">
        <v>6.26</v>
      </c>
      <c r="AX88" s="382" t="s">
        <v>308</v>
      </c>
      <c r="AY88" s="382">
        <v>5.86</v>
      </c>
      <c r="AZ88" s="382" t="s">
        <v>308</v>
      </c>
      <c r="BA88" s="382">
        <v>6.13</v>
      </c>
      <c r="BF88" s="382">
        <v>13</v>
      </c>
      <c r="BG88" s="382" t="s">
        <v>296</v>
      </c>
      <c r="BH88" s="382" t="s">
        <v>14</v>
      </c>
      <c r="BI88" s="382">
        <v>2</v>
      </c>
      <c r="BJ88" s="382">
        <v>6.26</v>
      </c>
      <c r="BK88" s="382">
        <v>1</v>
      </c>
      <c r="BL88" s="382">
        <v>5.86</v>
      </c>
      <c r="BM88" s="382">
        <v>3</v>
      </c>
      <c r="BN88" s="382">
        <v>6.13</v>
      </c>
    </row>
    <row r="89" spans="1:66" x14ac:dyDescent="0.25">
      <c r="A89">
        <v>13</v>
      </c>
      <c r="B89" t="s">
        <v>296</v>
      </c>
      <c r="C89" t="s">
        <v>16</v>
      </c>
      <c r="D89" s="563">
        <v>1</v>
      </c>
      <c r="E89" s="564">
        <v>4.5454545454545459</v>
      </c>
      <c r="F89" s="564">
        <v>2.2754021184778344</v>
      </c>
      <c r="G89" s="563">
        <v>2.7884615384615383</v>
      </c>
      <c r="H89" s="563">
        <v>2.7884615384615383</v>
      </c>
      <c r="I89" s="563">
        <v>0</v>
      </c>
      <c r="M89" t="s">
        <v>296</v>
      </c>
      <c r="N89" t="s">
        <v>16</v>
      </c>
      <c r="O89" s="463">
        <v>2</v>
      </c>
      <c r="P89" s="464">
        <v>11.764705882352942</v>
      </c>
      <c r="Q89" s="464">
        <v>9.5848448206368406</v>
      </c>
      <c r="R89" s="463">
        <v>5.7163461538461533</v>
      </c>
      <c r="S89" s="463">
        <v>11.076923076923077</v>
      </c>
      <c r="T89" s="463">
        <v>0.35576923076923078</v>
      </c>
      <c r="AT89" s="382" t="s">
        <v>296</v>
      </c>
      <c r="AU89" s="382" t="s">
        <v>15</v>
      </c>
      <c r="AV89" s="382" t="s">
        <v>308</v>
      </c>
      <c r="AW89" s="382">
        <v>24.07</v>
      </c>
      <c r="AX89" s="382" t="s">
        <v>308</v>
      </c>
      <c r="AY89" s="382">
        <v>0</v>
      </c>
      <c r="AZ89" s="382" t="s">
        <v>308</v>
      </c>
      <c r="BA89" s="382">
        <v>24.07</v>
      </c>
      <c r="BF89" s="382">
        <v>13</v>
      </c>
      <c r="BG89" s="382" t="s">
        <v>296</v>
      </c>
      <c r="BH89" s="382" t="s">
        <v>15</v>
      </c>
      <c r="BI89" s="382">
        <v>3</v>
      </c>
      <c r="BJ89" s="382">
        <v>24.07</v>
      </c>
      <c r="BK89" s="382">
        <v>0</v>
      </c>
      <c r="BL89" s="382">
        <v>0</v>
      </c>
      <c r="BM89" s="382">
        <v>3</v>
      </c>
      <c r="BN89" s="382">
        <v>24.07</v>
      </c>
    </row>
    <row r="90" spans="1:66" x14ac:dyDescent="0.25">
      <c r="A90">
        <v>13</v>
      </c>
      <c r="B90" t="s">
        <v>296</v>
      </c>
      <c r="C90" t="s">
        <v>17</v>
      </c>
      <c r="D90" s="563">
        <v>4</v>
      </c>
      <c r="E90" s="564">
        <v>18.181818181818183</v>
      </c>
      <c r="F90" s="564">
        <v>2.9187916830129459</v>
      </c>
      <c r="G90" s="563">
        <v>0.89423076923076927</v>
      </c>
      <c r="H90" s="563">
        <v>1.7307692307692308</v>
      </c>
      <c r="I90" s="563">
        <v>5.7692307692307702E-2</v>
      </c>
      <c r="M90" t="s">
        <v>296</v>
      </c>
      <c r="N90" t="s">
        <v>17</v>
      </c>
      <c r="O90" s="463">
        <v>1</v>
      </c>
      <c r="P90" s="464">
        <v>5.882352941176471</v>
      </c>
      <c r="Q90" s="464">
        <v>6.1910519951632406</v>
      </c>
      <c r="R90" s="463">
        <v>7.384615384615385</v>
      </c>
      <c r="S90" s="463">
        <v>7.384615384615385</v>
      </c>
      <c r="T90" s="463">
        <v>0</v>
      </c>
      <c r="AT90" s="382" t="s">
        <v>296</v>
      </c>
      <c r="AU90" s="382" t="s">
        <v>16</v>
      </c>
      <c r="AV90" s="382" t="s">
        <v>308</v>
      </c>
      <c r="AW90" s="382">
        <v>9.43</v>
      </c>
      <c r="AX90" s="382" t="s">
        <v>308</v>
      </c>
      <c r="AY90" s="382">
        <v>6.3</v>
      </c>
      <c r="AZ90" s="382" t="s">
        <v>308</v>
      </c>
      <c r="BA90" s="382">
        <v>7.87</v>
      </c>
      <c r="BF90" s="382">
        <v>13</v>
      </c>
      <c r="BG90" s="382" t="s">
        <v>296</v>
      </c>
      <c r="BH90" s="382" t="s">
        <v>16</v>
      </c>
      <c r="BI90" s="382">
        <v>1</v>
      </c>
      <c r="BJ90" s="382">
        <v>9.43</v>
      </c>
      <c r="BK90" s="382">
        <v>1</v>
      </c>
      <c r="BL90" s="382">
        <v>6.3</v>
      </c>
      <c r="BM90" s="382">
        <v>2</v>
      </c>
      <c r="BN90" s="382">
        <v>7.87</v>
      </c>
    </row>
    <row r="91" spans="1:66" x14ac:dyDescent="0.25">
      <c r="A91">
        <v>13</v>
      </c>
      <c r="B91" t="s">
        <v>296</v>
      </c>
      <c r="C91" t="s">
        <v>18</v>
      </c>
      <c r="D91" s="563">
        <v>0</v>
      </c>
      <c r="E91" s="564">
        <v>0</v>
      </c>
      <c r="F91" s="564">
        <v>0</v>
      </c>
      <c r="G91" s="563">
        <v>0</v>
      </c>
      <c r="H91" s="563">
        <v>0</v>
      </c>
      <c r="I91" s="563">
        <v>0</v>
      </c>
      <c r="M91" t="s">
        <v>296</v>
      </c>
      <c r="N91" t="s">
        <v>18</v>
      </c>
      <c r="O91" s="463" t="e">
        <v>#NULL!</v>
      </c>
      <c r="P91" s="464" t="e">
        <v>#NULL!</v>
      </c>
      <c r="Q91" s="464" t="e">
        <v>#NULL!</v>
      </c>
      <c r="R91" s="463" t="e">
        <v>#NULL!</v>
      </c>
      <c r="S91" s="463" t="e">
        <v>#NULL!</v>
      </c>
      <c r="T91" s="463" t="e">
        <v>#NULL!</v>
      </c>
      <c r="AT91" s="382" t="s">
        <v>296</v>
      </c>
      <c r="AU91" s="382" t="s">
        <v>17</v>
      </c>
      <c r="AV91" s="382" t="s">
        <v>308</v>
      </c>
      <c r="AW91" s="382">
        <v>15.6</v>
      </c>
      <c r="AX91" s="382" t="s">
        <v>308</v>
      </c>
      <c r="AY91" s="382">
        <v>0.46</v>
      </c>
      <c r="AZ91" s="382" t="s">
        <v>308</v>
      </c>
      <c r="BA91" s="382">
        <v>8.0299999999999994</v>
      </c>
      <c r="BF91" s="382">
        <v>13</v>
      </c>
      <c r="BG91" s="382" t="s">
        <v>296</v>
      </c>
      <c r="BH91" s="382" t="s">
        <v>17</v>
      </c>
      <c r="BI91" s="382">
        <v>1</v>
      </c>
      <c r="BJ91" s="382">
        <v>15.6</v>
      </c>
      <c r="BK91" s="382">
        <v>1</v>
      </c>
      <c r="BL91" s="382">
        <v>0.46</v>
      </c>
      <c r="BM91" s="382">
        <v>2</v>
      </c>
      <c r="BN91" s="382">
        <v>8.0299999999999994</v>
      </c>
    </row>
    <row r="92" spans="1:66" x14ac:dyDescent="0.25">
      <c r="A92">
        <v>13</v>
      </c>
      <c r="B92" t="s">
        <v>296</v>
      </c>
      <c r="C92" t="s">
        <v>328</v>
      </c>
      <c r="D92" s="565">
        <v>22</v>
      </c>
      <c r="E92" s="566">
        <v>1.0842779694430755</v>
      </c>
      <c r="F92" s="566">
        <v>1.0137467452392734</v>
      </c>
      <c r="G92" s="565">
        <v>5.5703671328671316</v>
      </c>
      <c r="H92" s="565">
        <v>12.212740384615383</v>
      </c>
      <c r="I92" s="565">
        <v>1.7747252747252749</v>
      </c>
      <c r="M92" t="s">
        <v>296</v>
      </c>
      <c r="N92" t="s">
        <v>328</v>
      </c>
      <c r="O92" s="465">
        <v>17</v>
      </c>
      <c r="P92" s="466">
        <v>100</v>
      </c>
      <c r="Q92" s="466">
        <v>100</v>
      </c>
      <c r="R92" s="465">
        <v>7.016402714932128</v>
      </c>
      <c r="S92" s="465">
        <v>12.673076923076923</v>
      </c>
      <c r="T92" s="465">
        <v>0.65264423076923084</v>
      </c>
      <c r="AT92" s="382" t="s">
        <v>296</v>
      </c>
      <c r="AU92" s="382" t="s">
        <v>18</v>
      </c>
      <c r="AV92" s="382" t="s">
        <v>308</v>
      </c>
      <c r="AW92" s="382">
        <v>0</v>
      </c>
      <c r="AX92" s="382" t="s">
        <v>308</v>
      </c>
      <c r="AY92" s="382">
        <v>0</v>
      </c>
      <c r="AZ92" s="382" t="s">
        <v>308</v>
      </c>
      <c r="BA92" s="382">
        <v>0</v>
      </c>
      <c r="BF92" s="382">
        <v>13</v>
      </c>
      <c r="BG92" s="382" t="s">
        <v>296</v>
      </c>
      <c r="BH92" s="382" t="s">
        <v>18</v>
      </c>
      <c r="BI92" s="382">
        <v>0</v>
      </c>
      <c r="BJ92" s="382">
        <v>0</v>
      </c>
      <c r="BK92" s="382">
        <v>0</v>
      </c>
      <c r="BL92" s="382">
        <v>0</v>
      </c>
      <c r="BM92" s="382">
        <v>0</v>
      </c>
      <c r="BN92" s="382">
        <v>0</v>
      </c>
    </row>
    <row r="93" spans="1:66" x14ac:dyDescent="0.25">
      <c r="A93">
        <v>14</v>
      </c>
      <c r="B93" t="s">
        <v>297</v>
      </c>
      <c r="C93" t="s">
        <v>13</v>
      </c>
      <c r="D93" s="563">
        <v>16</v>
      </c>
      <c r="E93" s="564">
        <v>11.678832116788321</v>
      </c>
      <c r="F93" s="564">
        <v>7.4391497383449412</v>
      </c>
      <c r="G93" s="563">
        <v>4.1929086538461542</v>
      </c>
      <c r="H93" s="563">
        <v>6.4879807692307692</v>
      </c>
      <c r="I93" s="563">
        <v>1.8978365384615385</v>
      </c>
      <c r="M93" t="s">
        <v>297</v>
      </c>
      <c r="N93" t="s">
        <v>13</v>
      </c>
      <c r="O93" s="463">
        <v>25</v>
      </c>
      <c r="P93" s="464">
        <v>17.730496453900709</v>
      </c>
      <c r="Q93" s="464">
        <v>16.473750584668942</v>
      </c>
      <c r="R93" s="463">
        <v>5.3507692307692301</v>
      </c>
      <c r="S93" s="463">
        <v>7.7692307692307674</v>
      </c>
      <c r="T93" s="463">
        <v>3.1183431952662719</v>
      </c>
      <c r="AT93" s="382" t="s">
        <v>296</v>
      </c>
      <c r="AU93" s="382" t="s">
        <v>328</v>
      </c>
      <c r="AV93" s="382">
        <v>7</v>
      </c>
      <c r="AW93" s="382">
        <v>15.68</v>
      </c>
      <c r="AX93" s="382">
        <v>5</v>
      </c>
      <c r="AY93" s="382">
        <v>2.9</v>
      </c>
      <c r="AZ93" s="382">
        <v>12</v>
      </c>
      <c r="BA93" s="382">
        <v>10.35</v>
      </c>
      <c r="BF93" s="382">
        <v>13</v>
      </c>
      <c r="BG93" s="382" t="s">
        <v>296</v>
      </c>
      <c r="BH93" s="382" t="s">
        <v>328</v>
      </c>
      <c r="BI93" s="382">
        <v>7</v>
      </c>
      <c r="BJ93" s="382">
        <v>15.68</v>
      </c>
      <c r="BK93" s="382">
        <v>5</v>
      </c>
      <c r="BL93" s="382">
        <v>2.9</v>
      </c>
      <c r="BM93" s="382">
        <v>12</v>
      </c>
      <c r="BN93" s="382">
        <v>10.35</v>
      </c>
    </row>
    <row r="94" spans="1:66" x14ac:dyDescent="0.25">
      <c r="A94">
        <v>14</v>
      </c>
      <c r="B94" t="s">
        <v>297</v>
      </c>
      <c r="C94" t="s">
        <v>14</v>
      </c>
      <c r="D94" s="563">
        <v>55</v>
      </c>
      <c r="E94" s="564">
        <v>40.145985401459853</v>
      </c>
      <c r="F94" s="564">
        <v>37.389271076346979</v>
      </c>
      <c r="G94" s="563">
        <v>6.1305069930069926</v>
      </c>
      <c r="H94" s="563">
        <v>7.4680769230769215</v>
      </c>
      <c r="I94" s="563">
        <v>5.0158653846153847</v>
      </c>
      <c r="M94" t="s">
        <v>297</v>
      </c>
      <c r="N94" t="s">
        <v>14</v>
      </c>
      <c r="O94" s="463">
        <v>57</v>
      </c>
      <c r="P94" s="464">
        <v>40.425531914893618</v>
      </c>
      <c r="Q94" s="464">
        <v>31.193790371760635</v>
      </c>
      <c r="R94" s="463">
        <v>4.4438259109311726</v>
      </c>
      <c r="S94" s="463">
        <v>5.4011936339522526</v>
      </c>
      <c r="T94" s="463">
        <v>3.452266483516484</v>
      </c>
      <c r="AT94" s="382" t="s">
        <v>297</v>
      </c>
      <c r="AU94" s="382" t="s">
        <v>13</v>
      </c>
      <c r="AV94" s="382">
        <v>13</v>
      </c>
      <c r="AW94" s="382">
        <v>6.36</v>
      </c>
      <c r="AX94" s="382">
        <v>9</v>
      </c>
      <c r="AY94" s="382">
        <v>1.41</v>
      </c>
      <c r="AZ94" s="382">
        <v>22</v>
      </c>
      <c r="BA94" s="382">
        <v>4.33</v>
      </c>
      <c r="BF94" s="382">
        <v>14</v>
      </c>
      <c r="BG94" s="382" t="s">
        <v>297</v>
      </c>
      <c r="BH94" s="382" t="s">
        <v>13</v>
      </c>
      <c r="BI94" s="382">
        <v>13</v>
      </c>
      <c r="BJ94" s="382">
        <v>6.36</v>
      </c>
      <c r="BK94" s="382">
        <v>9</v>
      </c>
      <c r="BL94" s="382">
        <v>1.41</v>
      </c>
      <c r="BM94" s="382">
        <v>22</v>
      </c>
      <c r="BN94" s="382">
        <v>4.33</v>
      </c>
    </row>
    <row r="95" spans="1:66" x14ac:dyDescent="0.25">
      <c r="A95">
        <v>14</v>
      </c>
      <c r="B95" t="s">
        <v>297</v>
      </c>
      <c r="C95" t="s">
        <v>15</v>
      </c>
      <c r="D95" s="563">
        <v>38</v>
      </c>
      <c r="E95" s="564">
        <v>27.737226277372262</v>
      </c>
      <c r="F95" s="564">
        <v>31.822970200751485</v>
      </c>
      <c r="G95" s="563">
        <v>7.5521255060728745</v>
      </c>
      <c r="H95" s="563">
        <v>10.66826923076923</v>
      </c>
      <c r="I95" s="563">
        <v>4.7475961538461551</v>
      </c>
      <c r="M95" t="s">
        <v>297</v>
      </c>
      <c r="N95" t="s">
        <v>15</v>
      </c>
      <c r="O95" s="463">
        <v>39</v>
      </c>
      <c r="P95" s="464">
        <v>27.659574468085108</v>
      </c>
      <c r="Q95" s="464">
        <v>33.572726895955569</v>
      </c>
      <c r="R95" s="463">
        <v>6.990138067061145</v>
      </c>
      <c r="S95" s="463">
        <v>10.014423076923078</v>
      </c>
      <c r="T95" s="463">
        <v>4.3978937728937728</v>
      </c>
      <c r="AT95" s="382" t="s">
        <v>297</v>
      </c>
      <c r="AU95" s="382" t="s">
        <v>14</v>
      </c>
      <c r="AV95" s="382">
        <v>34</v>
      </c>
      <c r="AW95" s="382">
        <v>5.76</v>
      </c>
      <c r="AX95" s="382">
        <v>22</v>
      </c>
      <c r="AY95" s="382">
        <v>5.01</v>
      </c>
      <c r="AZ95" s="382">
        <v>56</v>
      </c>
      <c r="BA95" s="382">
        <v>5.47</v>
      </c>
      <c r="BF95" s="382">
        <v>14</v>
      </c>
      <c r="BG95" s="382" t="s">
        <v>297</v>
      </c>
      <c r="BH95" s="382" t="s">
        <v>14</v>
      </c>
      <c r="BI95" s="382">
        <v>34</v>
      </c>
      <c r="BJ95" s="382">
        <v>5.76</v>
      </c>
      <c r="BK95" s="382">
        <v>22</v>
      </c>
      <c r="BL95" s="382">
        <v>5.01</v>
      </c>
      <c r="BM95" s="382">
        <v>56</v>
      </c>
      <c r="BN95" s="382">
        <v>5.47</v>
      </c>
    </row>
    <row r="96" spans="1:66" x14ac:dyDescent="0.25">
      <c r="A96">
        <v>14</v>
      </c>
      <c r="B96" t="s">
        <v>297</v>
      </c>
      <c r="C96" t="s">
        <v>16</v>
      </c>
      <c r="D96" s="563">
        <v>17</v>
      </c>
      <c r="E96" s="564">
        <v>12.408759124087592</v>
      </c>
      <c r="F96" s="564">
        <v>13.367545389795666</v>
      </c>
      <c r="G96" s="563">
        <v>7.0911199095022619</v>
      </c>
      <c r="H96" s="563">
        <v>6.1069444444444452</v>
      </c>
      <c r="I96" s="563">
        <v>8.1983173076923066</v>
      </c>
      <c r="M96" t="s">
        <v>297</v>
      </c>
      <c r="N96" t="s">
        <v>16</v>
      </c>
      <c r="O96" s="463">
        <v>13</v>
      </c>
      <c r="P96" s="464">
        <v>9.2198581560283692</v>
      </c>
      <c r="Q96" s="464">
        <v>12.7146993173435</v>
      </c>
      <c r="R96" s="463">
        <v>7.9419378698224863</v>
      </c>
      <c r="S96" s="463">
        <v>7.9967948717948723</v>
      </c>
      <c r="T96" s="463">
        <v>7.894917582417583</v>
      </c>
      <c r="AT96" s="382" t="s">
        <v>297</v>
      </c>
      <c r="AU96" s="382" t="s">
        <v>15</v>
      </c>
      <c r="AV96" s="382">
        <v>25</v>
      </c>
      <c r="AW96" s="382">
        <v>6.95</v>
      </c>
      <c r="AX96" s="382">
        <v>23</v>
      </c>
      <c r="AY96" s="382">
        <v>5.63</v>
      </c>
      <c r="AZ96" s="382">
        <v>48</v>
      </c>
      <c r="BA96" s="382">
        <v>6.32</v>
      </c>
      <c r="BF96" s="382">
        <v>14</v>
      </c>
      <c r="BG96" s="382" t="s">
        <v>297</v>
      </c>
      <c r="BH96" s="382" t="s">
        <v>15</v>
      </c>
      <c r="BI96" s="382">
        <v>25</v>
      </c>
      <c r="BJ96" s="382">
        <v>6.95</v>
      </c>
      <c r="BK96" s="382">
        <v>23</v>
      </c>
      <c r="BL96" s="382">
        <v>5.63</v>
      </c>
      <c r="BM96" s="382">
        <v>48</v>
      </c>
      <c r="BN96" s="382">
        <v>6.32</v>
      </c>
    </row>
    <row r="97" spans="1:66" x14ac:dyDescent="0.25">
      <c r="A97">
        <v>14</v>
      </c>
      <c r="B97" t="s">
        <v>297</v>
      </c>
      <c r="C97" t="s">
        <v>17</v>
      </c>
      <c r="D97" s="563">
        <v>8</v>
      </c>
      <c r="E97" s="564">
        <v>5.8394160583941606</v>
      </c>
      <c r="F97" s="564">
        <v>6.056237711595136</v>
      </c>
      <c r="G97" s="563">
        <v>6.8269230769230766</v>
      </c>
      <c r="H97" s="563">
        <v>7.7</v>
      </c>
      <c r="I97" s="563">
        <v>5.3717948717948723</v>
      </c>
      <c r="M97" t="s">
        <v>297</v>
      </c>
      <c r="N97" t="s">
        <v>17</v>
      </c>
      <c r="O97" s="463">
        <v>4</v>
      </c>
      <c r="P97" s="464">
        <v>2.8368794326241136</v>
      </c>
      <c r="Q97" s="464">
        <v>2.5459002125530641</v>
      </c>
      <c r="R97" s="463">
        <v>5.1682692307692299</v>
      </c>
      <c r="S97" s="463">
        <v>6.0705128205128203</v>
      </c>
      <c r="T97" s="463">
        <v>2.4615384615384617</v>
      </c>
      <c r="AT97" s="382" t="s">
        <v>297</v>
      </c>
      <c r="AU97" s="382" t="s">
        <v>16</v>
      </c>
      <c r="AV97" s="382">
        <v>8</v>
      </c>
      <c r="AW97" s="382">
        <v>5.46</v>
      </c>
      <c r="AX97" s="382">
        <v>6</v>
      </c>
      <c r="AY97" s="382">
        <v>3.99</v>
      </c>
      <c r="AZ97" s="382">
        <v>14</v>
      </c>
      <c r="BA97" s="382">
        <v>4.83</v>
      </c>
      <c r="BF97" s="382">
        <v>14</v>
      </c>
      <c r="BG97" s="382" t="s">
        <v>297</v>
      </c>
      <c r="BH97" s="382" t="s">
        <v>16</v>
      </c>
      <c r="BI97" s="382">
        <v>8</v>
      </c>
      <c r="BJ97" s="382">
        <v>5.46</v>
      </c>
      <c r="BK97" s="382">
        <v>6</v>
      </c>
      <c r="BL97" s="382">
        <v>3.99</v>
      </c>
      <c r="BM97" s="382">
        <v>14</v>
      </c>
      <c r="BN97" s="382">
        <v>4.83</v>
      </c>
    </row>
    <row r="98" spans="1:66" x14ac:dyDescent="0.25">
      <c r="A98">
        <v>14</v>
      </c>
      <c r="B98" t="s">
        <v>297</v>
      </c>
      <c r="C98" t="s">
        <v>18</v>
      </c>
      <c r="D98" s="563">
        <v>3</v>
      </c>
      <c r="E98" s="564">
        <v>2.1897810218978102</v>
      </c>
      <c r="F98" s="564">
        <v>3.9248258831657914</v>
      </c>
      <c r="G98" s="563">
        <v>11.798076923076925</v>
      </c>
      <c r="H98" s="563">
        <v>11.798076923076925</v>
      </c>
      <c r="I98" s="563">
        <v>0</v>
      </c>
      <c r="M98" t="s">
        <v>297</v>
      </c>
      <c r="N98" t="s">
        <v>18</v>
      </c>
      <c r="O98" s="463">
        <v>3</v>
      </c>
      <c r="P98" s="464">
        <v>2.1276595744680851</v>
      </c>
      <c r="Q98" s="464">
        <v>3.4991326177182809</v>
      </c>
      <c r="R98" s="463">
        <v>9.4711538461538467</v>
      </c>
      <c r="S98" s="463">
        <v>9.4711538461538467</v>
      </c>
      <c r="T98" s="463">
        <v>0</v>
      </c>
      <c r="AT98" s="382" t="s">
        <v>297</v>
      </c>
      <c r="AU98" s="382" t="s">
        <v>17</v>
      </c>
      <c r="AV98" s="382" t="s">
        <v>308</v>
      </c>
      <c r="AW98" s="382">
        <v>6.33</v>
      </c>
      <c r="AX98" s="382" t="s">
        <v>308</v>
      </c>
      <c r="AY98" s="382">
        <v>8.6300000000000008</v>
      </c>
      <c r="AZ98" s="382" t="s">
        <v>308</v>
      </c>
      <c r="BA98" s="382">
        <v>7.48</v>
      </c>
      <c r="BF98" s="382">
        <v>14</v>
      </c>
      <c r="BG98" s="382" t="s">
        <v>297</v>
      </c>
      <c r="BH98" s="382" t="s">
        <v>17</v>
      </c>
      <c r="BI98" s="382">
        <v>3</v>
      </c>
      <c r="BJ98" s="382">
        <v>6.33</v>
      </c>
      <c r="BK98" s="382">
        <v>3</v>
      </c>
      <c r="BL98" s="382">
        <v>8.6300000000000008</v>
      </c>
      <c r="BM98" s="382">
        <v>6</v>
      </c>
      <c r="BN98" s="382">
        <v>7.48</v>
      </c>
    </row>
    <row r="99" spans="1:66" x14ac:dyDescent="0.25">
      <c r="A99">
        <v>14</v>
      </c>
      <c r="B99" t="s">
        <v>297</v>
      </c>
      <c r="C99" t="s">
        <v>328</v>
      </c>
      <c r="D99" s="565">
        <v>137</v>
      </c>
      <c r="E99" s="566">
        <v>6.7520946278955156</v>
      </c>
      <c r="F99" s="566">
        <v>7.4599352093999913</v>
      </c>
      <c r="G99" s="565">
        <v>6.5825098259404831</v>
      </c>
      <c r="H99" s="565">
        <v>8.227813914027152</v>
      </c>
      <c r="I99" s="565">
        <v>4.9610507246376798</v>
      </c>
      <c r="M99" t="s">
        <v>297</v>
      </c>
      <c r="N99" t="s">
        <v>328</v>
      </c>
      <c r="O99" s="465">
        <v>141</v>
      </c>
      <c r="P99" s="466">
        <v>100</v>
      </c>
      <c r="Q99" s="466">
        <v>100</v>
      </c>
      <c r="R99" s="465">
        <v>5.7589675395526463</v>
      </c>
      <c r="S99" s="465">
        <v>7.3905742145178772</v>
      </c>
      <c r="T99" s="465">
        <v>4.104052197802198</v>
      </c>
      <c r="AT99" s="382" t="s">
        <v>297</v>
      </c>
      <c r="AU99" s="382" t="s">
        <v>18</v>
      </c>
      <c r="AV99" s="382" t="s">
        <v>308</v>
      </c>
      <c r="AW99" s="382">
        <v>9</v>
      </c>
      <c r="AX99" s="382" t="s">
        <v>308</v>
      </c>
      <c r="AY99" s="382">
        <v>0</v>
      </c>
      <c r="AZ99" s="382" t="s">
        <v>308</v>
      </c>
      <c r="BA99" s="382">
        <v>9</v>
      </c>
      <c r="BF99" s="382">
        <v>14</v>
      </c>
      <c r="BG99" s="382" t="s">
        <v>297</v>
      </c>
      <c r="BH99" s="382" t="s">
        <v>18</v>
      </c>
      <c r="BI99" s="382">
        <v>2</v>
      </c>
      <c r="BJ99" s="382">
        <v>9</v>
      </c>
      <c r="BK99" s="382">
        <v>0</v>
      </c>
      <c r="BL99" s="382">
        <v>0</v>
      </c>
      <c r="BM99" s="382">
        <v>2</v>
      </c>
      <c r="BN99" s="382">
        <v>9</v>
      </c>
    </row>
    <row r="100" spans="1:66" x14ac:dyDescent="0.25">
      <c r="A100">
        <v>15</v>
      </c>
      <c r="B100" t="s">
        <v>298</v>
      </c>
      <c r="C100" t="s">
        <v>13</v>
      </c>
      <c r="D100" s="563">
        <v>3</v>
      </c>
      <c r="E100" s="564">
        <v>9.375</v>
      </c>
      <c r="F100" s="564">
        <v>0.96523695478626903</v>
      </c>
      <c r="G100" s="563">
        <v>1.7051282051282051</v>
      </c>
      <c r="H100" s="563">
        <v>0.94230769230769229</v>
      </c>
      <c r="I100" s="563">
        <v>3.2307692307692308</v>
      </c>
      <c r="M100" t="s">
        <v>298</v>
      </c>
      <c r="N100" t="s">
        <v>13</v>
      </c>
      <c r="O100" s="463">
        <v>2</v>
      </c>
      <c r="P100" s="464">
        <v>4.7619047619047619</v>
      </c>
      <c r="Q100" s="464">
        <v>1.3390017741773508</v>
      </c>
      <c r="R100" s="463">
        <v>3.8461538461538463</v>
      </c>
      <c r="S100" s="463">
        <v>1.5384615384615385</v>
      </c>
      <c r="T100" s="463">
        <v>6.1538461538461542</v>
      </c>
      <c r="AT100" s="382" t="s">
        <v>297</v>
      </c>
      <c r="AU100" s="382" t="s">
        <v>328</v>
      </c>
      <c r="AV100" s="382">
        <v>85</v>
      </c>
      <c r="AW100" s="382">
        <v>6.27</v>
      </c>
      <c r="AX100" s="382">
        <v>63</v>
      </c>
      <c r="AY100" s="382">
        <v>4.8</v>
      </c>
      <c r="AZ100" s="382">
        <v>148</v>
      </c>
      <c r="BA100" s="382">
        <v>5.64</v>
      </c>
      <c r="BF100" s="382">
        <v>14</v>
      </c>
      <c r="BG100" s="382" t="s">
        <v>297</v>
      </c>
      <c r="BH100" s="382" t="s">
        <v>328</v>
      </c>
      <c r="BI100" s="382">
        <v>85</v>
      </c>
      <c r="BJ100" s="382">
        <v>6.27</v>
      </c>
      <c r="BK100" s="382">
        <v>63</v>
      </c>
      <c r="BL100" s="382">
        <v>4.8</v>
      </c>
      <c r="BM100" s="382">
        <v>148</v>
      </c>
      <c r="BN100" s="382">
        <v>5.64</v>
      </c>
    </row>
    <row r="101" spans="1:66" x14ac:dyDescent="0.25">
      <c r="A101">
        <v>15</v>
      </c>
      <c r="B101" t="s">
        <v>298</v>
      </c>
      <c r="C101" t="s">
        <v>14</v>
      </c>
      <c r="D101" s="563">
        <v>7</v>
      </c>
      <c r="E101" s="564">
        <v>21.875</v>
      </c>
      <c r="F101" s="564">
        <v>11.510269250308442</v>
      </c>
      <c r="G101" s="563">
        <v>8.7142857142857153</v>
      </c>
      <c r="H101" s="563">
        <v>2.5641025641025643</v>
      </c>
      <c r="I101" s="563">
        <v>13.326923076923078</v>
      </c>
      <c r="M101" t="s">
        <v>298</v>
      </c>
      <c r="N101" t="s">
        <v>14</v>
      </c>
      <c r="O101" s="463">
        <v>11</v>
      </c>
      <c r="P101" s="464">
        <v>26.19047619047619</v>
      </c>
      <c r="Q101" s="464">
        <v>18.207076624376526</v>
      </c>
      <c r="R101" s="463">
        <v>9.5087412587412583</v>
      </c>
      <c r="S101" s="463">
        <v>9.0048076923076916</v>
      </c>
      <c r="T101" s="463">
        <v>10.852564102564102</v>
      </c>
      <c r="AT101" s="382" t="s">
        <v>298</v>
      </c>
      <c r="AU101" s="382" t="s">
        <v>13</v>
      </c>
      <c r="AV101" s="382" t="s">
        <v>308</v>
      </c>
      <c r="AW101" s="382">
        <v>0.5</v>
      </c>
      <c r="AX101" s="382" t="s">
        <v>308</v>
      </c>
      <c r="AY101" s="382">
        <v>0</v>
      </c>
      <c r="AZ101" s="382" t="s">
        <v>308</v>
      </c>
      <c r="BA101" s="382">
        <v>0.5</v>
      </c>
      <c r="BF101" s="382">
        <v>15</v>
      </c>
      <c r="BG101" s="382" t="s">
        <v>298</v>
      </c>
      <c r="BH101" s="382" t="s">
        <v>13</v>
      </c>
      <c r="BI101" s="382">
        <v>1</v>
      </c>
      <c r="BJ101" s="382">
        <v>0.5</v>
      </c>
      <c r="BK101" s="382">
        <v>0</v>
      </c>
      <c r="BL101" s="382">
        <v>0</v>
      </c>
      <c r="BM101" s="382">
        <v>1</v>
      </c>
      <c r="BN101" s="382">
        <v>0.5</v>
      </c>
    </row>
    <row r="102" spans="1:66" x14ac:dyDescent="0.25">
      <c r="A102">
        <v>15</v>
      </c>
      <c r="B102" t="s">
        <v>298</v>
      </c>
      <c r="C102" t="s">
        <v>15</v>
      </c>
      <c r="D102" s="563">
        <v>10</v>
      </c>
      <c r="E102" s="564">
        <v>31.25</v>
      </c>
      <c r="F102" s="564">
        <v>19.732926917773423</v>
      </c>
      <c r="G102" s="563">
        <v>10.457692307692307</v>
      </c>
      <c r="H102" s="563">
        <v>14.019230769230768</v>
      </c>
      <c r="I102" s="563">
        <v>5.1153846153846159</v>
      </c>
      <c r="M102" t="s">
        <v>298</v>
      </c>
      <c r="N102" t="s">
        <v>15</v>
      </c>
      <c r="O102" s="463">
        <v>14</v>
      </c>
      <c r="P102" s="464">
        <v>33.333333333333336</v>
      </c>
      <c r="Q102" s="464">
        <v>32.993003715729927</v>
      </c>
      <c r="R102" s="463">
        <v>13.538461538461535</v>
      </c>
      <c r="S102" s="463">
        <v>17.294871794871796</v>
      </c>
      <c r="T102" s="463">
        <v>6.7769230769230759</v>
      </c>
      <c r="AT102" s="382" t="s">
        <v>298</v>
      </c>
      <c r="AU102" s="382" t="s">
        <v>14</v>
      </c>
      <c r="AV102" s="382" t="s">
        <v>308</v>
      </c>
      <c r="AW102" s="382">
        <v>15.92</v>
      </c>
      <c r="AX102" s="382" t="s">
        <v>308</v>
      </c>
      <c r="AY102" s="382">
        <v>6.18</v>
      </c>
      <c r="AZ102" s="382">
        <v>11</v>
      </c>
      <c r="BA102" s="382">
        <v>12.38</v>
      </c>
      <c r="BF102" s="382">
        <v>15</v>
      </c>
      <c r="BG102" s="382" t="s">
        <v>298</v>
      </c>
      <c r="BH102" s="382" t="s">
        <v>14</v>
      </c>
      <c r="BI102" s="382">
        <v>7</v>
      </c>
      <c r="BJ102" s="382">
        <v>15.92</v>
      </c>
      <c r="BK102" s="382">
        <v>4</v>
      </c>
      <c r="BL102" s="382">
        <v>6.18</v>
      </c>
      <c r="BM102" s="382">
        <v>11</v>
      </c>
      <c r="BN102" s="382">
        <v>12.38</v>
      </c>
    </row>
    <row r="103" spans="1:66" x14ac:dyDescent="0.25">
      <c r="A103">
        <v>15</v>
      </c>
      <c r="B103" t="s">
        <v>298</v>
      </c>
      <c r="C103" t="s">
        <v>16</v>
      </c>
      <c r="D103" s="563">
        <v>4</v>
      </c>
      <c r="E103" s="564">
        <v>12.5</v>
      </c>
      <c r="F103" s="564">
        <v>40.786704405254376</v>
      </c>
      <c r="G103" s="563">
        <v>54.03846153846154</v>
      </c>
      <c r="H103" s="563">
        <v>88.615384615384613</v>
      </c>
      <c r="I103" s="563">
        <v>19.46153846153846</v>
      </c>
      <c r="M103" t="s">
        <v>298</v>
      </c>
      <c r="N103" t="s">
        <v>16</v>
      </c>
      <c r="O103" s="463">
        <v>9</v>
      </c>
      <c r="P103" s="464">
        <v>21.428571428571427</v>
      </c>
      <c r="Q103" s="464">
        <v>42.432966223680246</v>
      </c>
      <c r="R103" s="463">
        <v>27.085470085470085</v>
      </c>
      <c r="S103" s="463">
        <v>30.53846153846154</v>
      </c>
      <c r="T103" s="463">
        <v>15</v>
      </c>
      <c r="AT103" s="382" t="s">
        <v>298</v>
      </c>
      <c r="AU103" s="382" t="s">
        <v>15</v>
      </c>
      <c r="AV103" s="382" t="s">
        <v>308</v>
      </c>
      <c r="AW103" s="382">
        <v>10.52</v>
      </c>
      <c r="AX103" s="382" t="s">
        <v>308</v>
      </c>
      <c r="AY103" s="382">
        <v>11.54</v>
      </c>
      <c r="AZ103" s="382">
        <v>12</v>
      </c>
      <c r="BA103" s="382">
        <v>10.86</v>
      </c>
      <c r="BF103" s="382">
        <v>15</v>
      </c>
      <c r="BG103" s="382" t="s">
        <v>298</v>
      </c>
      <c r="BH103" s="382" t="s">
        <v>15</v>
      </c>
      <c r="BI103" s="382">
        <v>8</v>
      </c>
      <c r="BJ103" s="382">
        <v>10.52</v>
      </c>
      <c r="BK103" s="382">
        <v>4</v>
      </c>
      <c r="BL103" s="382">
        <v>11.54</v>
      </c>
      <c r="BM103" s="382">
        <v>12</v>
      </c>
      <c r="BN103" s="382">
        <v>10.86</v>
      </c>
    </row>
    <row r="104" spans="1:66" x14ac:dyDescent="0.25">
      <c r="A104">
        <v>15</v>
      </c>
      <c r="B104" t="s">
        <v>298</v>
      </c>
      <c r="C104" t="s">
        <v>17</v>
      </c>
      <c r="D104" s="563">
        <v>7</v>
      </c>
      <c r="E104" s="564">
        <v>21.875</v>
      </c>
      <c r="F104" s="564">
        <v>22.077073807968649</v>
      </c>
      <c r="G104" s="563">
        <v>16.714285714285712</v>
      </c>
      <c r="H104" s="563">
        <v>16.714285714285712</v>
      </c>
      <c r="I104" s="563">
        <v>0</v>
      </c>
      <c r="M104" t="s">
        <v>298</v>
      </c>
      <c r="N104" t="s">
        <v>17</v>
      </c>
      <c r="O104" s="463">
        <v>4</v>
      </c>
      <c r="P104" s="464">
        <v>9.5238095238095237</v>
      </c>
      <c r="Q104" s="464">
        <v>3.1667391959294346</v>
      </c>
      <c r="R104" s="463">
        <v>4.5480769230769234</v>
      </c>
      <c r="S104" s="463">
        <v>4.5480769230769234</v>
      </c>
      <c r="T104" s="463">
        <v>0</v>
      </c>
      <c r="AT104" s="382" t="s">
        <v>298</v>
      </c>
      <c r="AU104" s="382" t="s">
        <v>16</v>
      </c>
      <c r="AV104" s="382" t="s">
        <v>308</v>
      </c>
      <c r="AW104" s="382">
        <v>11.32</v>
      </c>
      <c r="AX104" s="382" t="s">
        <v>308</v>
      </c>
      <c r="AY104" s="382">
        <v>10.42</v>
      </c>
      <c r="AZ104" s="382" t="s">
        <v>308</v>
      </c>
      <c r="BA104" s="382">
        <v>11.1</v>
      </c>
      <c r="BF104" s="382">
        <v>15</v>
      </c>
      <c r="BG104" s="382" t="s">
        <v>298</v>
      </c>
      <c r="BH104" s="382" t="s">
        <v>16</v>
      </c>
      <c r="BI104" s="382">
        <v>3</v>
      </c>
      <c r="BJ104" s="382">
        <v>11.32</v>
      </c>
      <c r="BK104" s="382">
        <v>1</v>
      </c>
      <c r="BL104" s="382">
        <v>10.42</v>
      </c>
      <c r="BM104" s="382">
        <v>4</v>
      </c>
      <c r="BN104" s="382">
        <v>11.1</v>
      </c>
    </row>
    <row r="105" spans="1:66" x14ac:dyDescent="0.25">
      <c r="A105">
        <v>15</v>
      </c>
      <c r="B105" t="s">
        <v>298</v>
      </c>
      <c r="C105" t="s">
        <v>18</v>
      </c>
      <c r="D105" s="563">
        <v>1</v>
      </c>
      <c r="E105" s="564">
        <v>3.125</v>
      </c>
      <c r="F105" s="564">
        <v>4.9277886639088466</v>
      </c>
      <c r="G105" s="563">
        <v>26.115384615384617</v>
      </c>
      <c r="H105" s="563">
        <v>26.115384615384617</v>
      </c>
      <c r="I105" s="563">
        <v>0</v>
      </c>
      <c r="M105" t="s">
        <v>298</v>
      </c>
      <c r="N105" t="s">
        <v>18</v>
      </c>
      <c r="O105" s="463">
        <v>2</v>
      </c>
      <c r="P105" s="464">
        <v>4.7619047619047619</v>
      </c>
      <c r="Q105" s="464">
        <v>1.8612124661065175</v>
      </c>
      <c r="R105" s="463">
        <v>5.3461538461538458</v>
      </c>
      <c r="S105" s="463">
        <v>10.23076923076923</v>
      </c>
      <c r="T105" s="463">
        <v>0.46153846153846156</v>
      </c>
      <c r="AT105" s="382" t="s">
        <v>298</v>
      </c>
      <c r="AU105" s="382" t="s">
        <v>17</v>
      </c>
      <c r="AV105" s="382" t="s">
        <v>308</v>
      </c>
      <c r="AW105" s="382">
        <v>9.0500000000000007</v>
      </c>
      <c r="AX105" s="382" t="s">
        <v>308</v>
      </c>
      <c r="AY105" s="382">
        <v>0</v>
      </c>
      <c r="AZ105" s="382" t="s">
        <v>308</v>
      </c>
      <c r="BA105" s="382">
        <v>9.0500000000000007</v>
      </c>
      <c r="BF105" s="382">
        <v>15</v>
      </c>
      <c r="BG105" s="382" t="s">
        <v>298</v>
      </c>
      <c r="BH105" s="382" t="s">
        <v>17</v>
      </c>
      <c r="BI105" s="382">
        <v>3</v>
      </c>
      <c r="BJ105" s="382">
        <v>9.0500000000000007</v>
      </c>
      <c r="BK105" s="382">
        <v>0</v>
      </c>
      <c r="BL105" s="382">
        <v>0</v>
      </c>
      <c r="BM105" s="382">
        <v>3</v>
      </c>
      <c r="BN105" s="382">
        <v>9.0500000000000007</v>
      </c>
    </row>
    <row r="106" spans="1:66" x14ac:dyDescent="0.25">
      <c r="A106">
        <v>15</v>
      </c>
      <c r="B106" t="s">
        <v>298</v>
      </c>
      <c r="C106" t="s">
        <v>328</v>
      </c>
      <c r="D106" s="565">
        <v>32</v>
      </c>
      <c r="E106" s="566">
        <v>1.5771315919172006</v>
      </c>
      <c r="F106" s="566">
        <v>4.3839674861206586</v>
      </c>
      <c r="G106" s="565">
        <v>16.56129807692308</v>
      </c>
      <c r="H106" s="565">
        <v>19.716117216117219</v>
      </c>
      <c r="I106" s="565">
        <v>10.53846153846154</v>
      </c>
      <c r="M106" t="s">
        <v>298</v>
      </c>
      <c r="N106" t="s">
        <v>328</v>
      </c>
      <c r="O106" s="465">
        <v>42</v>
      </c>
      <c r="P106" s="466">
        <v>100</v>
      </c>
      <c r="Q106" s="466">
        <v>100</v>
      </c>
      <c r="R106" s="465">
        <v>13.678113553113555</v>
      </c>
      <c r="S106" s="465">
        <v>15.714102564102568</v>
      </c>
      <c r="T106" s="465">
        <v>8.5881410256410255</v>
      </c>
      <c r="AT106" s="382" t="s">
        <v>298</v>
      </c>
      <c r="AU106" s="382" t="s">
        <v>18</v>
      </c>
      <c r="AV106" s="382" t="s">
        <v>308</v>
      </c>
      <c r="AW106" s="382">
        <v>0</v>
      </c>
      <c r="AX106" s="382" t="s">
        <v>308</v>
      </c>
      <c r="AY106" s="382">
        <v>0</v>
      </c>
      <c r="AZ106" s="382" t="s">
        <v>308</v>
      </c>
      <c r="BA106" s="382">
        <v>0</v>
      </c>
      <c r="BF106" s="382">
        <v>15</v>
      </c>
      <c r="BG106" s="382" t="s">
        <v>298</v>
      </c>
      <c r="BH106" s="382" t="s">
        <v>18</v>
      </c>
      <c r="BI106" s="382">
        <v>0</v>
      </c>
      <c r="BJ106" s="382">
        <v>0</v>
      </c>
      <c r="BK106" s="382">
        <v>0</v>
      </c>
      <c r="BL106" s="382">
        <v>0</v>
      </c>
      <c r="BM106" s="382">
        <v>0</v>
      </c>
      <c r="BN106" s="382">
        <v>0</v>
      </c>
    </row>
    <row r="107" spans="1:66" x14ac:dyDescent="0.25">
      <c r="AT107" s="382" t="s">
        <v>298</v>
      </c>
      <c r="AU107" s="382" t="s">
        <v>328</v>
      </c>
      <c r="AV107" s="382">
        <v>22</v>
      </c>
      <c r="AW107" s="382">
        <v>11.69</v>
      </c>
      <c r="AX107" s="382">
        <v>9</v>
      </c>
      <c r="AY107" s="382">
        <v>9.0299999999999994</v>
      </c>
      <c r="AZ107" s="382">
        <v>31</v>
      </c>
      <c r="BA107" s="382">
        <v>10.92</v>
      </c>
      <c r="BF107" s="382">
        <v>15</v>
      </c>
      <c r="BG107" s="382" t="s">
        <v>298</v>
      </c>
      <c r="BH107" s="382" t="s">
        <v>328</v>
      </c>
      <c r="BI107" s="382">
        <v>22</v>
      </c>
      <c r="BJ107" s="382">
        <v>11.69</v>
      </c>
      <c r="BK107" s="382">
        <v>9</v>
      </c>
      <c r="BL107" s="382">
        <v>9.0299999999999994</v>
      </c>
      <c r="BM107" s="382">
        <v>31</v>
      </c>
      <c r="BN107" s="382">
        <v>10.92</v>
      </c>
    </row>
  </sheetData>
  <mergeCells count="2">
    <mergeCell ref="AT1:BA1"/>
    <mergeCell ref="BF1:BN1"/>
  </mergeCells>
  <conditionalFormatting sqref="D2:I106">
    <cfRule type="cellIs" dxfId="7" priority="3" operator="lessThan">
      <formula>5</formula>
    </cfRule>
  </conditionalFormatting>
  <conditionalFormatting sqref="AV65:AV107 AZ43:AZ107 AZ2:AZ9 AX2:AX9 AV2:AV9 AV16:AV17 AX16:AX17 AX19:AX27 AV19:AV27 AZ16:AZ34 AZ37:AZ41 AV30:AV41 AX30:AX41 AX43:AX55 AV43:AV55 AV58:AV62 AX58:AX62 AX65:AX107">
    <cfRule type="cellIs" dxfId="6" priority="2" operator="lessThanOrEqual">
      <formula>5</formula>
    </cfRule>
  </conditionalFormatting>
  <conditionalFormatting sqref="O2:T106">
    <cfRule type="cellIs" dxfId="5" priority="1" operator="lessThan">
      <formula>5</formula>
    </cfRule>
  </conditionalFormatting>
  <pageMargins left="0.7" right="0.7" top="0.75" bottom="0.75" header="0.3" footer="0.3"/>
  <pageSetup paperSize="9"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pageSetUpPr fitToPage="1"/>
  </sheetPr>
  <dimension ref="B1:N71"/>
  <sheetViews>
    <sheetView zoomScaleNormal="100" workbookViewId="0"/>
  </sheetViews>
  <sheetFormatPr defaultColWidth="9.140625" defaultRowHeight="15" x14ac:dyDescent="0.25"/>
  <cols>
    <col min="1" max="1" width="3.28515625" style="1" customWidth="1"/>
    <col min="2" max="2" width="28.85546875" style="1" customWidth="1"/>
    <col min="3" max="5" width="13.28515625" style="1" customWidth="1"/>
    <col min="6" max="6" width="2.5703125" style="1" customWidth="1"/>
    <col min="7" max="9" width="13.28515625" style="1" customWidth="1"/>
    <col min="10" max="10" width="2.42578125" style="1" customWidth="1"/>
    <col min="11" max="12" width="13.28515625" style="1" customWidth="1"/>
    <col min="13" max="13" width="9.140625" style="1"/>
    <col min="14" max="14" width="9.140625" style="16"/>
    <col min="15" max="16384" width="9.140625" style="1"/>
  </cols>
  <sheetData>
    <row r="1" spans="2:14" ht="18.75" customHeight="1" x14ac:dyDescent="0.25">
      <c r="B1" s="607" t="s">
        <v>481</v>
      </c>
    </row>
    <row r="2" spans="2:14" ht="15" customHeight="1" x14ac:dyDescent="0.25">
      <c r="B2" s="236" t="s">
        <v>127</v>
      </c>
      <c r="N2" s="133"/>
    </row>
    <row r="3" spans="2:14" ht="15" customHeight="1" x14ac:dyDescent="0.25">
      <c r="B3" s="2"/>
    </row>
    <row r="4" spans="2:14" s="232" customFormat="1" ht="15" customHeight="1" thickBot="1" x14ac:dyDescent="0.3">
      <c r="B4" s="46" t="s">
        <v>371</v>
      </c>
      <c r="C4" s="113"/>
      <c r="N4" s="16"/>
    </row>
    <row r="5" spans="2:14" s="232" customFormat="1" ht="24.75" customHeight="1" x14ac:dyDescent="0.25">
      <c r="B5" s="676" t="s">
        <v>0</v>
      </c>
      <c r="C5" s="678" t="s">
        <v>197</v>
      </c>
      <c r="D5" s="679"/>
      <c r="E5" s="680"/>
      <c r="F5" s="684"/>
      <c r="G5" s="678" t="s">
        <v>199</v>
      </c>
      <c r="H5" s="679"/>
      <c r="I5" s="680"/>
      <c r="J5" s="684"/>
      <c r="K5" s="678" t="s">
        <v>131</v>
      </c>
      <c r="L5" s="729"/>
      <c r="N5" s="16"/>
    </row>
    <row r="6" spans="2:14" s="232" customFormat="1" ht="15" customHeight="1" x14ac:dyDescent="0.25">
      <c r="B6" s="730"/>
      <c r="C6" s="41" t="s">
        <v>217</v>
      </c>
      <c r="D6" s="41" t="s">
        <v>51</v>
      </c>
      <c r="E6" s="41" t="s">
        <v>44</v>
      </c>
      <c r="F6" s="685"/>
      <c r="G6" s="41" t="s">
        <v>217</v>
      </c>
      <c r="H6" s="41" t="s">
        <v>51</v>
      </c>
      <c r="I6" s="41" t="s">
        <v>44</v>
      </c>
      <c r="J6" s="685"/>
      <c r="K6" s="41" t="s">
        <v>51</v>
      </c>
      <c r="L6" s="43" t="s">
        <v>44</v>
      </c>
      <c r="N6" s="16"/>
    </row>
    <row r="7" spans="2:14" s="232" customFormat="1" ht="15" customHeight="1" x14ac:dyDescent="0.25">
      <c r="B7" s="73" t="s">
        <v>8</v>
      </c>
      <c r="C7" s="70">
        <v>1860</v>
      </c>
      <c r="D7" s="70">
        <v>863</v>
      </c>
      <c r="E7" s="70">
        <v>997</v>
      </c>
      <c r="F7" s="70"/>
      <c r="G7" s="597">
        <v>6.4992625792666123</v>
      </c>
      <c r="H7" s="597">
        <v>8.4166963781679875</v>
      </c>
      <c r="I7" s="597">
        <v>4.8395380371884915</v>
      </c>
      <c r="J7" s="70"/>
      <c r="K7" s="70">
        <v>60.086295446881664</v>
      </c>
      <c r="L7" s="74">
        <v>39.913704553118258</v>
      </c>
      <c r="N7" s="16"/>
    </row>
    <row r="8" spans="2:14" s="232" customFormat="1" ht="15" customHeight="1" x14ac:dyDescent="0.25">
      <c r="B8" s="75"/>
      <c r="C8" s="76"/>
      <c r="D8" s="76"/>
      <c r="E8" s="76"/>
      <c r="F8" s="76"/>
      <c r="G8" s="76"/>
      <c r="H8" s="76"/>
      <c r="I8" s="76"/>
      <c r="J8" s="76"/>
      <c r="K8" s="76"/>
      <c r="L8" s="77"/>
      <c r="N8" s="16"/>
    </row>
    <row r="9" spans="2:14" s="232" customFormat="1" ht="15" customHeight="1" x14ac:dyDescent="0.25">
      <c r="B9" s="6" t="s">
        <v>28</v>
      </c>
      <c r="C9" s="27">
        <v>126</v>
      </c>
      <c r="D9" s="27">
        <v>81</v>
      </c>
      <c r="E9" s="27">
        <v>45</v>
      </c>
      <c r="F9" s="27"/>
      <c r="G9" s="36">
        <v>4.1829685592185628</v>
      </c>
      <c r="H9" s="36">
        <v>4.4484900284900304</v>
      </c>
      <c r="I9" s="36">
        <v>3.7050299145299146</v>
      </c>
      <c r="J9" s="27"/>
      <c r="K9" s="27">
        <v>68.36636587767785</v>
      </c>
      <c r="L9" s="234">
        <v>31.633634122322153</v>
      </c>
      <c r="N9" s="16"/>
    </row>
    <row r="10" spans="2:14" s="232" customFormat="1" ht="15" customHeight="1" x14ac:dyDescent="0.25">
      <c r="B10" s="6" t="s">
        <v>29</v>
      </c>
      <c r="C10" s="27">
        <v>34</v>
      </c>
      <c r="D10" s="27">
        <v>16</v>
      </c>
      <c r="E10" s="27">
        <v>18</v>
      </c>
      <c r="F10" s="27"/>
      <c r="G10" s="36">
        <v>3.6275452488687789</v>
      </c>
      <c r="H10" s="36">
        <v>3.9927884615384626</v>
      </c>
      <c r="I10" s="36">
        <v>3.3028846153846154</v>
      </c>
      <c r="J10" s="27"/>
      <c r="K10" s="27">
        <v>51.796990722694311</v>
      </c>
      <c r="L10" s="234">
        <v>48.203009277305682</v>
      </c>
      <c r="N10" s="16"/>
    </row>
    <row r="11" spans="2:14" s="232" customFormat="1" ht="15" customHeight="1" x14ac:dyDescent="0.25">
      <c r="B11" s="6" t="s">
        <v>30</v>
      </c>
      <c r="C11" s="27">
        <v>68</v>
      </c>
      <c r="D11" s="27">
        <v>40</v>
      </c>
      <c r="E11" s="27">
        <v>28</v>
      </c>
      <c r="F11" s="27"/>
      <c r="G11" s="36">
        <v>5.6928733031674232</v>
      </c>
      <c r="H11" s="36">
        <v>7.0002403846153838</v>
      </c>
      <c r="I11" s="36">
        <v>3.8252060439560429</v>
      </c>
      <c r="J11" s="27"/>
      <c r="K11" s="27">
        <v>72.332339791356176</v>
      </c>
      <c r="L11" s="234">
        <v>27.667660208643813</v>
      </c>
      <c r="N11" s="16"/>
    </row>
    <row r="12" spans="2:14" s="232" customFormat="1" ht="15" customHeight="1" x14ac:dyDescent="0.25">
      <c r="B12" s="6" t="s">
        <v>31</v>
      </c>
      <c r="C12" s="27">
        <v>129</v>
      </c>
      <c r="D12" s="27">
        <v>67</v>
      </c>
      <c r="E12" s="27">
        <v>62</v>
      </c>
      <c r="F12" s="27"/>
      <c r="G12" s="36">
        <v>4.5684257602862273</v>
      </c>
      <c r="H12" s="36">
        <v>5.2330654420206653</v>
      </c>
      <c r="I12" s="36">
        <v>3.8501861042183618</v>
      </c>
      <c r="J12" s="27"/>
      <c r="K12" s="27">
        <v>59.494207864251912</v>
      </c>
      <c r="L12" s="234">
        <v>40.505792135748081</v>
      </c>
      <c r="N12" s="16"/>
    </row>
    <row r="13" spans="2:14" s="232" customFormat="1" ht="15" customHeight="1" x14ac:dyDescent="0.25">
      <c r="B13" s="6" t="s">
        <v>32</v>
      </c>
      <c r="C13" s="27">
        <v>87</v>
      </c>
      <c r="D13" s="27">
        <v>48</v>
      </c>
      <c r="E13" s="27">
        <v>39</v>
      </c>
      <c r="F13" s="27"/>
      <c r="G13" s="36">
        <v>4.479840848806365</v>
      </c>
      <c r="H13" s="36">
        <v>5.1290264423076923</v>
      </c>
      <c r="I13" s="36">
        <v>3.6808431952662715</v>
      </c>
      <c r="J13" s="27"/>
      <c r="K13" s="27">
        <v>63.167594292142802</v>
      </c>
      <c r="L13" s="234">
        <v>36.832405707857177</v>
      </c>
      <c r="N13" s="16"/>
    </row>
    <row r="14" spans="2:14" s="232" customFormat="1" ht="15" customHeight="1" x14ac:dyDescent="0.25">
      <c r="B14" s="6" t="s">
        <v>33</v>
      </c>
      <c r="C14" s="27">
        <v>189</v>
      </c>
      <c r="D14" s="27">
        <v>80</v>
      </c>
      <c r="E14" s="27">
        <v>109</v>
      </c>
      <c r="F14" s="27"/>
      <c r="G14" s="36">
        <v>6.2318671143671134</v>
      </c>
      <c r="H14" s="36">
        <v>9.3060552884615397</v>
      </c>
      <c r="I14" s="36">
        <v>3.9755822159491889</v>
      </c>
      <c r="J14" s="27"/>
      <c r="K14" s="27">
        <v>63.208520805743476</v>
      </c>
      <c r="L14" s="234">
        <v>36.791479194256546</v>
      </c>
      <c r="N14" s="16"/>
    </row>
    <row r="15" spans="2:14" s="232" customFormat="1" ht="15" customHeight="1" x14ac:dyDescent="0.25">
      <c r="B15" s="6" t="s">
        <v>34</v>
      </c>
      <c r="C15" s="27">
        <v>434</v>
      </c>
      <c r="D15" s="27">
        <v>186</v>
      </c>
      <c r="E15" s="27">
        <v>248</v>
      </c>
      <c r="F15" s="27"/>
      <c r="G15" s="36">
        <v>4.2557732187167661</v>
      </c>
      <c r="H15" s="36">
        <v>5.2989805624483024</v>
      </c>
      <c r="I15" s="36">
        <v>3.4733677109181134</v>
      </c>
      <c r="J15" s="27"/>
      <c r="K15" s="27">
        <v>53.362610104150896</v>
      </c>
      <c r="L15" s="234">
        <v>46.637389895849104</v>
      </c>
      <c r="N15" s="16"/>
    </row>
    <row r="16" spans="2:14" s="232" customFormat="1" ht="15" customHeight="1" x14ac:dyDescent="0.25">
      <c r="B16" s="6" t="s">
        <v>35</v>
      </c>
      <c r="C16" s="27">
        <v>300</v>
      </c>
      <c r="D16" s="27">
        <v>158</v>
      </c>
      <c r="E16" s="27">
        <v>142</v>
      </c>
      <c r="F16" s="27"/>
      <c r="G16" s="36">
        <v>9.8019497863247818</v>
      </c>
      <c r="H16" s="36">
        <v>10.76100494969166</v>
      </c>
      <c r="I16" s="36">
        <v>8.7348320693391095</v>
      </c>
      <c r="J16" s="27"/>
      <c r="K16" s="27">
        <v>57.819747401119962</v>
      </c>
      <c r="L16" s="234">
        <v>42.180252598880067</v>
      </c>
      <c r="N16" s="16"/>
    </row>
    <row r="17" spans="2:14" s="232" customFormat="1" ht="15" customHeight="1" x14ac:dyDescent="0.25">
      <c r="B17" s="6" t="s">
        <v>36</v>
      </c>
      <c r="C17" s="27">
        <v>109</v>
      </c>
      <c r="D17" s="27">
        <v>64</v>
      </c>
      <c r="E17" s="27">
        <v>45</v>
      </c>
      <c r="F17" s="27"/>
      <c r="G17" s="36">
        <v>5.2793930839802394</v>
      </c>
      <c r="H17" s="36">
        <v>6.8750180288461529</v>
      </c>
      <c r="I17" s="36">
        <v>3.0100598290598288</v>
      </c>
      <c r="J17" s="27"/>
      <c r="K17" s="27">
        <v>76.46158884626179</v>
      </c>
      <c r="L17" s="234">
        <v>23.538411153738185</v>
      </c>
      <c r="N17" s="16"/>
    </row>
    <row r="18" spans="2:14" s="232" customFormat="1" ht="15" customHeight="1" x14ac:dyDescent="0.25">
      <c r="B18" s="6" t="s">
        <v>37</v>
      </c>
      <c r="C18" s="27">
        <v>321</v>
      </c>
      <c r="D18" s="27">
        <v>114</v>
      </c>
      <c r="E18" s="27">
        <v>207</v>
      </c>
      <c r="F18" s="27"/>
      <c r="G18" s="36">
        <v>3.7997346034028254</v>
      </c>
      <c r="H18" s="36">
        <v>4.4639203778677459</v>
      </c>
      <c r="I18" s="36">
        <v>3.4339511334076556</v>
      </c>
      <c r="J18" s="27"/>
      <c r="K18" s="27">
        <v>41.721795936849681</v>
      </c>
      <c r="L18" s="234">
        <v>58.278204063150326</v>
      </c>
      <c r="N18" s="16"/>
    </row>
    <row r="19" spans="2:14" s="232" customFormat="1" ht="15" customHeight="1" x14ac:dyDescent="0.25">
      <c r="B19" s="6" t="s">
        <v>38</v>
      </c>
      <c r="C19" s="27">
        <v>41</v>
      </c>
      <c r="D19" s="27">
        <v>27</v>
      </c>
      <c r="E19" s="27">
        <v>14</v>
      </c>
      <c r="F19" s="27"/>
      <c r="G19" s="36">
        <v>18.467166979362098</v>
      </c>
      <c r="H19" s="36">
        <v>18.967592592592595</v>
      </c>
      <c r="I19" s="36">
        <v>17.502060439560438</v>
      </c>
      <c r="J19" s="27"/>
      <c r="K19" s="27">
        <v>67.638169257340238</v>
      </c>
      <c r="L19" s="234">
        <v>32.361830742659755</v>
      </c>
      <c r="N19" s="16"/>
    </row>
    <row r="20" spans="2:14" s="232" customFormat="1" ht="15" customHeight="1" x14ac:dyDescent="0.25">
      <c r="B20" s="6" t="s">
        <v>41</v>
      </c>
      <c r="C20" s="27">
        <v>22</v>
      </c>
      <c r="D20" s="27">
        <v>8</v>
      </c>
      <c r="E20" s="27">
        <v>14</v>
      </c>
      <c r="F20" s="27"/>
      <c r="G20" s="36">
        <v>5.5703671328671316</v>
      </c>
      <c r="H20" s="36">
        <v>12.212740384615383</v>
      </c>
      <c r="I20" s="36">
        <v>1.7747252747252749</v>
      </c>
      <c r="J20" s="27"/>
      <c r="K20" s="27">
        <v>79.725382502942338</v>
      </c>
      <c r="L20" s="234">
        <v>20.274617497057669</v>
      </c>
      <c r="N20" s="16"/>
    </row>
    <row r="21" spans="2:14" s="232" customFormat="1" ht="15" customHeight="1" x14ac:dyDescent="0.25">
      <c r="B21" s="6" t="s">
        <v>39</v>
      </c>
      <c r="C21" s="27">
        <v>137</v>
      </c>
      <c r="D21" s="27">
        <v>68</v>
      </c>
      <c r="E21" s="27">
        <v>69</v>
      </c>
      <c r="F21" s="27"/>
      <c r="G21" s="36">
        <v>6.5825098259404831</v>
      </c>
      <c r="H21" s="36">
        <v>8.227813914027152</v>
      </c>
      <c r="I21" s="36">
        <v>4.9610507246376798</v>
      </c>
      <c r="J21" s="27"/>
      <c r="K21" s="27">
        <v>62.041357279640373</v>
      </c>
      <c r="L21" s="234">
        <v>37.95864272035962</v>
      </c>
      <c r="N21" s="16"/>
    </row>
    <row r="22" spans="2:14" s="232" customFormat="1" ht="15" customHeight="1" thickBot="1" x14ac:dyDescent="0.3">
      <c r="B22" s="19" t="s">
        <v>40</v>
      </c>
      <c r="C22" s="28">
        <v>32</v>
      </c>
      <c r="D22" s="28">
        <v>21</v>
      </c>
      <c r="E22" s="28">
        <v>11</v>
      </c>
      <c r="F22" s="28"/>
      <c r="G22" s="38">
        <v>16.56129807692308</v>
      </c>
      <c r="H22" s="38">
        <v>19.716117216117219</v>
      </c>
      <c r="I22" s="38">
        <v>10.53846153846154</v>
      </c>
      <c r="J22" s="28"/>
      <c r="K22" s="28">
        <v>78.126133971986349</v>
      </c>
      <c r="L22" s="34">
        <v>21.873866028013644</v>
      </c>
      <c r="N22" s="16"/>
    </row>
    <row r="23" spans="2:14" s="232" customFormat="1" ht="15" customHeight="1" x14ac:dyDescent="0.25">
      <c r="B23" s="2"/>
      <c r="L23" s="95"/>
      <c r="N23" s="16"/>
    </row>
    <row r="24" spans="2:14" ht="15" customHeight="1" thickBot="1" x14ac:dyDescent="0.3">
      <c r="B24" s="46" t="s">
        <v>156</v>
      </c>
      <c r="C24" s="113"/>
    </row>
    <row r="25" spans="2:14" ht="24.75" customHeight="1" x14ac:dyDescent="0.25">
      <c r="B25" s="676" t="s">
        <v>0</v>
      </c>
      <c r="C25" s="678" t="s">
        <v>197</v>
      </c>
      <c r="D25" s="679"/>
      <c r="E25" s="680"/>
      <c r="F25" s="684"/>
      <c r="G25" s="678" t="s">
        <v>199</v>
      </c>
      <c r="H25" s="679"/>
      <c r="I25" s="680"/>
      <c r="J25" s="684"/>
      <c r="K25" s="678" t="s">
        <v>131</v>
      </c>
      <c r="L25" s="729"/>
    </row>
    <row r="26" spans="2:14" ht="15" customHeight="1" x14ac:dyDescent="0.25">
      <c r="B26" s="730"/>
      <c r="C26" s="41" t="s">
        <v>217</v>
      </c>
      <c r="D26" s="41" t="s">
        <v>51</v>
      </c>
      <c r="E26" s="41" t="s">
        <v>44</v>
      </c>
      <c r="F26" s="685"/>
      <c r="G26" s="41" t="s">
        <v>217</v>
      </c>
      <c r="H26" s="41" t="s">
        <v>51</v>
      </c>
      <c r="I26" s="41" t="s">
        <v>44</v>
      </c>
      <c r="J26" s="685"/>
      <c r="K26" s="41" t="s">
        <v>51</v>
      </c>
      <c r="L26" s="43" t="s">
        <v>44</v>
      </c>
    </row>
    <row r="27" spans="2:14" ht="15" customHeight="1" x14ac:dyDescent="0.25">
      <c r="B27" s="73" t="s">
        <v>8</v>
      </c>
      <c r="C27" s="70">
        <v>1812</v>
      </c>
      <c r="D27" s="70">
        <v>945</v>
      </c>
      <c r="E27" s="70">
        <v>867</v>
      </c>
      <c r="F27" s="70"/>
      <c r="G27" s="70">
        <v>7.1342971005264024</v>
      </c>
      <c r="H27" s="70">
        <v>8.5967505087505138</v>
      </c>
      <c r="I27" s="70">
        <v>5.5402734894862906</v>
      </c>
      <c r="J27" s="70"/>
      <c r="K27" s="70">
        <v>62.842976533898373</v>
      </c>
      <c r="L27" s="74">
        <v>37.157023466101613</v>
      </c>
    </row>
    <row r="28" spans="2:14" ht="15" customHeight="1" x14ac:dyDescent="0.25">
      <c r="B28" s="75"/>
      <c r="C28" s="76"/>
      <c r="D28" s="76"/>
      <c r="E28" s="76"/>
      <c r="F28" s="76"/>
      <c r="G28" s="76"/>
      <c r="H28" s="76"/>
      <c r="I28" s="76"/>
      <c r="J28" s="76"/>
      <c r="K28" s="76"/>
      <c r="L28" s="77"/>
    </row>
    <row r="29" spans="2:14" ht="15" customHeight="1" x14ac:dyDescent="0.25">
      <c r="B29" s="6" t="s">
        <v>28</v>
      </c>
      <c r="C29" s="27">
        <v>130</v>
      </c>
      <c r="D29" s="27">
        <v>97</v>
      </c>
      <c r="E29" s="27">
        <v>33</v>
      </c>
      <c r="F29" s="27"/>
      <c r="G29" s="27">
        <v>4.6137573964497047</v>
      </c>
      <c r="H29" s="27">
        <v>4.8297581284694688</v>
      </c>
      <c r="I29" s="27">
        <v>3.9788461538461544</v>
      </c>
      <c r="J29" s="27"/>
      <c r="K29" s="27">
        <v>78.108628041937862</v>
      </c>
      <c r="L29" s="31">
        <v>21.891371958062138</v>
      </c>
    </row>
    <row r="30" spans="2:14" ht="15" customHeight="1" x14ac:dyDescent="0.25">
      <c r="B30" s="6" t="s">
        <v>29</v>
      </c>
      <c r="C30" s="27">
        <v>43</v>
      </c>
      <c r="D30" s="27">
        <v>22</v>
      </c>
      <c r="E30" s="27">
        <v>21</v>
      </c>
      <c r="F30" s="27"/>
      <c r="G30" s="27">
        <v>4.0863148479427549</v>
      </c>
      <c r="H30" s="27">
        <v>4.4527972027972025</v>
      </c>
      <c r="I30" s="27">
        <v>3.702380952380953</v>
      </c>
      <c r="J30" s="27"/>
      <c r="K30" s="27">
        <v>55.751340702637634</v>
      </c>
      <c r="L30" s="31">
        <v>44.248659297362373</v>
      </c>
    </row>
    <row r="31" spans="2:14" ht="15" customHeight="1" x14ac:dyDescent="0.25">
      <c r="B31" s="6" t="s">
        <v>30</v>
      </c>
      <c r="C31" s="27">
        <v>74</v>
      </c>
      <c r="D31" s="27">
        <v>51</v>
      </c>
      <c r="E31" s="27">
        <v>23</v>
      </c>
      <c r="F31" s="27"/>
      <c r="G31" s="27">
        <v>5.5646439708939726</v>
      </c>
      <c r="H31" s="27">
        <v>6.0440233785822048</v>
      </c>
      <c r="I31" s="27">
        <v>4.5016722408026757</v>
      </c>
      <c r="J31" s="27"/>
      <c r="K31" s="27">
        <v>74.856102088708838</v>
      </c>
      <c r="L31" s="31">
        <v>25.14389791129117</v>
      </c>
    </row>
    <row r="32" spans="2:14" ht="15" customHeight="1" x14ac:dyDescent="0.25">
      <c r="B32" s="6" t="s">
        <v>31</v>
      </c>
      <c r="C32" s="27">
        <v>93</v>
      </c>
      <c r="D32" s="27">
        <v>51</v>
      </c>
      <c r="E32" s="27">
        <v>42</v>
      </c>
      <c r="F32" s="27"/>
      <c r="G32" s="27">
        <v>5.8943341604631927</v>
      </c>
      <c r="H32" s="27">
        <v>6.1779788838612362</v>
      </c>
      <c r="I32" s="27">
        <v>5.5499084249084252</v>
      </c>
      <c r="J32" s="27"/>
      <c r="K32" s="27">
        <v>57.477635502543414</v>
      </c>
      <c r="L32" s="31">
        <v>42.522364497456586</v>
      </c>
    </row>
    <row r="33" spans="2:13" ht="15" customHeight="1" x14ac:dyDescent="0.25">
      <c r="B33" s="6" t="s">
        <v>32</v>
      </c>
      <c r="C33" s="27">
        <v>107</v>
      </c>
      <c r="D33" s="27">
        <v>63</v>
      </c>
      <c r="E33" s="27">
        <v>44</v>
      </c>
      <c r="F33" s="27"/>
      <c r="G33" s="27">
        <v>4.06374550682962</v>
      </c>
      <c r="H33" s="27">
        <v>4.1580463980463973</v>
      </c>
      <c r="I33" s="27">
        <v>3.9287237762237761</v>
      </c>
      <c r="J33" s="27"/>
      <c r="K33" s="27">
        <v>60.244804667528797</v>
      </c>
      <c r="L33" s="31">
        <v>39.755195332471203</v>
      </c>
    </row>
    <row r="34" spans="2:13" ht="15" customHeight="1" x14ac:dyDescent="0.25">
      <c r="B34" s="6" t="s">
        <v>33</v>
      </c>
      <c r="C34" s="27">
        <v>205</v>
      </c>
      <c r="D34" s="27">
        <v>98</v>
      </c>
      <c r="E34" s="27">
        <v>107</v>
      </c>
      <c r="F34" s="27"/>
      <c r="G34" s="27">
        <v>6.9073424015009426</v>
      </c>
      <c r="H34" s="27">
        <v>9.1157358712715819</v>
      </c>
      <c r="I34" s="27">
        <v>4.8847016534866983</v>
      </c>
      <c r="J34" s="27"/>
      <c r="K34" s="27">
        <v>63.088901102736628</v>
      </c>
      <c r="L34" s="31">
        <v>36.911098897263393</v>
      </c>
    </row>
    <row r="35" spans="2:13" ht="15" customHeight="1" x14ac:dyDescent="0.25">
      <c r="B35" s="6" t="s">
        <v>34</v>
      </c>
      <c r="C35" s="27">
        <v>439</v>
      </c>
      <c r="D35" s="27">
        <v>220</v>
      </c>
      <c r="E35" s="27">
        <v>219</v>
      </c>
      <c r="F35" s="27"/>
      <c r="G35" s="27">
        <v>4.5594160679866826</v>
      </c>
      <c r="H35" s="27">
        <v>5.4196984265734258</v>
      </c>
      <c r="I35" s="27">
        <v>3.6952054794520581</v>
      </c>
      <c r="J35" s="27"/>
      <c r="K35" s="27">
        <v>59.569513947369536</v>
      </c>
      <c r="L35" s="31">
        <v>40.430486052630428</v>
      </c>
    </row>
    <row r="36" spans="2:13" ht="15" customHeight="1" x14ac:dyDescent="0.25">
      <c r="B36" s="6" t="s">
        <v>35</v>
      </c>
      <c r="C36" s="27">
        <v>286</v>
      </c>
      <c r="D36" s="27">
        <v>164</v>
      </c>
      <c r="E36" s="27">
        <v>122</v>
      </c>
      <c r="F36" s="27"/>
      <c r="G36" s="27">
        <v>11.240367805271655</v>
      </c>
      <c r="H36" s="27">
        <v>11.308073405253278</v>
      </c>
      <c r="I36" s="27">
        <v>11.14935372005044</v>
      </c>
      <c r="J36" s="27"/>
      <c r="K36" s="27">
        <v>57.688056985016459</v>
      </c>
      <c r="L36" s="31">
        <v>42.311943014983541</v>
      </c>
    </row>
    <row r="37" spans="2:13" ht="15" customHeight="1" x14ac:dyDescent="0.25">
      <c r="B37" s="6" t="s">
        <v>36</v>
      </c>
      <c r="C37" s="27">
        <v>123</v>
      </c>
      <c r="D37" s="27">
        <v>83</v>
      </c>
      <c r="E37" s="27">
        <v>40</v>
      </c>
      <c r="F37" s="27"/>
      <c r="G37" s="27">
        <v>5.7514118198874282</v>
      </c>
      <c r="H37" s="27">
        <v>6.6022126969416126</v>
      </c>
      <c r="I37" s="27">
        <v>3.9859999999999993</v>
      </c>
      <c r="J37" s="27"/>
      <c r="K37" s="27">
        <v>77.461878870864837</v>
      </c>
      <c r="L37" s="31">
        <v>22.538121129135167</v>
      </c>
    </row>
    <row r="38" spans="2:13" ht="15" customHeight="1" x14ac:dyDescent="0.25">
      <c r="B38" s="6" t="s">
        <v>37</v>
      </c>
      <c r="C38" s="27">
        <v>299</v>
      </c>
      <c r="D38" s="27">
        <v>126</v>
      </c>
      <c r="E38" s="27">
        <v>173</v>
      </c>
      <c r="F38" s="27"/>
      <c r="G38" s="27">
        <v>3.9836911499871399</v>
      </c>
      <c r="H38" s="27">
        <v>4.7506059218559233</v>
      </c>
      <c r="I38" s="27">
        <v>3.4251289461983094</v>
      </c>
      <c r="J38" s="27"/>
      <c r="K38" s="27">
        <v>50.253081971887262</v>
      </c>
      <c r="L38" s="31">
        <v>49.746918028112766</v>
      </c>
    </row>
    <row r="39" spans="2:13" ht="15" customHeight="1" x14ac:dyDescent="0.25">
      <c r="B39" s="6" t="s">
        <v>38</v>
      </c>
      <c r="C39" s="27">
        <v>27</v>
      </c>
      <c r="D39" s="27">
        <v>16</v>
      </c>
      <c r="E39" s="27">
        <v>11</v>
      </c>
      <c r="F39" s="27"/>
      <c r="G39" s="27">
        <v>26.681980056980063</v>
      </c>
      <c r="H39" s="27">
        <v>29.70192307692307</v>
      </c>
      <c r="I39" s="27">
        <v>22.289335664335667</v>
      </c>
      <c r="J39" s="27"/>
      <c r="K39" s="27">
        <v>65.966392162620295</v>
      </c>
      <c r="L39" s="31">
        <v>34.033607837379712</v>
      </c>
    </row>
    <row r="40" spans="2:13" ht="15" customHeight="1" x14ac:dyDescent="0.25">
      <c r="B40" s="6" t="s">
        <v>41</v>
      </c>
      <c r="C40" s="27">
        <v>17</v>
      </c>
      <c r="D40" s="27">
        <v>9</v>
      </c>
      <c r="E40" s="27">
        <v>8</v>
      </c>
      <c r="F40" s="27"/>
      <c r="G40" s="27">
        <v>7.016402714932128</v>
      </c>
      <c r="H40" s="27">
        <v>12.673076923076923</v>
      </c>
      <c r="I40" s="27">
        <v>0.65264423076923084</v>
      </c>
      <c r="J40" s="27"/>
      <c r="K40" s="27">
        <v>95.622732769044745</v>
      </c>
      <c r="L40" s="31">
        <v>4.37726723095526</v>
      </c>
    </row>
    <row r="41" spans="2:13" ht="15" customHeight="1" x14ac:dyDescent="0.25">
      <c r="B41" s="6" t="s">
        <v>39</v>
      </c>
      <c r="C41" s="27">
        <v>141</v>
      </c>
      <c r="D41" s="27">
        <v>71</v>
      </c>
      <c r="E41" s="27">
        <v>70</v>
      </c>
      <c r="F41" s="27"/>
      <c r="G41" s="27">
        <v>5.7589675395526463</v>
      </c>
      <c r="H41" s="27">
        <v>7.3905742145178772</v>
      </c>
      <c r="I41" s="27">
        <v>4.104052197802198</v>
      </c>
      <c r="J41" s="27"/>
      <c r="K41" s="27">
        <v>64.620868092765505</v>
      </c>
      <c r="L41" s="31">
        <v>35.379131907234502</v>
      </c>
    </row>
    <row r="42" spans="2:13" ht="15" customHeight="1" thickBot="1" x14ac:dyDescent="0.3">
      <c r="B42" s="19" t="s">
        <v>40</v>
      </c>
      <c r="C42" s="28">
        <v>42</v>
      </c>
      <c r="D42" s="28">
        <v>30</v>
      </c>
      <c r="E42" s="28">
        <v>12</v>
      </c>
      <c r="F42" s="28"/>
      <c r="G42" s="28">
        <v>13.678113553113555</v>
      </c>
      <c r="H42" s="28">
        <v>15.714102564102568</v>
      </c>
      <c r="I42" s="28">
        <v>8.5881410256410255</v>
      </c>
      <c r="J42" s="28"/>
      <c r="K42" s="28">
        <v>82.060723730458946</v>
      </c>
      <c r="L42" s="34">
        <v>17.939276269541057</v>
      </c>
    </row>
    <row r="43" spans="2:13" ht="15" customHeight="1" x14ac:dyDescent="0.25">
      <c r="B43" s="2"/>
      <c r="L43" s="95"/>
    </row>
    <row r="44" spans="2:13" ht="17.25" customHeight="1" thickBot="1" x14ac:dyDescent="0.3">
      <c r="B44" s="46" t="s">
        <v>52</v>
      </c>
      <c r="C44" s="175"/>
    </row>
    <row r="45" spans="2:13" ht="27.75" customHeight="1" x14ac:dyDescent="0.25">
      <c r="B45" s="736" t="s">
        <v>0</v>
      </c>
      <c r="C45" s="678" t="s">
        <v>197</v>
      </c>
      <c r="D45" s="679"/>
      <c r="E45" s="680"/>
      <c r="F45" s="738"/>
      <c r="G45" s="678" t="s">
        <v>199</v>
      </c>
      <c r="H45" s="679"/>
      <c r="I45" s="680"/>
      <c r="J45" s="738"/>
      <c r="K45" s="734" t="s">
        <v>131</v>
      </c>
      <c r="L45" s="735"/>
    </row>
    <row r="46" spans="2:13" x14ac:dyDescent="0.25">
      <c r="B46" s="737"/>
      <c r="C46" s="41" t="s">
        <v>217</v>
      </c>
      <c r="D46" s="124" t="s">
        <v>51</v>
      </c>
      <c r="E46" s="124" t="s">
        <v>44</v>
      </c>
      <c r="F46" s="739"/>
      <c r="G46" s="41" t="s">
        <v>217</v>
      </c>
      <c r="H46" s="124" t="s">
        <v>51</v>
      </c>
      <c r="I46" s="124" t="s">
        <v>44</v>
      </c>
      <c r="J46" s="739"/>
      <c r="K46" s="124" t="s">
        <v>51</v>
      </c>
      <c r="L46" s="125" t="s">
        <v>44</v>
      </c>
    </row>
    <row r="47" spans="2:13" x14ac:dyDescent="0.25">
      <c r="B47" s="73" t="s">
        <v>8</v>
      </c>
      <c r="C47" s="70">
        <v>1880</v>
      </c>
      <c r="D47" s="70">
        <v>1015</v>
      </c>
      <c r="E47" s="70">
        <v>865</v>
      </c>
      <c r="F47" s="70"/>
      <c r="G47" s="70">
        <v>6.8186652004909938</v>
      </c>
      <c r="H47" s="70">
        <v>7.9933669319186649</v>
      </c>
      <c r="I47" s="70">
        <v>5.440257966503629</v>
      </c>
      <c r="J47" s="70"/>
      <c r="K47" s="70">
        <v>63.290507132408727</v>
      </c>
      <c r="L47" s="74">
        <v>36.709492867591251</v>
      </c>
      <c r="M47" s="132"/>
    </row>
    <row r="48" spans="2:13" x14ac:dyDescent="0.25">
      <c r="B48" s="75"/>
      <c r="C48" s="76"/>
      <c r="D48" s="76"/>
      <c r="E48" s="76"/>
      <c r="F48" s="76"/>
      <c r="G48" s="76"/>
      <c r="H48" s="76"/>
      <c r="I48" s="76"/>
      <c r="J48" s="76"/>
      <c r="K48" s="76"/>
      <c r="L48" s="77"/>
    </row>
    <row r="49" spans="2:14" x14ac:dyDescent="0.25">
      <c r="B49" s="6" t="s">
        <v>28</v>
      </c>
      <c r="C49" s="27">
        <v>138</v>
      </c>
      <c r="D49" s="27">
        <v>102</v>
      </c>
      <c r="E49" s="27">
        <v>36</v>
      </c>
      <c r="F49" s="27"/>
      <c r="G49" s="27">
        <v>4.7969272575250841</v>
      </c>
      <c r="H49" s="27">
        <v>5.0221530920060333</v>
      </c>
      <c r="I49" s="27">
        <v>4.1587873931623935</v>
      </c>
      <c r="J49" s="27"/>
      <c r="K49" s="27">
        <v>77.383416490547674</v>
      </c>
      <c r="L49" s="31">
        <v>22.616583509452322</v>
      </c>
    </row>
    <row r="50" spans="2:14" x14ac:dyDescent="0.25">
      <c r="B50" s="6" t="s">
        <v>29</v>
      </c>
      <c r="C50" s="27">
        <v>44</v>
      </c>
      <c r="D50" s="27">
        <v>21</v>
      </c>
      <c r="E50" s="27">
        <v>23</v>
      </c>
      <c r="F50" s="27"/>
      <c r="G50" s="27">
        <v>4.3164335664335676</v>
      </c>
      <c r="H50" s="27">
        <v>5.8447802197802199</v>
      </c>
      <c r="I50" s="27">
        <v>2.920986622073579</v>
      </c>
      <c r="J50" s="27"/>
      <c r="K50" s="27">
        <v>64.626366950182259</v>
      </c>
      <c r="L50" s="31">
        <v>35.373633049817741</v>
      </c>
    </row>
    <row r="51" spans="2:14" x14ac:dyDescent="0.25">
      <c r="B51" s="6" t="s">
        <v>30</v>
      </c>
      <c r="C51" s="27">
        <v>73</v>
      </c>
      <c r="D51" s="27">
        <v>51</v>
      </c>
      <c r="E51" s="27">
        <v>22</v>
      </c>
      <c r="F51" s="27"/>
      <c r="G51" s="27">
        <v>6.0358930453108535</v>
      </c>
      <c r="H51" s="27">
        <v>6.993778280542986</v>
      </c>
      <c r="I51" s="27">
        <v>3.8153409090909096</v>
      </c>
      <c r="J51" s="27"/>
      <c r="K51" s="27">
        <v>80.950146755556531</v>
      </c>
      <c r="L51" s="31">
        <v>19.049853244443472</v>
      </c>
    </row>
    <row r="52" spans="2:14" x14ac:dyDescent="0.25">
      <c r="B52" s="6" t="s">
        <v>31</v>
      </c>
      <c r="C52" s="27">
        <v>118</v>
      </c>
      <c r="D52" s="27">
        <v>68</v>
      </c>
      <c r="E52" s="27">
        <v>50</v>
      </c>
      <c r="F52" s="27"/>
      <c r="G52" s="27">
        <v>5.3228487614080864</v>
      </c>
      <c r="H52" s="27">
        <v>5.7689479638009056</v>
      </c>
      <c r="I52" s="27">
        <v>4.7161538461538468</v>
      </c>
      <c r="J52" s="27"/>
      <c r="K52" s="27">
        <v>62.456752701999328</v>
      </c>
      <c r="L52" s="31">
        <v>37.543247298000679</v>
      </c>
    </row>
    <row r="53" spans="2:14" x14ac:dyDescent="0.25">
      <c r="B53" s="6" t="s">
        <v>32</v>
      </c>
      <c r="C53" s="27">
        <v>93</v>
      </c>
      <c r="D53" s="27">
        <v>57</v>
      </c>
      <c r="E53" s="27">
        <v>36</v>
      </c>
      <c r="F53" s="27"/>
      <c r="G53" s="27">
        <v>5.7036807278742776</v>
      </c>
      <c r="H53" s="27">
        <v>6.097165991902834</v>
      </c>
      <c r="I53" s="27">
        <v>5.0806623931623935</v>
      </c>
      <c r="J53" s="27"/>
      <c r="K53" s="27">
        <v>65.518616539172683</v>
      </c>
      <c r="L53" s="31">
        <v>34.481383460827317</v>
      </c>
    </row>
    <row r="54" spans="2:14" x14ac:dyDescent="0.25">
      <c r="B54" s="6" t="s">
        <v>33</v>
      </c>
      <c r="C54" s="27">
        <v>198</v>
      </c>
      <c r="D54" s="27">
        <v>107</v>
      </c>
      <c r="E54" s="27">
        <v>91</v>
      </c>
      <c r="F54" s="27"/>
      <c r="G54" s="27">
        <v>5.8073378010877983</v>
      </c>
      <c r="H54" s="27">
        <v>6.679550083872515</v>
      </c>
      <c r="I54" s="27">
        <v>4.7817695125387436</v>
      </c>
      <c r="J54" s="27"/>
      <c r="K54" s="27">
        <v>62.156808800233911</v>
      </c>
      <c r="L54" s="31">
        <v>37.843191199766068</v>
      </c>
    </row>
    <row r="55" spans="2:14" x14ac:dyDescent="0.25">
      <c r="B55" s="6" t="s">
        <v>34</v>
      </c>
      <c r="C55" s="27">
        <v>460</v>
      </c>
      <c r="D55" s="27">
        <v>232</v>
      </c>
      <c r="E55" s="27">
        <v>228</v>
      </c>
      <c r="F55" s="27"/>
      <c r="G55" s="27">
        <v>4.2775919732441512</v>
      </c>
      <c r="H55" s="27">
        <v>5.1728282493368702</v>
      </c>
      <c r="I55" s="27">
        <v>3.3666497975708491</v>
      </c>
      <c r="J55" s="27"/>
      <c r="K55" s="27">
        <v>60.990031274433157</v>
      </c>
      <c r="L55" s="31">
        <v>39.00996872556685</v>
      </c>
    </row>
    <row r="56" spans="2:14" x14ac:dyDescent="0.25">
      <c r="B56" s="6" t="s">
        <v>35</v>
      </c>
      <c r="C56" s="27">
        <v>317</v>
      </c>
      <c r="D56" s="27">
        <v>181</v>
      </c>
      <c r="E56" s="27">
        <v>136</v>
      </c>
      <c r="F56" s="27"/>
      <c r="G56" s="27">
        <v>12.05095850521718</v>
      </c>
      <c r="H56" s="27">
        <v>12.374017212069697</v>
      </c>
      <c r="I56" s="27">
        <v>11.621005373303172</v>
      </c>
      <c r="J56" s="27"/>
      <c r="K56" s="27">
        <v>58.628453344609568</v>
      </c>
      <c r="L56" s="31">
        <v>41.371546655390439</v>
      </c>
    </row>
    <row r="57" spans="2:14" x14ac:dyDescent="0.25">
      <c r="B57" s="6" t="s">
        <v>36</v>
      </c>
      <c r="C57" s="27">
        <v>142</v>
      </c>
      <c r="D57" s="27">
        <v>86</v>
      </c>
      <c r="E57" s="27">
        <v>56</v>
      </c>
      <c r="F57" s="27"/>
      <c r="G57" s="27">
        <v>5.1207963163596997</v>
      </c>
      <c r="H57" s="27">
        <v>6.8468738819320265</v>
      </c>
      <c r="I57" s="27">
        <v>2.4700343406593412</v>
      </c>
      <c r="J57" s="27"/>
      <c r="K57" s="27">
        <v>80.977606027299331</v>
      </c>
      <c r="L57" s="31">
        <v>19.022393972700709</v>
      </c>
    </row>
    <row r="58" spans="2:14" x14ac:dyDescent="0.25">
      <c r="B58" s="6" t="s">
        <v>37</v>
      </c>
      <c r="C58" s="27">
        <v>290</v>
      </c>
      <c r="D58" s="27">
        <v>129</v>
      </c>
      <c r="E58" s="27">
        <v>161</v>
      </c>
      <c r="F58" s="27"/>
      <c r="G58" s="27">
        <v>4.0145159151193646</v>
      </c>
      <c r="H58" s="27">
        <v>4.5408348240906369</v>
      </c>
      <c r="I58" s="27">
        <v>3.5928069756330649</v>
      </c>
      <c r="J58" s="27"/>
      <c r="K58" s="27">
        <v>50.314624150752671</v>
      </c>
      <c r="L58" s="31">
        <v>49.685375849247357</v>
      </c>
    </row>
    <row r="59" spans="2:14" x14ac:dyDescent="0.25">
      <c r="B59" s="6" t="s">
        <v>38</v>
      </c>
      <c r="C59" s="27">
        <v>10</v>
      </c>
      <c r="D59" s="27">
        <v>6</v>
      </c>
      <c r="E59" s="27">
        <v>4</v>
      </c>
      <c r="F59" s="27"/>
      <c r="G59" s="27">
        <v>23.45</v>
      </c>
      <c r="H59" s="27">
        <v>25.301282051282055</v>
      </c>
      <c r="I59" s="27">
        <v>20.673076923076923</v>
      </c>
      <c r="J59" s="27"/>
      <c r="K59" s="27">
        <v>64.736755781531897</v>
      </c>
      <c r="L59" s="31">
        <v>35.263244218468095</v>
      </c>
    </row>
    <row r="60" spans="2:14" x14ac:dyDescent="0.25">
      <c r="B60" s="6" t="s">
        <v>41</v>
      </c>
      <c r="C60" s="27">
        <v>12</v>
      </c>
      <c r="D60" s="27">
        <v>7</v>
      </c>
      <c r="E60" s="27">
        <v>5</v>
      </c>
      <c r="F60" s="27"/>
      <c r="G60" s="27">
        <v>10.352564102564102</v>
      </c>
      <c r="H60" s="27">
        <v>15.678571428571429</v>
      </c>
      <c r="I60" s="27">
        <v>2.8961538461538465</v>
      </c>
      <c r="J60" s="27"/>
      <c r="K60" s="27">
        <v>88.343653250773997</v>
      </c>
      <c r="L60" s="31">
        <v>11.656346749226005</v>
      </c>
    </row>
    <row r="61" spans="2:14" x14ac:dyDescent="0.25">
      <c r="B61" s="6" t="s">
        <v>39</v>
      </c>
      <c r="C61" s="27">
        <v>136</v>
      </c>
      <c r="D61" s="27">
        <v>79</v>
      </c>
      <c r="E61" s="27">
        <v>57</v>
      </c>
      <c r="F61" s="27"/>
      <c r="G61" s="27">
        <v>6.1889847285067852</v>
      </c>
      <c r="H61" s="27">
        <v>6.7577896786757536</v>
      </c>
      <c r="I61" s="27">
        <v>5.4006410256410264</v>
      </c>
      <c r="J61" s="27"/>
      <c r="K61" s="27">
        <v>63.42689377063413</v>
      </c>
      <c r="L61" s="31">
        <v>36.57310622936587</v>
      </c>
    </row>
    <row r="62" spans="2:14" ht="15.75" thickBot="1" x14ac:dyDescent="0.3">
      <c r="B62" s="19" t="s">
        <v>40</v>
      </c>
      <c r="C62" s="28">
        <v>31</v>
      </c>
      <c r="D62" s="28">
        <v>22</v>
      </c>
      <c r="E62" s="28">
        <v>9</v>
      </c>
      <c r="F62" s="28"/>
      <c r="G62" s="28">
        <v>10.920595533498759</v>
      </c>
      <c r="H62" s="28">
        <v>11.692307692307692</v>
      </c>
      <c r="I62" s="28">
        <v>9.0341880341880358</v>
      </c>
      <c r="J62" s="28"/>
      <c r="K62" s="28">
        <v>75.982731197455124</v>
      </c>
      <c r="L62" s="34">
        <v>24.017268802544876</v>
      </c>
    </row>
    <row r="64" spans="2:14" x14ac:dyDescent="0.25">
      <c r="B64" s="239" t="s">
        <v>114</v>
      </c>
      <c r="L64" s="16"/>
      <c r="N64" s="1"/>
    </row>
    <row r="65" spans="2:14" ht="14.25" customHeight="1" x14ac:dyDescent="0.25">
      <c r="B65" s="732" t="s">
        <v>384</v>
      </c>
      <c r="C65" s="733"/>
      <c r="D65" s="733"/>
      <c r="E65" s="733"/>
      <c r="F65" s="733"/>
      <c r="G65" s="733"/>
      <c r="H65" s="733"/>
      <c r="I65" s="733"/>
      <c r="J65" s="733"/>
      <c r="K65" s="733"/>
      <c r="L65" s="733"/>
      <c r="N65" s="1"/>
    </row>
    <row r="66" spans="2:14" ht="21" customHeight="1" x14ac:dyDescent="0.25">
      <c r="B66" s="733"/>
      <c r="C66" s="733"/>
      <c r="D66" s="733"/>
      <c r="E66" s="733"/>
      <c r="F66" s="733"/>
      <c r="G66" s="733"/>
      <c r="H66" s="733"/>
      <c r="I66" s="733"/>
      <c r="J66" s="733"/>
      <c r="K66" s="733"/>
      <c r="L66" s="733"/>
    </row>
    <row r="67" spans="2:14" ht="23.25" customHeight="1" x14ac:dyDescent="0.25">
      <c r="B67" s="727" t="s">
        <v>499</v>
      </c>
      <c r="C67" s="727"/>
      <c r="D67" s="727"/>
      <c r="E67" s="727"/>
      <c r="F67" s="727"/>
      <c r="G67" s="727"/>
      <c r="H67" s="727"/>
      <c r="I67" s="727"/>
      <c r="J67" s="727"/>
      <c r="K67" s="727"/>
      <c r="L67" s="727"/>
    </row>
    <row r="68" spans="2:14" ht="19.5" customHeight="1" x14ac:dyDescent="0.25">
      <c r="B68" s="731" t="s">
        <v>508</v>
      </c>
      <c r="C68" s="731"/>
      <c r="D68" s="731"/>
      <c r="E68" s="731"/>
      <c r="F68" s="731"/>
      <c r="G68" s="731"/>
      <c r="H68" s="731"/>
      <c r="I68" s="731"/>
      <c r="J68" s="731"/>
      <c r="K68" s="731"/>
      <c r="L68" s="731"/>
    </row>
    <row r="69" spans="2:14" x14ac:dyDescent="0.25">
      <c r="B69" s="244" t="s">
        <v>509</v>
      </c>
      <c r="C69" s="245"/>
      <c r="D69" s="245"/>
      <c r="E69" s="245"/>
      <c r="F69" s="245"/>
      <c r="G69" s="245"/>
      <c r="H69" s="245"/>
      <c r="I69" s="245"/>
      <c r="J69" s="245"/>
      <c r="K69" s="245"/>
      <c r="L69" s="245"/>
    </row>
    <row r="70" spans="2:14" x14ac:dyDescent="0.25">
      <c r="B70" s="246" t="s">
        <v>497</v>
      </c>
      <c r="C70" s="245"/>
      <c r="D70" s="245"/>
      <c r="E70" s="245"/>
      <c r="F70" s="245"/>
      <c r="G70" s="245"/>
      <c r="H70" s="245"/>
      <c r="I70" s="245"/>
      <c r="J70" s="245"/>
      <c r="K70" s="245"/>
      <c r="L70" s="245"/>
    </row>
    <row r="71" spans="2:14" x14ac:dyDescent="0.25">
      <c r="B71" s="190"/>
    </row>
  </sheetData>
  <customSheetViews>
    <customSheetView guid="{CB3EB9C4-9AB6-45BD-B73F-499A363E3D97}" fitToPage="1">
      <pageMargins left="0.70866141732283472" right="0.70866141732283472" top="0.74803149606299213" bottom="0.74803149606299213" header="0.31496062992125984" footer="0.31496062992125984"/>
      <pageSetup paperSize="9" scale="58"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21">
    <mergeCell ref="B68:L68"/>
    <mergeCell ref="B67:L67"/>
    <mergeCell ref="B25:B26"/>
    <mergeCell ref="C25:E25"/>
    <mergeCell ref="G25:I25"/>
    <mergeCell ref="K25:L25"/>
    <mergeCell ref="F25:F26"/>
    <mergeCell ref="J25:J26"/>
    <mergeCell ref="B65:L66"/>
    <mergeCell ref="C45:E45"/>
    <mergeCell ref="G45:I45"/>
    <mergeCell ref="K45:L45"/>
    <mergeCell ref="B45:B46"/>
    <mergeCell ref="F45:F46"/>
    <mergeCell ref="J45:J46"/>
    <mergeCell ref="K5:L5"/>
    <mergeCell ref="B5:B6"/>
    <mergeCell ref="C5:E5"/>
    <mergeCell ref="F5:F6"/>
    <mergeCell ref="G5:I5"/>
    <mergeCell ref="J5:J6"/>
  </mergeCells>
  <hyperlinks>
    <hyperlink ref="B2" location="Index!A1" display="Return to Index"/>
  </hyperlinks>
  <pageMargins left="0.70866141732283472" right="0.70866141732283472" top="0.74803149606299213" bottom="0.74803149606299213" header="0.31496062992125984" footer="0.31496062992125984"/>
  <pageSetup paperSize="9" scale="61"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pageSetUpPr fitToPage="1"/>
  </sheetPr>
  <dimension ref="B1:L79"/>
  <sheetViews>
    <sheetView zoomScaleNormal="100" workbookViewId="0"/>
  </sheetViews>
  <sheetFormatPr defaultColWidth="9.140625" defaultRowHeight="15" x14ac:dyDescent="0.25"/>
  <cols>
    <col min="1" max="1" width="3.28515625" style="1" customWidth="1"/>
    <col min="2" max="2" width="28.42578125" style="1" customWidth="1"/>
    <col min="3" max="8" width="14.140625" style="1" customWidth="1"/>
    <col min="9" max="9" width="15.85546875" style="1" customWidth="1"/>
    <col min="10" max="11" width="9.140625" style="1"/>
    <col min="12" max="12" width="9.140625" style="16"/>
    <col min="13" max="16384" width="9.140625" style="1"/>
  </cols>
  <sheetData>
    <row r="1" spans="2:12" ht="18.75" customHeight="1" x14ac:dyDescent="0.25">
      <c r="B1" s="607" t="s">
        <v>482</v>
      </c>
    </row>
    <row r="2" spans="2:12" ht="15" customHeight="1" x14ac:dyDescent="0.25">
      <c r="B2" s="236" t="s">
        <v>127</v>
      </c>
      <c r="L2" s="133"/>
    </row>
    <row r="3" spans="2:12" s="232" customFormat="1" ht="15" customHeight="1" x14ac:dyDescent="0.25">
      <c r="B3" s="2"/>
      <c r="I3" s="95"/>
      <c r="L3" s="133"/>
    </row>
    <row r="4" spans="2:12" s="232" customFormat="1" ht="15" customHeight="1" thickBot="1" x14ac:dyDescent="0.3">
      <c r="B4" s="46" t="s">
        <v>371</v>
      </c>
      <c r="L4" s="133"/>
    </row>
    <row r="5" spans="2:12" s="232" customFormat="1" ht="15" customHeight="1" x14ac:dyDescent="0.25">
      <c r="B5" s="676" t="s">
        <v>0</v>
      </c>
      <c r="C5" s="678" t="s">
        <v>137</v>
      </c>
      <c r="D5" s="741"/>
      <c r="E5" s="741"/>
      <c r="F5" s="741"/>
      <c r="G5" s="741"/>
      <c r="H5" s="741"/>
      <c r="I5" s="742"/>
      <c r="L5" s="133"/>
    </row>
    <row r="6" spans="2:12" s="232" customFormat="1" ht="15" customHeight="1" x14ac:dyDescent="0.25">
      <c r="B6" s="740"/>
      <c r="C6" s="41" t="s">
        <v>13</v>
      </c>
      <c r="D6" s="41" t="s">
        <v>14</v>
      </c>
      <c r="E6" s="41" t="s">
        <v>15</v>
      </c>
      <c r="F6" s="41" t="s">
        <v>16</v>
      </c>
      <c r="G6" s="41" t="s">
        <v>17</v>
      </c>
      <c r="H6" s="41" t="s">
        <v>18</v>
      </c>
      <c r="I6" s="43" t="s">
        <v>218</v>
      </c>
      <c r="L6" s="133"/>
    </row>
    <row r="7" spans="2:12" s="232" customFormat="1" ht="15" customHeight="1" x14ac:dyDescent="0.25">
      <c r="B7" s="52" t="s">
        <v>8</v>
      </c>
      <c r="C7" s="78">
        <v>35.067668478260856</v>
      </c>
      <c r="D7" s="78">
        <v>102.39191666666675</v>
      </c>
      <c r="E7" s="78">
        <v>96.620007246376858</v>
      </c>
      <c r="F7" s="78">
        <v>43.644710144927529</v>
      </c>
      <c r="G7" s="78">
        <v>30.911092391304347</v>
      </c>
      <c r="H7" s="78">
        <v>16.632722826086951</v>
      </c>
      <c r="I7" s="68">
        <v>325.26811775362359</v>
      </c>
      <c r="L7" s="133"/>
    </row>
    <row r="8" spans="2:12" s="232" customFormat="1" ht="15" customHeight="1" x14ac:dyDescent="0.25">
      <c r="B8" s="75"/>
      <c r="C8" s="76"/>
      <c r="D8" s="76"/>
      <c r="E8" s="76"/>
      <c r="F8" s="76"/>
      <c r="G8" s="76"/>
      <c r="H8" s="76"/>
      <c r="I8" s="77"/>
      <c r="L8" s="133"/>
    </row>
    <row r="9" spans="2:12" s="232" customFormat="1" ht="15" customHeight="1" x14ac:dyDescent="0.25">
      <c r="B9" s="6" t="s">
        <v>28</v>
      </c>
      <c r="C9" s="36">
        <v>1.1850652173913043</v>
      </c>
      <c r="D9" s="36">
        <v>3.5690434782608698</v>
      </c>
      <c r="E9" s="36">
        <v>5.2012228260869549</v>
      </c>
      <c r="F9" s="36">
        <v>1.5464673913043478</v>
      </c>
      <c r="G9" s="36">
        <v>1.5169836956521741</v>
      </c>
      <c r="H9" s="36">
        <v>1.3207880434782608</v>
      </c>
      <c r="I9" s="39">
        <v>14.33957065217391</v>
      </c>
      <c r="L9" s="133"/>
    </row>
    <row r="10" spans="2:12" s="232" customFormat="1" ht="15" customHeight="1" x14ac:dyDescent="0.25">
      <c r="B10" s="6" t="s">
        <v>29</v>
      </c>
      <c r="C10" s="36">
        <v>0.48967391304347829</v>
      </c>
      <c r="D10" s="36">
        <v>1.3035326086956522</v>
      </c>
      <c r="E10" s="36">
        <v>1.1858695652173912</v>
      </c>
      <c r="F10" s="36">
        <v>0</v>
      </c>
      <c r="G10" s="36">
        <v>0.47608695652173916</v>
      </c>
      <c r="H10" s="36">
        <v>3.043478260869565E-2</v>
      </c>
      <c r="I10" s="39">
        <v>3.4855978260869565</v>
      </c>
      <c r="L10" s="133"/>
    </row>
    <row r="11" spans="2:12" s="232" customFormat="1" ht="15" customHeight="1" x14ac:dyDescent="0.25">
      <c r="B11" s="6" t="s">
        <v>30</v>
      </c>
      <c r="C11" s="36">
        <v>1.2245923913043477</v>
      </c>
      <c r="D11" s="36">
        <v>1.8934782608695653</v>
      </c>
      <c r="E11" s="36">
        <v>3.9804347826086963</v>
      </c>
      <c r="F11" s="36">
        <v>1.9419836956521739</v>
      </c>
      <c r="G11" s="36">
        <v>1.4701086956521741</v>
      </c>
      <c r="H11" s="36">
        <v>0.42961956521739131</v>
      </c>
      <c r="I11" s="39">
        <v>10.940217391304344</v>
      </c>
      <c r="L11" s="133"/>
    </row>
    <row r="12" spans="2:12" s="232" customFormat="1" ht="15" customHeight="1" x14ac:dyDescent="0.25">
      <c r="B12" s="6" t="s">
        <v>31</v>
      </c>
      <c r="C12" s="36">
        <v>3.6179347826086952</v>
      </c>
      <c r="D12" s="36">
        <v>4.4076086956521721</v>
      </c>
      <c r="E12" s="36">
        <v>5.054347826086957</v>
      </c>
      <c r="F12" s="36">
        <v>1.9309782608695654</v>
      </c>
      <c r="G12" s="36">
        <v>0.54836956521739133</v>
      </c>
      <c r="H12" s="36">
        <v>1.0956521739130434</v>
      </c>
      <c r="I12" s="39">
        <v>16.654891304347817</v>
      </c>
      <c r="L12" s="133"/>
    </row>
    <row r="13" spans="2:12" s="232" customFormat="1" ht="15" customHeight="1" x14ac:dyDescent="0.25">
      <c r="B13" s="6" t="s">
        <v>32</v>
      </c>
      <c r="C13" s="36">
        <v>0.73804347826086958</v>
      </c>
      <c r="D13" s="36">
        <v>2.9988315217391306</v>
      </c>
      <c r="E13" s="36">
        <v>4.2479076086956518</v>
      </c>
      <c r="F13" s="36">
        <v>1.2084239130434784</v>
      </c>
      <c r="G13" s="36">
        <v>1.3308695652173914</v>
      </c>
      <c r="H13" s="36">
        <v>0.49048913043478259</v>
      </c>
      <c r="I13" s="39">
        <v>11.014565217391302</v>
      </c>
      <c r="L13" s="133"/>
    </row>
    <row r="14" spans="2:12" s="232" customFormat="1" ht="15" customHeight="1" x14ac:dyDescent="0.25">
      <c r="B14" s="6" t="s">
        <v>33</v>
      </c>
      <c r="C14" s="36">
        <v>3.7398206521739121</v>
      </c>
      <c r="D14" s="36">
        <v>13.839418478260869</v>
      </c>
      <c r="E14" s="36">
        <v>7.1158858695652158</v>
      </c>
      <c r="F14" s="36">
        <v>1.703179347826087</v>
      </c>
      <c r="G14" s="36">
        <v>2.429277173913043</v>
      </c>
      <c r="H14" s="36">
        <v>0.50552717391304347</v>
      </c>
      <c r="I14" s="39">
        <v>29.333108695652172</v>
      </c>
      <c r="L14" s="133"/>
    </row>
    <row r="15" spans="2:12" s="232" customFormat="1" ht="15" customHeight="1" x14ac:dyDescent="0.25">
      <c r="B15" s="6" t="s">
        <v>34</v>
      </c>
      <c r="C15" s="36">
        <v>6.4904891304347823</v>
      </c>
      <c r="D15" s="36">
        <v>16.430364130434779</v>
      </c>
      <c r="E15" s="36">
        <v>13.676010869565214</v>
      </c>
      <c r="F15" s="36">
        <v>8.4456521739130395</v>
      </c>
      <c r="G15" s="36">
        <v>4.1717554347826082</v>
      </c>
      <c r="H15" s="36">
        <v>1.191086956521739</v>
      </c>
      <c r="I15" s="39">
        <v>50.405358695652154</v>
      </c>
      <c r="L15" s="133"/>
    </row>
    <row r="16" spans="2:12" s="232" customFormat="1" ht="15" customHeight="1" x14ac:dyDescent="0.25">
      <c r="B16" s="6" t="s">
        <v>35</v>
      </c>
      <c r="C16" s="36">
        <v>6.7505434782608713</v>
      </c>
      <c r="D16" s="36">
        <v>28.216123188405806</v>
      </c>
      <c r="E16" s="36">
        <v>18.022056159420288</v>
      </c>
      <c r="F16" s="36">
        <v>14.379166666666663</v>
      </c>
      <c r="G16" s="36">
        <v>8.9008152173913047</v>
      </c>
      <c r="H16" s="36">
        <v>4.005706521739131</v>
      </c>
      <c r="I16" s="39">
        <v>80.274411231884145</v>
      </c>
      <c r="L16" s="133"/>
    </row>
    <row r="17" spans="2:12" s="232" customFormat="1" ht="15" customHeight="1" x14ac:dyDescent="0.25">
      <c r="B17" s="6" t="s">
        <v>36</v>
      </c>
      <c r="C17" s="36">
        <v>1.0305597826086956</v>
      </c>
      <c r="D17" s="36">
        <v>4.6526684782608694</v>
      </c>
      <c r="E17" s="36">
        <v>6.1942826086956533</v>
      </c>
      <c r="F17" s="36">
        <v>1.1089076086956522</v>
      </c>
      <c r="G17" s="36">
        <v>1.7230543478260867</v>
      </c>
      <c r="H17" s="36">
        <v>1.5533532608695653</v>
      </c>
      <c r="I17" s="39">
        <v>16.262826086956519</v>
      </c>
      <c r="L17" s="133"/>
    </row>
    <row r="18" spans="2:12" s="232" customFormat="1" ht="15" customHeight="1" x14ac:dyDescent="0.25">
      <c r="B18" s="6" t="s">
        <v>37</v>
      </c>
      <c r="C18" s="36">
        <v>6.4949673913043462</v>
      </c>
      <c r="D18" s="36">
        <v>9.3758206521739105</v>
      </c>
      <c r="E18" s="36">
        <v>13.201500000000005</v>
      </c>
      <c r="F18" s="36">
        <v>2.2062826086956524</v>
      </c>
      <c r="G18" s="36">
        <v>1.0709456521739129</v>
      </c>
      <c r="H18" s="36">
        <v>2.0521847826086952</v>
      </c>
      <c r="I18" s="39">
        <v>34.401701086956514</v>
      </c>
      <c r="L18" s="133"/>
    </row>
    <row r="19" spans="2:12" s="232" customFormat="1" ht="15" customHeight="1" x14ac:dyDescent="0.25">
      <c r="B19" s="6" t="s">
        <v>38</v>
      </c>
      <c r="C19" s="36">
        <v>0.76413043478260878</v>
      </c>
      <c r="D19" s="36">
        <v>4.3690217391304342</v>
      </c>
      <c r="E19" s="36">
        <v>5.5179347826086955</v>
      </c>
      <c r="F19" s="36">
        <v>2.5880434782608699</v>
      </c>
      <c r="G19" s="36">
        <v>3.1304347826086953</v>
      </c>
      <c r="H19" s="36">
        <v>2.2195652173913043</v>
      </c>
      <c r="I19" s="39">
        <v>18.589130434782614</v>
      </c>
      <c r="L19" s="133"/>
    </row>
    <row r="20" spans="2:12" s="232" customFormat="1" ht="15" customHeight="1" x14ac:dyDescent="0.25">
      <c r="B20" s="6" t="s">
        <v>41</v>
      </c>
      <c r="C20" s="36">
        <v>0.50135869565217395</v>
      </c>
      <c r="D20" s="36">
        <v>0.18967391304347825</v>
      </c>
      <c r="E20" s="36">
        <v>2.3692934782608694</v>
      </c>
      <c r="F20" s="36">
        <v>7.880434782608696E-2</v>
      </c>
      <c r="G20" s="36">
        <v>0.10108695652173912</v>
      </c>
      <c r="H20" s="36">
        <v>0</v>
      </c>
      <c r="I20" s="39">
        <v>3.2402173913043484</v>
      </c>
      <c r="L20" s="133"/>
    </row>
    <row r="21" spans="2:12" s="232" customFormat="1" ht="15" customHeight="1" x14ac:dyDescent="0.25">
      <c r="B21" s="6" t="s">
        <v>39</v>
      </c>
      <c r="C21" s="36">
        <v>1.8959239130434782</v>
      </c>
      <c r="D21" s="36">
        <v>9.426766304347824</v>
      </c>
      <c r="E21" s="36">
        <v>7.8978260869565204</v>
      </c>
      <c r="F21" s="36">
        <v>3.4068206521739128</v>
      </c>
      <c r="G21" s="36">
        <v>1.5434782608695652</v>
      </c>
      <c r="H21" s="36">
        <v>1.0002717391304348</v>
      </c>
      <c r="I21" s="39">
        <v>25.171086956521737</v>
      </c>
      <c r="L21" s="133"/>
    </row>
    <row r="22" spans="2:12" s="232" customFormat="1" ht="15" customHeight="1" thickBot="1" x14ac:dyDescent="0.3">
      <c r="B22" s="19" t="s">
        <v>40</v>
      </c>
      <c r="C22" s="38">
        <v>0.14456521739130435</v>
      </c>
      <c r="D22" s="38">
        <v>1.7195652173913045</v>
      </c>
      <c r="E22" s="38">
        <v>2.955434782608696</v>
      </c>
      <c r="F22" s="38">
        <v>3.1</v>
      </c>
      <c r="G22" s="38">
        <v>2.4978260869565223</v>
      </c>
      <c r="H22" s="38">
        <v>0.73804347826086958</v>
      </c>
      <c r="I22" s="40">
        <v>11.155434782608694</v>
      </c>
      <c r="L22" s="133"/>
    </row>
    <row r="23" spans="2:12" s="232" customFormat="1" ht="15" customHeight="1" x14ac:dyDescent="0.25">
      <c r="B23" s="2"/>
      <c r="I23" s="95"/>
      <c r="L23" s="133"/>
    </row>
    <row r="24" spans="2:12" ht="15" customHeight="1" thickBot="1" x14ac:dyDescent="0.3">
      <c r="B24" s="46" t="s">
        <v>156</v>
      </c>
    </row>
    <row r="25" spans="2:12" ht="15" customHeight="1" x14ac:dyDescent="0.25">
      <c r="B25" s="676" t="s">
        <v>0</v>
      </c>
      <c r="C25" s="678" t="s">
        <v>137</v>
      </c>
      <c r="D25" s="741"/>
      <c r="E25" s="741"/>
      <c r="F25" s="741"/>
      <c r="G25" s="741"/>
      <c r="H25" s="741"/>
      <c r="I25" s="742"/>
    </row>
    <row r="26" spans="2:12" ht="15" customHeight="1" x14ac:dyDescent="0.25">
      <c r="B26" s="740"/>
      <c r="C26" s="41" t="s">
        <v>13</v>
      </c>
      <c r="D26" s="41" t="s">
        <v>14</v>
      </c>
      <c r="E26" s="41" t="s">
        <v>15</v>
      </c>
      <c r="F26" s="41" t="s">
        <v>16</v>
      </c>
      <c r="G26" s="41" t="s">
        <v>17</v>
      </c>
      <c r="H26" s="41" t="s">
        <v>18</v>
      </c>
      <c r="I26" s="43" t="s">
        <v>218</v>
      </c>
    </row>
    <row r="27" spans="2:12" ht="15" customHeight="1" x14ac:dyDescent="0.25">
      <c r="B27" s="52" t="s">
        <v>8</v>
      </c>
      <c r="C27" s="78">
        <v>37.648891304347842</v>
      </c>
      <c r="D27" s="78">
        <v>108.66660326086969</v>
      </c>
      <c r="E27" s="78">
        <v>103.86498913043478</v>
      </c>
      <c r="F27" s="78">
        <v>47.567038043478227</v>
      </c>
      <c r="G27" s="78">
        <v>27.03280434782608</v>
      </c>
      <c r="H27" s="78">
        <v>15.143847826086958</v>
      </c>
      <c r="I27" s="68">
        <v>339.92417391304423</v>
      </c>
    </row>
    <row r="28" spans="2:12" ht="15" customHeight="1" x14ac:dyDescent="0.25">
      <c r="B28" s="75"/>
      <c r="C28" s="76"/>
      <c r="D28" s="76"/>
      <c r="E28" s="76"/>
      <c r="F28" s="76"/>
      <c r="G28" s="76"/>
      <c r="H28" s="76"/>
      <c r="I28" s="77"/>
    </row>
    <row r="29" spans="2:12" ht="15" customHeight="1" x14ac:dyDescent="0.25">
      <c r="B29" s="6" t="s">
        <v>28</v>
      </c>
      <c r="C29" s="36">
        <v>1.3533967391304345</v>
      </c>
      <c r="D29" s="36">
        <v>4.9760597826086945</v>
      </c>
      <c r="E29" s="36">
        <v>4.5960597826086946</v>
      </c>
      <c r="F29" s="36">
        <v>2.6679347826086954</v>
      </c>
      <c r="G29" s="36">
        <v>1.0115489130434783</v>
      </c>
      <c r="H29" s="36">
        <v>1.2663315217391304</v>
      </c>
      <c r="I29" s="39">
        <v>15.871331521739128</v>
      </c>
    </row>
    <row r="30" spans="2:12" ht="15" customHeight="1" x14ac:dyDescent="0.25">
      <c r="B30" s="6" t="s">
        <v>29</v>
      </c>
      <c r="C30" s="36">
        <v>0.22282608695652176</v>
      </c>
      <c r="D30" s="36">
        <v>1.0277173913043478</v>
      </c>
      <c r="E30" s="36">
        <v>2.3163043478260867</v>
      </c>
      <c r="F30" s="36">
        <v>0.34510869565217395</v>
      </c>
      <c r="G30" s="36">
        <v>1.053804347826087</v>
      </c>
      <c r="H30" s="36">
        <v>0</v>
      </c>
      <c r="I30" s="39">
        <v>4.9657608695652167</v>
      </c>
    </row>
    <row r="31" spans="2:12" ht="15" customHeight="1" x14ac:dyDescent="0.25">
      <c r="B31" s="6" t="s">
        <v>30</v>
      </c>
      <c r="C31" s="36">
        <v>0.79442934782608687</v>
      </c>
      <c r="D31" s="36">
        <v>4.5305706521739122</v>
      </c>
      <c r="E31" s="36">
        <v>3.3555706521739124</v>
      </c>
      <c r="F31" s="36">
        <v>2.8740489130434783</v>
      </c>
      <c r="G31" s="36">
        <v>0.19891304347826086</v>
      </c>
      <c r="H31" s="36">
        <v>7.880434782608696E-2</v>
      </c>
      <c r="I31" s="39">
        <v>11.832336956521736</v>
      </c>
    </row>
    <row r="32" spans="2:12" ht="15" customHeight="1" x14ac:dyDescent="0.25">
      <c r="B32" s="6" t="s">
        <v>31</v>
      </c>
      <c r="C32" s="36">
        <v>1.8369565217391304</v>
      </c>
      <c r="D32" s="36">
        <v>2.6467391304347827</v>
      </c>
      <c r="E32" s="36">
        <v>6.2146739130434776</v>
      </c>
      <c r="F32" s="36">
        <v>1.7451086956521737</v>
      </c>
      <c r="G32" s="36">
        <v>0.67119565217391297</v>
      </c>
      <c r="H32" s="36">
        <v>2.0315217391304348</v>
      </c>
      <c r="I32" s="39">
        <v>15.146195652173905</v>
      </c>
    </row>
    <row r="33" spans="2:9" ht="15" customHeight="1" x14ac:dyDescent="0.25">
      <c r="B33" s="6" t="s">
        <v>32</v>
      </c>
      <c r="C33" s="36">
        <v>0.63584782608695667</v>
      </c>
      <c r="D33" s="36">
        <v>3.7041141304347818</v>
      </c>
      <c r="E33" s="36">
        <v>3.977288043478262</v>
      </c>
      <c r="F33" s="36">
        <v>1.386858695652174</v>
      </c>
      <c r="G33" s="36">
        <v>1.3876032608695652</v>
      </c>
      <c r="H33" s="36">
        <v>1.2423532608695651</v>
      </c>
      <c r="I33" s="39">
        <v>12.334065217391309</v>
      </c>
    </row>
    <row r="34" spans="2:9" ht="15" customHeight="1" x14ac:dyDescent="0.25">
      <c r="B34" s="6" t="s">
        <v>33</v>
      </c>
      <c r="C34" s="36">
        <v>4.5588641304347819</v>
      </c>
      <c r="D34" s="36">
        <v>15.07740217391304</v>
      </c>
      <c r="E34" s="36">
        <v>8.5424021739130414</v>
      </c>
      <c r="F34" s="36">
        <v>4.7080271739130444</v>
      </c>
      <c r="G34" s="36">
        <v>3.5831521739130432</v>
      </c>
      <c r="H34" s="36">
        <v>2.8260869565217391E-2</v>
      </c>
      <c r="I34" s="39">
        <v>36.498108695652164</v>
      </c>
    </row>
    <row r="35" spans="2:9" ht="15" customHeight="1" x14ac:dyDescent="0.25">
      <c r="B35" s="6" t="s">
        <v>34</v>
      </c>
      <c r="C35" s="36">
        <v>8.0738043478260835</v>
      </c>
      <c r="D35" s="36">
        <v>17.618396739130429</v>
      </c>
      <c r="E35" s="36">
        <v>16.643315217391311</v>
      </c>
      <c r="F35" s="36">
        <v>8.833532608695652</v>
      </c>
      <c r="G35" s="36">
        <v>1.715625</v>
      </c>
      <c r="H35" s="36">
        <v>3.2108695652173922</v>
      </c>
      <c r="I35" s="39">
        <v>56.095543478260872</v>
      </c>
    </row>
    <row r="36" spans="2:9" ht="15" customHeight="1" x14ac:dyDescent="0.25">
      <c r="B36" s="6" t="s">
        <v>35</v>
      </c>
      <c r="C36" s="36">
        <v>6.7769021739130446</v>
      </c>
      <c r="D36" s="36">
        <v>22.77771739130435</v>
      </c>
      <c r="E36" s="36">
        <v>22.243342391304342</v>
      </c>
      <c r="F36" s="36">
        <v>14.227989130434784</v>
      </c>
      <c r="G36" s="36">
        <v>8.9396739130434764</v>
      </c>
      <c r="H36" s="36">
        <v>2.9801630434782607</v>
      </c>
      <c r="I36" s="39">
        <v>77.945788043478245</v>
      </c>
    </row>
    <row r="37" spans="2:9" ht="15" customHeight="1" x14ac:dyDescent="0.25">
      <c r="B37" s="6" t="s">
        <v>36</v>
      </c>
      <c r="C37" s="36">
        <v>2.9604999999999997</v>
      </c>
      <c r="D37" s="36">
        <v>6.8376195652173903</v>
      </c>
      <c r="E37" s="36">
        <v>5.5534728260869572</v>
      </c>
      <c r="F37" s="36">
        <v>1.3342445652173913</v>
      </c>
      <c r="G37" s="36">
        <v>1.9282554347826089</v>
      </c>
      <c r="H37" s="36">
        <v>1.2629728260869564</v>
      </c>
      <c r="I37" s="39">
        <v>19.877065217391301</v>
      </c>
    </row>
    <row r="38" spans="2:9" ht="15" customHeight="1" x14ac:dyDescent="0.25">
      <c r="B38" s="6" t="s">
        <v>37</v>
      </c>
      <c r="C38" s="36">
        <v>5.2141684782608699</v>
      </c>
      <c r="D38" s="36">
        <v>13.195809782608693</v>
      </c>
      <c r="E38" s="36">
        <v>10.231527173913042</v>
      </c>
      <c r="F38" s="36">
        <v>1.7820923913043476</v>
      </c>
      <c r="G38" s="36">
        <v>1.7903152173913042</v>
      </c>
      <c r="H38" s="36">
        <v>1.4482771739130436</v>
      </c>
      <c r="I38" s="39">
        <v>33.662190217391263</v>
      </c>
    </row>
    <row r="39" spans="2:9" ht="15" customHeight="1" x14ac:dyDescent="0.25">
      <c r="B39" s="6" t="s">
        <v>38</v>
      </c>
      <c r="C39" s="36">
        <v>0.97934782608695659</v>
      </c>
      <c r="D39" s="36">
        <v>5.8815217391304344</v>
      </c>
      <c r="E39" s="36">
        <v>6.0005434782608695</v>
      </c>
      <c r="F39" s="36">
        <v>0</v>
      </c>
      <c r="G39" s="36">
        <v>3.4456521739130435</v>
      </c>
      <c r="H39" s="36">
        <v>0.4891304347826087</v>
      </c>
      <c r="I39" s="39">
        <v>16.796195652173918</v>
      </c>
    </row>
    <row r="40" spans="2:9" ht="15" customHeight="1" x14ac:dyDescent="0.25">
      <c r="B40" s="6" t="s">
        <v>41</v>
      </c>
      <c r="C40" s="36">
        <v>0.24402173913043479</v>
      </c>
      <c r="D40" s="36">
        <v>0.58179347826086958</v>
      </c>
      <c r="E40" s="36">
        <v>1.8317934782608696</v>
      </c>
      <c r="F40" s="36">
        <v>0.32309782608695653</v>
      </c>
      <c r="G40" s="36">
        <v>0.20869565217391303</v>
      </c>
      <c r="H40" s="36">
        <v>0</v>
      </c>
      <c r="I40" s="39">
        <v>3.1894021739130443</v>
      </c>
    </row>
    <row r="41" spans="2:9" ht="15" customHeight="1" x14ac:dyDescent="0.25">
      <c r="B41" s="6" t="s">
        <v>39</v>
      </c>
      <c r="C41" s="36">
        <v>3.7804347826086966</v>
      </c>
      <c r="D41" s="36">
        <v>7.1584239130434781</v>
      </c>
      <c r="E41" s="36">
        <v>7.7043478260869573</v>
      </c>
      <c r="F41" s="36">
        <v>2.9237771739130434</v>
      </c>
      <c r="G41" s="36">
        <v>0.58423913043478271</v>
      </c>
      <c r="H41" s="36">
        <v>0.80298913043478259</v>
      </c>
      <c r="I41" s="39">
        <v>22.954211956521743</v>
      </c>
    </row>
    <row r="42" spans="2:9" ht="15" customHeight="1" thickBot="1" x14ac:dyDescent="0.3">
      <c r="B42" s="19" t="s">
        <v>40</v>
      </c>
      <c r="C42" s="38">
        <v>0.21739130434782608</v>
      </c>
      <c r="D42" s="38">
        <v>2.652717391304348</v>
      </c>
      <c r="E42" s="38">
        <v>4.6543478260869566</v>
      </c>
      <c r="F42" s="38">
        <v>4.4152173913043473</v>
      </c>
      <c r="G42" s="38">
        <v>0.51413043478260867</v>
      </c>
      <c r="H42" s="38">
        <v>0.30217391304347824</v>
      </c>
      <c r="I42" s="40">
        <v>12.75597826086956</v>
      </c>
    </row>
    <row r="43" spans="2:9" ht="15" customHeight="1" x14ac:dyDescent="0.25">
      <c r="B43" s="2"/>
      <c r="I43" s="95"/>
    </row>
    <row r="44" spans="2:9" ht="21.75" customHeight="1" thickBot="1" x14ac:dyDescent="0.3">
      <c r="B44" s="46" t="s">
        <v>52</v>
      </c>
      <c r="C44" s="175"/>
    </row>
    <row r="45" spans="2:9" x14ac:dyDescent="0.25">
      <c r="B45" s="676" t="s">
        <v>0</v>
      </c>
      <c r="C45" s="678" t="s">
        <v>137</v>
      </c>
      <c r="D45" s="741"/>
      <c r="E45" s="741"/>
      <c r="F45" s="741"/>
      <c r="G45" s="741"/>
      <c r="H45" s="741"/>
      <c r="I45" s="742"/>
    </row>
    <row r="46" spans="2:9" x14ac:dyDescent="0.25">
      <c r="B46" s="740"/>
      <c r="C46" s="41" t="s">
        <v>13</v>
      </c>
      <c r="D46" s="41" t="s">
        <v>14</v>
      </c>
      <c r="E46" s="41" t="s">
        <v>15</v>
      </c>
      <c r="F46" s="41" t="s">
        <v>16</v>
      </c>
      <c r="G46" s="41" t="s">
        <v>17</v>
      </c>
      <c r="H46" s="41" t="s">
        <v>18</v>
      </c>
      <c r="I46" s="43" t="s">
        <v>218</v>
      </c>
    </row>
    <row r="47" spans="2:9" ht="15" customHeight="1" x14ac:dyDescent="0.25">
      <c r="B47" s="52" t="s">
        <v>8</v>
      </c>
      <c r="C47" s="78">
        <v>41.916088768115962</v>
      </c>
      <c r="D47" s="78">
        <v>116.62459239130436</v>
      </c>
      <c r="E47" s="78">
        <v>108.43476811594195</v>
      </c>
      <c r="F47" s="78">
        <v>43.479447463768096</v>
      </c>
      <c r="G47" s="78">
        <v>25.455460144927532</v>
      </c>
      <c r="H47" s="78">
        <v>10.334755434782609</v>
      </c>
      <c r="I47" s="68">
        <v>346.24511231884111</v>
      </c>
    </row>
    <row r="48" spans="2:9" ht="15" customHeight="1" x14ac:dyDescent="0.25">
      <c r="B48" s="75"/>
      <c r="C48" s="76"/>
      <c r="D48" s="76"/>
      <c r="E48" s="76"/>
      <c r="F48" s="76"/>
      <c r="G48" s="76"/>
      <c r="H48" s="76"/>
      <c r="I48" s="77"/>
    </row>
    <row r="49" spans="2:9" x14ac:dyDescent="0.25">
      <c r="B49" s="6" t="s">
        <v>28</v>
      </c>
      <c r="C49" s="36">
        <v>1.5577445652173911</v>
      </c>
      <c r="D49" s="36">
        <v>6.780570652173914</v>
      </c>
      <c r="E49" s="36">
        <v>5.1983695652173907</v>
      </c>
      <c r="F49" s="36">
        <v>3.2953804347826088</v>
      </c>
      <c r="G49" s="36">
        <v>1.0228260869565218</v>
      </c>
      <c r="H49" s="36">
        <v>0.73885869565217399</v>
      </c>
      <c r="I49" s="39">
        <v>18.593749999999996</v>
      </c>
    </row>
    <row r="50" spans="2:9" x14ac:dyDescent="0.25">
      <c r="B50" s="6" t="s">
        <v>29</v>
      </c>
      <c r="C50" s="36">
        <v>0.93342391304347827</v>
      </c>
      <c r="D50" s="36">
        <v>2.4581521739130436</v>
      </c>
      <c r="E50" s="36">
        <v>1.2894021739130435</v>
      </c>
      <c r="F50" s="36">
        <v>0.19456521739130433</v>
      </c>
      <c r="G50" s="36">
        <v>0.49184782608695654</v>
      </c>
      <c r="H50" s="36">
        <v>0</v>
      </c>
      <c r="I50" s="39">
        <v>5.3673913043478265</v>
      </c>
    </row>
    <row r="51" spans="2:9" x14ac:dyDescent="0.25">
      <c r="B51" s="6" t="s">
        <v>30</v>
      </c>
      <c r="C51" s="36">
        <v>0.37051630434782606</v>
      </c>
      <c r="D51" s="36">
        <v>6.5320652173913043</v>
      </c>
      <c r="E51" s="36">
        <v>2.7764945652173911</v>
      </c>
      <c r="F51" s="36">
        <v>1.9474184782608694</v>
      </c>
      <c r="G51" s="36">
        <v>0.265625</v>
      </c>
      <c r="H51" s="36">
        <v>0.56019021739130437</v>
      </c>
      <c r="I51" s="39">
        <v>12.452309782608694</v>
      </c>
    </row>
    <row r="52" spans="2:9" x14ac:dyDescent="0.25">
      <c r="B52" s="6" t="s">
        <v>31</v>
      </c>
      <c r="C52" s="36">
        <v>0.53369565217391313</v>
      </c>
      <c r="D52" s="36">
        <v>5.3347826086956518</v>
      </c>
      <c r="E52" s="36">
        <v>6.8961956521739118</v>
      </c>
      <c r="F52" s="36">
        <v>0.96195652173913049</v>
      </c>
      <c r="G52" s="36">
        <v>2.1929347826086958</v>
      </c>
      <c r="H52" s="36">
        <v>1.0445652173913043</v>
      </c>
      <c r="I52" s="39">
        <v>16.9641304347826</v>
      </c>
    </row>
    <row r="53" spans="2:9" x14ac:dyDescent="0.25">
      <c r="B53" s="6" t="s">
        <v>32</v>
      </c>
      <c r="C53" s="36">
        <v>0.89402173913043492</v>
      </c>
      <c r="D53" s="36">
        <v>5.6994565217391315</v>
      </c>
      <c r="E53" s="36">
        <v>4.6913043478260867</v>
      </c>
      <c r="F53" s="36">
        <v>1.5304347826086957</v>
      </c>
      <c r="G53" s="36">
        <v>1.9630434782608692</v>
      </c>
      <c r="H53" s="36">
        <v>0.2016304347826087</v>
      </c>
      <c r="I53" s="39">
        <v>14.979891304347833</v>
      </c>
    </row>
    <row r="54" spans="2:9" x14ac:dyDescent="0.25">
      <c r="B54" s="6" t="s">
        <v>33</v>
      </c>
      <c r="C54" s="36">
        <v>8.1187681159420286</v>
      </c>
      <c r="D54" s="36">
        <v>11.912771739130434</v>
      </c>
      <c r="E54" s="36">
        <v>7.4924094202898548</v>
      </c>
      <c r="F54" s="36">
        <v>3.4838496376811587</v>
      </c>
      <c r="G54" s="36">
        <v>0.74009057971014491</v>
      </c>
      <c r="H54" s="36">
        <v>0</v>
      </c>
      <c r="I54" s="39">
        <v>31.747889492753625</v>
      </c>
    </row>
    <row r="55" spans="2:9" x14ac:dyDescent="0.25">
      <c r="B55" s="6" t="s">
        <v>34</v>
      </c>
      <c r="C55" s="36">
        <v>9.7239130434782552</v>
      </c>
      <c r="D55" s="36">
        <v>17.41684782608694</v>
      </c>
      <c r="E55" s="36">
        <v>16.282065217391299</v>
      </c>
      <c r="F55" s="36">
        <v>7.7309782608695654</v>
      </c>
      <c r="G55" s="36">
        <v>0.9149456521739131</v>
      </c>
      <c r="H55" s="36">
        <v>2.965217391304348</v>
      </c>
      <c r="I55" s="39">
        <v>55.033967391304387</v>
      </c>
    </row>
    <row r="56" spans="2:9" x14ac:dyDescent="0.25">
      <c r="B56" s="6" t="s">
        <v>35</v>
      </c>
      <c r="C56" s="36">
        <v>9.0888586956521742</v>
      </c>
      <c r="D56" s="36">
        <v>26.076494565217391</v>
      </c>
      <c r="E56" s="36">
        <v>33.662092391304355</v>
      </c>
      <c r="F56" s="36">
        <v>15.972554347826085</v>
      </c>
      <c r="G56" s="36">
        <v>10.47282608695652</v>
      </c>
      <c r="H56" s="36">
        <v>1.295108695652174</v>
      </c>
      <c r="I56" s="39">
        <v>96.567934782608802</v>
      </c>
    </row>
    <row r="57" spans="2:9" x14ac:dyDescent="0.25">
      <c r="B57" s="6" t="s">
        <v>36</v>
      </c>
      <c r="C57" s="36">
        <v>1.6536358695652176</v>
      </c>
      <c r="D57" s="36">
        <v>5.8192173913043481</v>
      </c>
      <c r="E57" s="36">
        <v>6.3820163043478262</v>
      </c>
      <c r="F57" s="36">
        <v>2.4278913043478254</v>
      </c>
      <c r="G57" s="36">
        <v>2.4862826086956518</v>
      </c>
      <c r="H57" s="36">
        <v>1.5425</v>
      </c>
      <c r="I57" s="39">
        <v>20.311543478260866</v>
      </c>
    </row>
    <row r="58" spans="2:9" x14ac:dyDescent="0.25">
      <c r="B58" s="6" t="s">
        <v>37</v>
      </c>
      <c r="C58" s="36">
        <v>5.3526521739130457</v>
      </c>
      <c r="D58" s="36">
        <v>13.246135869565212</v>
      </c>
      <c r="E58" s="36">
        <v>9.0358858695652167</v>
      </c>
      <c r="F58" s="36">
        <v>1.8360489130434781</v>
      </c>
      <c r="G58" s="36">
        <v>1.9528641304347825</v>
      </c>
      <c r="H58" s="36">
        <v>1.4779891304347825</v>
      </c>
      <c r="I58" s="39">
        <v>32.901576086956496</v>
      </c>
    </row>
    <row r="59" spans="2:9" x14ac:dyDescent="0.25">
      <c r="B59" s="6" t="s">
        <v>38</v>
      </c>
      <c r="C59" s="36">
        <v>0.92826086956521736</v>
      </c>
      <c r="D59" s="36">
        <v>3.1673913043478259</v>
      </c>
      <c r="E59" s="36">
        <v>1</v>
      </c>
      <c r="F59" s="36">
        <v>0.4891304347826087</v>
      </c>
      <c r="G59" s="36">
        <v>0.46304347826086956</v>
      </c>
      <c r="H59" s="36">
        <v>0</v>
      </c>
      <c r="I59" s="39">
        <v>6.0478260869565217</v>
      </c>
    </row>
    <row r="60" spans="2:9" x14ac:dyDescent="0.25">
      <c r="B60" s="6" t="s">
        <v>41</v>
      </c>
      <c r="C60" s="36">
        <v>5.2717391304347827E-2</v>
      </c>
      <c r="D60" s="36">
        <v>0.51929347826086958</v>
      </c>
      <c r="E60" s="36">
        <v>1.5769021739130433</v>
      </c>
      <c r="F60" s="36">
        <v>0.44456521739130439</v>
      </c>
      <c r="G60" s="36">
        <v>0.45380434782608692</v>
      </c>
      <c r="H60" s="36">
        <v>0</v>
      </c>
      <c r="I60" s="39">
        <v>3.0472826086956522</v>
      </c>
    </row>
    <row r="61" spans="2:9" x14ac:dyDescent="0.25">
      <c r="B61" s="6" t="s">
        <v>39</v>
      </c>
      <c r="C61" s="36">
        <v>2.6937499999999988</v>
      </c>
      <c r="D61" s="36">
        <v>8.3548913043478255</v>
      </c>
      <c r="E61" s="36">
        <v>8.4690217391304312</v>
      </c>
      <c r="F61" s="36">
        <v>1.9103260869565215</v>
      </c>
      <c r="G61" s="36">
        <v>1.2679347826086957</v>
      </c>
      <c r="H61" s="36">
        <v>0.5086956521739131</v>
      </c>
      <c r="I61" s="39">
        <v>23.204619565217378</v>
      </c>
    </row>
    <row r="62" spans="2:9" ht="15.75" thickBot="1" x14ac:dyDescent="0.3">
      <c r="B62" s="19" t="s">
        <v>40</v>
      </c>
      <c r="C62" s="38">
        <v>1.4130434782608696E-2</v>
      </c>
      <c r="D62" s="38">
        <v>3.3065217391304347</v>
      </c>
      <c r="E62" s="38">
        <v>3.6826086956521737</v>
      </c>
      <c r="F62" s="38">
        <v>1.2543478260869567</v>
      </c>
      <c r="G62" s="38">
        <v>0.7673913043478261</v>
      </c>
      <c r="H62" s="38">
        <v>0</v>
      </c>
      <c r="I62" s="40">
        <v>9.0249999999999986</v>
      </c>
    </row>
    <row r="64" spans="2:9" x14ac:dyDescent="0.25">
      <c r="B64" s="239" t="s">
        <v>114</v>
      </c>
    </row>
    <row r="65" spans="2:12" x14ac:dyDescent="0.25">
      <c r="B65" s="241" t="s">
        <v>200</v>
      </c>
      <c r="C65" s="247"/>
      <c r="D65" s="247"/>
      <c r="E65" s="247"/>
      <c r="F65" s="247"/>
      <c r="G65" s="247"/>
      <c r="H65" s="247"/>
      <c r="I65" s="247"/>
      <c r="J65" s="242"/>
      <c r="K65" s="242"/>
      <c r="L65" s="248"/>
    </row>
    <row r="66" spans="2:12" ht="15" customHeight="1" x14ac:dyDescent="0.25">
      <c r="B66" s="673" t="s">
        <v>510</v>
      </c>
      <c r="C66" s="673"/>
      <c r="D66" s="673"/>
      <c r="E66" s="673"/>
      <c r="F66" s="673"/>
      <c r="G66" s="673"/>
      <c r="H66" s="673"/>
      <c r="I66" s="673"/>
      <c r="J66" s="258"/>
      <c r="K66" s="258"/>
      <c r="L66" s="258"/>
    </row>
    <row r="67" spans="2:12" ht="12.75" customHeight="1" x14ac:dyDescent="0.25">
      <c r="B67" s="673"/>
      <c r="C67" s="673"/>
      <c r="D67" s="673"/>
      <c r="E67" s="673"/>
      <c r="F67" s="673"/>
      <c r="G67" s="673"/>
      <c r="H67" s="673"/>
      <c r="I67" s="673"/>
      <c r="J67" s="258"/>
      <c r="K67" s="258"/>
      <c r="L67" s="258"/>
    </row>
    <row r="68" spans="2:12" x14ac:dyDescent="0.25">
      <c r="B68" s="243" t="s">
        <v>511</v>
      </c>
      <c r="C68" s="247"/>
      <c r="D68" s="247"/>
      <c r="E68" s="247"/>
      <c r="F68" s="247"/>
      <c r="G68" s="247"/>
      <c r="H68" s="247"/>
      <c r="I68" s="247"/>
      <c r="J68" s="242"/>
      <c r="K68" s="242"/>
      <c r="L68" s="248"/>
    </row>
    <row r="69" spans="2:12" x14ac:dyDescent="0.25">
      <c r="B69" s="174"/>
      <c r="C69" s="50"/>
      <c r="D69" s="50"/>
      <c r="E69" s="50"/>
      <c r="F69" s="50"/>
      <c r="G69" s="50"/>
      <c r="H69" s="50"/>
      <c r="I69" s="50"/>
    </row>
    <row r="70" spans="2:12" x14ac:dyDescent="0.25">
      <c r="B70" s="190"/>
      <c r="C70" s="50"/>
      <c r="D70" s="50"/>
      <c r="E70" s="50"/>
      <c r="F70" s="50"/>
      <c r="G70" s="50"/>
      <c r="H70" s="50"/>
      <c r="I70" s="50"/>
    </row>
    <row r="71" spans="2:12" x14ac:dyDescent="0.25">
      <c r="C71" s="50"/>
      <c r="D71" s="50"/>
      <c r="E71" s="50"/>
      <c r="F71" s="50"/>
      <c r="G71" s="50"/>
      <c r="H71" s="50"/>
      <c r="I71" s="50"/>
    </row>
    <row r="72" spans="2:12" x14ac:dyDescent="0.25">
      <c r="C72" s="50"/>
      <c r="D72" s="50"/>
      <c r="E72" s="50"/>
      <c r="F72" s="50"/>
      <c r="G72" s="50"/>
      <c r="H72" s="50"/>
      <c r="I72" s="50"/>
    </row>
    <row r="73" spans="2:12" x14ac:dyDescent="0.25">
      <c r="C73" s="50"/>
      <c r="D73" s="50"/>
      <c r="E73" s="50"/>
      <c r="F73" s="50"/>
      <c r="G73" s="50"/>
      <c r="H73" s="50"/>
      <c r="I73" s="50"/>
    </row>
    <row r="74" spans="2:12" x14ac:dyDescent="0.25">
      <c r="C74" s="50"/>
      <c r="D74" s="50"/>
      <c r="E74" s="50"/>
      <c r="F74" s="50"/>
      <c r="G74" s="50"/>
      <c r="H74" s="50"/>
      <c r="I74" s="50"/>
    </row>
    <row r="75" spans="2:12" x14ac:dyDescent="0.25">
      <c r="C75" s="50"/>
      <c r="D75" s="50"/>
      <c r="E75" s="50"/>
      <c r="F75" s="50"/>
      <c r="G75" s="50"/>
      <c r="H75" s="50"/>
      <c r="I75" s="50"/>
    </row>
    <row r="76" spans="2:12" x14ac:dyDescent="0.25">
      <c r="C76" s="50"/>
      <c r="D76" s="50"/>
      <c r="E76" s="50"/>
      <c r="F76" s="50"/>
      <c r="G76" s="50"/>
      <c r="H76" s="50"/>
      <c r="I76" s="50"/>
    </row>
    <row r="77" spans="2:12" x14ac:dyDescent="0.25">
      <c r="C77" s="50"/>
      <c r="D77" s="50"/>
      <c r="E77" s="50"/>
      <c r="F77" s="50"/>
      <c r="G77" s="50"/>
      <c r="H77" s="50"/>
      <c r="I77" s="50"/>
    </row>
    <row r="78" spans="2:12" x14ac:dyDescent="0.25">
      <c r="C78" s="50"/>
      <c r="D78" s="50"/>
      <c r="E78" s="50"/>
      <c r="F78" s="50"/>
      <c r="G78" s="50"/>
      <c r="H78" s="50"/>
      <c r="I78" s="50"/>
    </row>
    <row r="79" spans="2:12" x14ac:dyDescent="0.25">
      <c r="C79" s="50"/>
      <c r="D79" s="50"/>
      <c r="E79" s="50"/>
      <c r="F79" s="50"/>
      <c r="G79" s="50"/>
      <c r="H79" s="50"/>
      <c r="I79" s="50"/>
    </row>
  </sheetData>
  <customSheetViews>
    <customSheetView guid="{CB3EB9C4-9AB6-45BD-B73F-499A363E3D97}" fitToPage="1">
      <pageMargins left="0.70866141732283472" right="0.70866141732283472" top="0.74803149606299213" bottom="0.74803149606299213" header="0.31496062992125984" footer="0.31496062992125984"/>
      <pageSetup paperSize="9" scale="60"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7">
    <mergeCell ref="B5:B6"/>
    <mergeCell ref="C5:I5"/>
    <mergeCell ref="B66:I67"/>
    <mergeCell ref="C45:I45"/>
    <mergeCell ref="B45:B46"/>
    <mergeCell ref="B25:B26"/>
    <mergeCell ref="C25:I25"/>
  </mergeCells>
  <hyperlinks>
    <hyperlink ref="B2" location="Index!A1" display="Return to Index"/>
  </hyperlinks>
  <pageMargins left="0.70866141732283472" right="0.70866141732283472" top="0.74803149606299213" bottom="0.74803149606299213" header="0.31496062992125984" footer="0.31496062992125984"/>
  <pageSetup paperSize="9" scale="64"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pageSetUpPr fitToPage="1"/>
  </sheetPr>
  <dimension ref="B1:M71"/>
  <sheetViews>
    <sheetView zoomScaleNormal="100" workbookViewId="0"/>
  </sheetViews>
  <sheetFormatPr defaultColWidth="9.140625" defaultRowHeight="15" x14ac:dyDescent="0.25"/>
  <cols>
    <col min="1" max="1" width="3.28515625" style="1" customWidth="1"/>
    <col min="2" max="2" width="28.7109375" style="1" customWidth="1"/>
    <col min="3" max="5" width="14.140625" style="1" customWidth="1"/>
    <col min="6" max="6" width="1.7109375" style="1" customWidth="1"/>
    <col min="7" max="9" width="14.140625" style="1" customWidth="1"/>
    <col min="10" max="12" width="9.140625" style="1"/>
    <col min="13" max="13" width="9.140625" style="16"/>
    <col min="14" max="16384" width="9.140625" style="1"/>
  </cols>
  <sheetData>
    <row r="1" spans="2:13" ht="18.75" customHeight="1" x14ac:dyDescent="0.25">
      <c r="B1" s="607" t="s">
        <v>483</v>
      </c>
    </row>
    <row r="2" spans="2:13" ht="15" customHeight="1" x14ac:dyDescent="0.25">
      <c r="B2" s="236" t="s">
        <v>127</v>
      </c>
      <c r="M2" s="133"/>
    </row>
    <row r="3" spans="2:13" ht="15" customHeight="1" x14ac:dyDescent="0.25">
      <c r="B3" s="2"/>
      <c r="I3" s="95"/>
    </row>
    <row r="4" spans="2:13" s="232" customFormat="1" ht="15" customHeight="1" thickBot="1" x14ac:dyDescent="0.3">
      <c r="B4" s="46" t="s">
        <v>371</v>
      </c>
      <c r="M4" s="16"/>
    </row>
    <row r="5" spans="2:13" s="232" customFormat="1" ht="15" customHeight="1" x14ac:dyDescent="0.25">
      <c r="B5" s="676" t="s">
        <v>0</v>
      </c>
      <c r="C5" s="678" t="s">
        <v>201</v>
      </c>
      <c r="D5" s="679"/>
      <c r="E5" s="680"/>
      <c r="F5" s="684"/>
      <c r="G5" s="678" t="s">
        <v>385</v>
      </c>
      <c r="H5" s="743"/>
      <c r="I5" s="729"/>
      <c r="M5" s="16"/>
    </row>
    <row r="6" spans="2:13" s="232" customFormat="1" ht="15" customHeight="1" x14ac:dyDescent="0.25">
      <c r="B6" s="730"/>
      <c r="C6" s="41" t="s">
        <v>219</v>
      </c>
      <c r="D6" s="41" t="s">
        <v>51</v>
      </c>
      <c r="E6" s="41" t="s">
        <v>44</v>
      </c>
      <c r="F6" s="685"/>
      <c r="G6" s="41" t="s">
        <v>219</v>
      </c>
      <c r="H6" s="42" t="s">
        <v>51</v>
      </c>
      <c r="I6" s="43" t="s">
        <v>44</v>
      </c>
      <c r="M6" s="16"/>
    </row>
    <row r="7" spans="2:13" s="232" customFormat="1" ht="15" customHeight="1" x14ac:dyDescent="0.25">
      <c r="B7" s="52" t="s">
        <v>8</v>
      </c>
      <c r="C7" s="35">
        <v>1860</v>
      </c>
      <c r="D7" s="35">
        <v>863</v>
      </c>
      <c r="E7" s="35">
        <v>997</v>
      </c>
      <c r="F7" s="35"/>
      <c r="G7" s="78">
        <v>325.26811775362359</v>
      </c>
      <c r="H7" s="108">
        <v>191.39260688405801</v>
      </c>
      <c r="I7" s="68">
        <v>133.8755108695654</v>
      </c>
      <c r="M7" s="16"/>
    </row>
    <row r="8" spans="2:13" s="232" customFormat="1" ht="15" customHeight="1" x14ac:dyDescent="0.25">
      <c r="B8" s="75"/>
      <c r="C8" s="76"/>
      <c r="D8" s="76"/>
      <c r="E8" s="76"/>
      <c r="F8" s="76"/>
      <c r="G8" s="76"/>
      <c r="H8" s="109"/>
      <c r="I8" s="77"/>
      <c r="M8" s="16"/>
    </row>
    <row r="9" spans="2:13" s="232" customFormat="1" ht="15" customHeight="1" x14ac:dyDescent="0.25">
      <c r="B9" s="6" t="s">
        <v>28</v>
      </c>
      <c r="C9" s="27">
        <v>126</v>
      </c>
      <c r="D9" s="27">
        <v>81</v>
      </c>
      <c r="E9" s="27">
        <v>45</v>
      </c>
      <c r="F9" s="27"/>
      <c r="G9" s="36">
        <v>14.33957065217391</v>
      </c>
      <c r="H9" s="110">
        <v>9.6277391304347795</v>
      </c>
      <c r="I9" s="39">
        <v>4.7118315217391293</v>
      </c>
      <c r="M9" s="16"/>
    </row>
    <row r="10" spans="2:13" s="232" customFormat="1" ht="15" customHeight="1" x14ac:dyDescent="0.25">
      <c r="B10" s="6" t="s">
        <v>29</v>
      </c>
      <c r="C10" s="27">
        <v>34</v>
      </c>
      <c r="D10" s="27">
        <v>16</v>
      </c>
      <c r="E10" s="27">
        <v>18</v>
      </c>
      <c r="F10" s="27"/>
      <c r="G10" s="36">
        <v>3.4855978260869565</v>
      </c>
      <c r="H10" s="110">
        <v>1.8054347826086954</v>
      </c>
      <c r="I10" s="39">
        <v>1.6801630434782611</v>
      </c>
      <c r="M10" s="16"/>
    </row>
    <row r="11" spans="2:13" s="232" customFormat="1" ht="15" customHeight="1" x14ac:dyDescent="0.25">
      <c r="B11" s="6" t="s">
        <v>30</v>
      </c>
      <c r="C11" s="27">
        <v>68</v>
      </c>
      <c r="D11" s="27">
        <v>40</v>
      </c>
      <c r="E11" s="27">
        <v>28</v>
      </c>
      <c r="F11" s="27"/>
      <c r="G11" s="36">
        <v>10.940217391304344</v>
      </c>
      <c r="H11" s="110">
        <v>7.9133152173913057</v>
      </c>
      <c r="I11" s="39">
        <v>3.0269021739130442</v>
      </c>
      <c r="M11" s="16"/>
    </row>
    <row r="12" spans="2:13" s="232" customFormat="1" ht="15" customHeight="1" x14ac:dyDescent="0.25">
      <c r="B12" s="6" t="s">
        <v>31</v>
      </c>
      <c r="C12" s="27">
        <v>129</v>
      </c>
      <c r="D12" s="27">
        <v>67</v>
      </c>
      <c r="E12" s="27">
        <v>62</v>
      </c>
      <c r="F12" s="27"/>
      <c r="G12" s="36">
        <v>16.654891304347817</v>
      </c>
      <c r="H12" s="110">
        <v>9.9086956521739111</v>
      </c>
      <c r="I12" s="39">
        <v>6.7461956521739124</v>
      </c>
      <c r="M12" s="16"/>
    </row>
    <row r="13" spans="2:13" s="232" customFormat="1" ht="15" customHeight="1" x14ac:dyDescent="0.25">
      <c r="B13" s="6" t="s">
        <v>32</v>
      </c>
      <c r="C13" s="27">
        <v>87</v>
      </c>
      <c r="D13" s="27">
        <v>48</v>
      </c>
      <c r="E13" s="27">
        <v>39</v>
      </c>
      <c r="F13" s="27"/>
      <c r="G13" s="36">
        <v>11.014565217391302</v>
      </c>
      <c r="H13" s="110">
        <v>6.957635869565217</v>
      </c>
      <c r="I13" s="39">
        <v>4.0569293478260873</v>
      </c>
      <c r="M13" s="16"/>
    </row>
    <row r="14" spans="2:13" s="232" customFormat="1" ht="15" customHeight="1" x14ac:dyDescent="0.25">
      <c r="B14" s="6" t="s">
        <v>33</v>
      </c>
      <c r="C14" s="27">
        <v>189</v>
      </c>
      <c r="D14" s="27">
        <v>80</v>
      </c>
      <c r="E14" s="27">
        <v>109</v>
      </c>
      <c r="F14" s="27"/>
      <c r="G14" s="36">
        <v>29.333108695652172</v>
      </c>
      <c r="H14" s="110">
        <v>17.236179347826084</v>
      </c>
      <c r="I14" s="39">
        <v>12.096929347826084</v>
      </c>
      <c r="M14" s="16"/>
    </row>
    <row r="15" spans="2:13" s="232" customFormat="1" ht="15" customHeight="1" x14ac:dyDescent="0.25">
      <c r="B15" s="6" t="s">
        <v>34</v>
      </c>
      <c r="C15" s="27">
        <v>434</v>
      </c>
      <c r="D15" s="27">
        <v>186</v>
      </c>
      <c r="E15" s="27">
        <v>248</v>
      </c>
      <c r="F15" s="27"/>
      <c r="G15" s="36">
        <v>50.405358695652154</v>
      </c>
      <c r="H15" s="110">
        <v>26.269081521739128</v>
      </c>
      <c r="I15" s="39">
        <v>24.136277173913044</v>
      </c>
      <c r="M15" s="16"/>
    </row>
    <row r="16" spans="2:13" s="232" customFormat="1" ht="15" customHeight="1" x14ac:dyDescent="0.25">
      <c r="B16" s="6" t="s">
        <v>35</v>
      </c>
      <c r="C16" s="27">
        <v>300</v>
      </c>
      <c r="D16" s="27">
        <v>158</v>
      </c>
      <c r="E16" s="27">
        <v>142</v>
      </c>
      <c r="F16" s="27"/>
      <c r="G16" s="36">
        <v>80.274411231884145</v>
      </c>
      <c r="H16" s="110">
        <v>46.768432971014477</v>
      </c>
      <c r="I16" s="39">
        <v>33.505978260869561</v>
      </c>
      <c r="M16" s="16"/>
    </row>
    <row r="17" spans="2:13" s="232" customFormat="1" ht="15" customHeight="1" x14ac:dyDescent="0.25">
      <c r="B17" s="6" t="s">
        <v>36</v>
      </c>
      <c r="C17" s="27">
        <v>109</v>
      </c>
      <c r="D17" s="27">
        <v>64</v>
      </c>
      <c r="E17" s="27">
        <v>45</v>
      </c>
      <c r="F17" s="27"/>
      <c r="G17" s="36">
        <v>16.262826086956519</v>
      </c>
      <c r="H17" s="110">
        <v>12.434815217391305</v>
      </c>
      <c r="I17" s="39">
        <v>3.8280108695652175</v>
      </c>
      <c r="M17" s="16"/>
    </row>
    <row r="18" spans="2:13" s="232" customFormat="1" ht="15" customHeight="1" x14ac:dyDescent="0.25">
      <c r="B18" s="6" t="s">
        <v>37</v>
      </c>
      <c r="C18" s="27">
        <v>321</v>
      </c>
      <c r="D18" s="27">
        <v>114</v>
      </c>
      <c r="E18" s="27">
        <v>207</v>
      </c>
      <c r="F18" s="27"/>
      <c r="G18" s="36">
        <v>34.401701086956514</v>
      </c>
      <c r="H18" s="110">
        <v>14.377771739130434</v>
      </c>
      <c r="I18" s="39">
        <v>20.023929347826083</v>
      </c>
      <c r="M18" s="16"/>
    </row>
    <row r="19" spans="2:13" s="232" customFormat="1" ht="15" customHeight="1" x14ac:dyDescent="0.25">
      <c r="B19" s="6" t="s">
        <v>38</v>
      </c>
      <c r="C19" s="27">
        <v>41</v>
      </c>
      <c r="D19" s="27">
        <v>27</v>
      </c>
      <c r="E19" s="27">
        <v>14</v>
      </c>
      <c r="F19" s="27"/>
      <c r="G19" s="36">
        <v>18.589130434782614</v>
      </c>
      <c r="H19" s="110">
        <v>12.072554347826088</v>
      </c>
      <c r="I19" s="39">
        <v>6.5165760869565208</v>
      </c>
      <c r="M19" s="16"/>
    </row>
    <row r="20" spans="2:13" s="232" customFormat="1" ht="15" customHeight="1" x14ac:dyDescent="0.25">
      <c r="B20" s="6" t="s">
        <v>41</v>
      </c>
      <c r="C20" s="27">
        <v>22</v>
      </c>
      <c r="D20" s="27">
        <v>8</v>
      </c>
      <c r="E20" s="27">
        <v>14</v>
      </c>
      <c r="F20" s="27"/>
      <c r="G20" s="36">
        <v>3.2402173913043484</v>
      </c>
      <c r="H20" s="110">
        <v>2.5380434782608696</v>
      </c>
      <c r="I20" s="39">
        <v>0.7021739130434782</v>
      </c>
      <c r="M20" s="16"/>
    </row>
    <row r="21" spans="2:13" s="232" customFormat="1" ht="15" customHeight="1" x14ac:dyDescent="0.25">
      <c r="B21" s="6" t="s">
        <v>39</v>
      </c>
      <c r="C21" s="27">
        <v>137</v>
      </c>
      <c r="D21" s="27">
        <v>68</v>
      </c>
      <c r="E21" s="27">
        <v>69</v>
      </c>
      <c r="F21" s="27"/>
      <c r="G21" s="36">
        <v>25.171086956521737</v>
      </c>
      <c r="H21" s="110">
        <v>15.599211956521739</v>
      </c>
      <c r="I21" s="39">
        <v>9.5718750000000021</v>
      </c>
      <c r="M21" s="16"/>
    </row>
    <row r="22" spans="2:13" s="232" customFormat="1" ht="15" customHeight="1" thickBot="1" x14ac:dyDescent="0.3">
      <c r="B22" s="19" t="s">
        <v>40</v>
      </c>
      <c r="C22" s="28">
        <v>32</v>
      </c>
      <c r="D22" s="28">
        <v>21</v>
      </c>
      <c r="E22" s="28">
        <v>11</v>
      </c>
      <c r="F22" s="28"/>
      <c r="G22" s="38">
        <v>11.155434782608694</v>
      </c>
      <c r="H22" s="111">
        <v>7.8836956521739117</v>
      </c>
      <c r="I22" s="40">
        <v>3.2717391304347827</v>
      </c>
      <c r="M22" s="16"/>
    </row>
    <row r="23" spans="2:13" s="232" customFormat="1" ht="15.75" x14ac:dyDescent="0.25">
      <c r="B23" s="2"/>
      <c r="I23" s="95"/>
      <c r="M23" s="16"/>
    </row>
    <row r="24" spans="2:13" ht="15" customHeight="1" thickBot="1" x14ac:dyDescent="0.3">
      <c r="B24" s="46" t="s">
        <v>156</v>
      </c>
    </row>
    <row r="25" spans="2:13" ht="15" customHeight="1" x14ac:dyDescent="0.25">
      <c r="B25" s="676" t="s">
        <v>0</v>
      </c>
      <c r="C25" s="678" t="s">
        <v>201</v>
      </c>
      <c r="D25" s="679"/>
      <c r="E25" s="680"/>
      <c r="F25" s="684"/>
      <c r="G25" s="678" t="s">
        <v>385</v>
      </c>
      <c r="H25" s="743"/>
      <c r="I25" s="729"/>
    </row>
    <row r="26" spans="2:13" ht="15" customHeight="1" x14ac:dyDescent="0.25">
      <c r="B26" s="730"/>
      <c r="C26" s="41" t="s">
        <v>219</v>
      </c>
      <c r="D26" s="41" t="s">
        <v>51</v>
      </c>
      <c r="E26" s="41" t="s">
        <v>44</v>
      </c>
      <c r="F26" s="685"/>
      <c r="G26" s="41" t="s">
        <v>219</v>
      </c>
      <c r="H26" s="42" t="s">
        <v>51</v>
      </c>
      <c r="I26" s="43" t="s">
        <v>44</v>
      </c>
    </row>
    <row r="27" spans="2:13" ht="15" customHeight="1" x14ac:dyDescent="0.25">
      <c r="B27" s="52" t="s">
        <v>8</v>
      </c>
      <c r="C27" s="35">
        <v>1812</v>
      </c>
      <c r="D27" s="35">
        <v>945</v>
      </c>
      <c r="E27" s="35">
        <v>867</v>
      </c>
      <c r="F27" s="35"/>
      <c r="G27" s="78">
        <v>341.73476086956606</v>
      </c>
      <c r="H27" s="108">
        <v>211.73226630434829</v>
      </c>
      <c r="I27" s="68">
        <v>130.00249456521766</v>
      </c>
    </row>
    <row r="28" spans="2:13" ht="15" customHeight="1" x14ac:dyDescent="0.25">
      <c r="B28" s="75"/>
      <c r="C28" s="76"/>
      <c r="D28" s="76"/>
      <c r="E28" s="76"/>
      <c r="F28" s="76"/>
      <c r="G28" s="76"/>
      <c r="H28" s="109"/>
      <c r="I28" s="77"/>
    </row>
    <row r="29" spans="2:13" ht="15" customHeight="1" x14ac:dyDescent="0.25">
      <c r="B29" s="6" t="s">
        <v>28</v>
      </c>
      <c r="C29" s="27">
        <v>130</v>
      </c>
      <c r="D29" s="27">
        <v>97</v>
      </c>
      <c r="E29" s="27">
        <v>33</v>
      </c>
      <c r="F29" s="27"/>
      <c r="G29" s="36">
        <v>15.749999999999998</v>
      </c>
      <c r="H29" s="110">
        <v>12.039293478260868</v>
      </c>
      <c r="I29" s="39">
        <v>3.7107065217391311</v>
      </c>
    </row>
    <row r="30" spans="2:13" ht="15" customHeight="1" x14ac:dyDescent="0.25">
      <c r="B30" s="6" t="s">
        <v>29</v>
      </c>
      <c r="C30" s="27">
        <v>43</v>
      </c>
      <c r="D30" s="27">
        <v>22</v>
      </c>
      <c r="E30" s="27">
        <v>21</v>
      </c>
      <c r="F30" s="27"/>
      <c r="G30" s="36">
        <v>4.9657608695652167</v>
      </c>
      <c r="H30" s="110">
        <v>2.7684782608695655</v>
      </c>
      <c r="I30" s="39">
        <v>2.1972826086956521</v>
      </c>
    </row>
    <row r="31" spans="2:13" ht="15" customHeight="1" x14ac:dyDescent="0.25">
      <c r="B31" s="6" t="s">
        <v>30</v>
      </c>
      <c r="C31" s="27">
        <v>74</v>
      </c>
      <c r="D31" s="27">
        <v>51</v>
      </c>
      <c r="E31" s="27">
        <v>23</v>
      </c>
      <c r="F31" s="27"/>
      <c r="G31" s="36">
        <v>11.463043478260868</v>
      </c>
      <c r="H31" s="110">
        <v>8.5369565217391283</v>
      </c>
      <c r="I31" s="39">
        <v>2.9260869565217393</v>
      </c>
    </row>
    <row r="32" spans="2:13" ht="15" customHeight="1" x14ac:dyDescent="0.25">
      <c r="B32" s="6" t="s">
        <v>31</v>
      </c>
      <c r="C32" s="27">
        <v>93</v>
      </c>
      <c r="D32" s="27">
        <v>51</v>
      </c>
      <c r="E32" s="27">
        <v>42</v>
      </c>
      <c r="F32" s="27"/>
      <c r="G32" s="36">
        <v>15.146195652173905</v>
      </c>
      <c r="H32" s="110">
        <v>8.6749999999999972</v>
      </c>
      <c r="I32" s="39">
        <v>6.4711956521739138</v>
      </c>
    </row>
    <row r="33" spans="2:9" ht="15" customHeight="1" x14ac:dyDescent="0.25">
      <c r="B33" s="6" t="s">
        <v>32</v>
      </c>
      <c r="C33" s="27">
        <v>107</v>
      </c>
      <c r="D33" s="27">
        <v>63</v>
      </c>
      <c r="E33" s="27">
        <v>44</v>
      </c>
      <c r="F33" s="27"/>
      <c r="G33" s="36">
        <v>12.288413043478265</v>
      </c>
      <c r="H33" s="110">
        <v>7.4031304347826064</v>
      </c>
      <c r="I33" s="39">
        <v>4.8852826086956513</v>
      </c>
    </row>
    <row r="34" spans="2:9" ht="15" customHeight="1" x14ac:dyDescent="0.25">
      <c r="B34" s="6" t="s">
        <v>33</v>
      </c>
      <c r="C34" s="27">
        <v>205</v>
      </c>
      <c r="D34" s="27">
        <v>98</v>
      </c>
      <c r="E34" s="27">
        <v>107</v>
      </c>
      <c r="F34" s="27"/>
      <c r="G34" s="36">
        <v>36.500282608695642</v>
      </c>
      <c r="H34" s="110">
        <v>21.841869565217394</v>
      </c>
      <c r="I34" s="39">
        <v>14.65841304347826</v>
      </c>
    </row>
    <row r="35" spans="2:9" ht="15" customHeight="1" x14ac:dyDescent="0.25">
      <c r="B35" s="6" t="s">
        <v>34</v>
      </c>
      <c r="C35" s="27">
        <v>439</v>
      </c>
      <c r="D35" s="27">
        <v>220</v>
      </c>
      <c r="E35" s="27">
        <v>219</v>
      </c>
      <c r="F35" s="27"/>
      <c r="G35" s="36">
        <v>56.050163043478264</v>
      </c>
      <c r="H35" s="110">
        <v>33.247499999999995</v>
      </c>
      <c r="I35" s="39">
        <v>22.802663043478269</v>
      </c>
    </row>
    <row r="36" spans="2:9" ht="15" customHeight="1" x14ac:dyDescent="0.25">
      <c r="B36" s="6" t="s">
        <v>35</v>
      </c>
      <c r="C36" s="27">
        <v>286</v>
      </c>
      <c r="D36" s="27">
        <v>164</v>
      </c>
      <c r="E36" s="27">
        <v>122</v>
      </c>
      <c r="F36" s="27"/>
      <c r="G36" s="36">
        <v>80.125135869565199</v>
      </c>
      <c r="H36" s="110">
        <v>46.689538043478237</v>
      </c>
      <c r="I36" s="39">
        <v>33.435597826086962</v>
      </c>
    </row>
    <row r="37" spans="2:9" ht="15" customHeight="1" x14ac:dyDescent="0.25">
      <c r="B37" s="6" t="s">
        <v>36</v>
      </c>
      <c r="C37" s="27">
        <v>123</v>
      </c>
      <c r="D37" s="27">
        <v>83</v>
      </c>
      <c r="E37" s="27">
        <v>40</v>
      </c>
      <c r="F37" s="27"/>
      <c r="G37" s="36">
        <v>19.992407608695647</v>
      </c>
      <c r="H37" s="110">
        <v>15.486494565217392</v>
      </c>
      <c r="I37" s="39">
        <v>4.5059130434782624</v>
      </c>
    </row>
    <row r="38" spans="2:9" ht="15" customHeight="1" x14ac:dyDescent="0.25">
      <c r="B38" s="6" t="s">
        <v>37</v>
      </c>
      <c r="C38" s="27">
        <v>299</v>
      </c>
      <c r="D38" s="27">
        <v>126</v>
      </c>
      <c r="E38" s="27">
        <v>173</v>
      </c>
      <c r="F38" s="27"/>
      <c r="G38" s="36">
        <v>33.662190217391263</v>
      </c>
      <c r="H38" s="110">
        <v>16.91628804347825</v>
      </c>
      <c r="I38" s="39">
        <v>16.745902173913045</v>
      </c>
    </row>
    <row r="39" spans="2:9" ht="15" customHeight="1" x14ac:dyDescent="0.25">
      <c r="B39" s="6" t="s">
        <v>38</v>
      </c>
      <c r="C39" s="27">
        <v>27</v>
      </c>
      <c r="D39" s="27">
        <v>16</v>
      </c>
      <c r="E39" s="27">
        <v>11</v>
      </c>
      <c r="F39" s="27"/>
      <c r="G39" s="36">
        <v>17.425815217391307</v>
      </c>
      <c r="H39" s="110">
        <v>10.941304347826089</v>
      </c>
      <c r="I39" s="39">
        <v>6.4845108695652165</v>
      </c>
    </row>
    <row r="40" spans="2:9" ht="15" customHeight="1" x14ac:dyDescent="0.25">
      <c r="B40" s="6" t="s">
        <v>41</v>
      </c>
      <c r="C40" s="27">
        <v>17</v>
      </c>
      <c r="D40" s="27">
        <v>9</v>
      </c>
      <c r="E40" s="27">
        <v>8</v>
      </c>
      <c r="F40" s="27"/>
      <c r="G40" s="36">
        <v>3.1894021739130443</v>
      </c>
      <c r="H40" s="110">
        <v>3.0418478260869568</v>
      </c>
      <c r="I40" s="39">
        <v>0.14755434782608695</v>
      </c>
    </row>
    <row r="41" spans="2:9" ht="15" customHeight="1" x14ac:dyDescent="0.25">
      <c r="B41" s="6" t="s">
        <v>39</v>
      </c>
      <c r="C41" s="27">
        <v>141</v>
      </c>
      <c r="D41" s="27">
        <v>71</v>
      </c>
      <c r="E41" s="27">
        <v>70</v>
      </c>
      <c r="F41" s="27"/>
      <c r="G41" s="36">
        <v>22.948233695652174</v>
      </c>
      <c r="H41" s="110">
        <v>14.829347826086956</v>
      </c>
      <c r="I41" s="39">
        <v>8.1188858695652169</v>
      </c>
    </row>
    <row r="42" spans="2:9" ht="15" customHeight="1" thickBot="1" x14ac:dyDescent="0.3">
      <c r="B42" s="19" t="s">
        <v>40</v>
      </c>
      <c r="C42" s="28">
        <v>42</v>
      </c>
      <c r="D42" s="28">
        <v>30</v>
      </c>
      <c r="E42" s="28">
        <v>12</v>
      </c>
      <c r="F42" s="28"/>
      <c r="G42" s="38">
        <v>12.227717391304346</v>
      </c>
      <c r="H42" s="111">
        <v>9.3152173913043477</v>
      </c>
      <c r="I42" s="40">
        <v>2.9124999999999996</v>
      </c>
    </row>
    <row r="43" spans="2:9" ht="15.75" x14ac:dyDescent="0.25">
      <c r="B43" s="2"/>
      <c r="I43" s="95"/>
    </row>
    <row r="44" spans="2:9" ht="19.5" thickBot="1" x14ac:dyDescent="0.3">
      <c r="B44" s="46" t="s">
        <v>52</v>
      </c>
      <c r="C44" s="175"/>
    </row>
    <row r="45" spans="2:9" x14ac:dyDescent="0.25">
      <c r="B45" s="676" t="s">
        <v>0</v>
      </c>
      <c r="C45" s="678" t="s">
        <v>201</v>
      </c>
      <c r="D45" s="679"/>
      <c r="E45" s="680"/>
      <c r="F45" s="684"/>
      <c r="G45" s="678" t="s">
        <v>385</v>
      </c>
      <c r="H45" s="743"/>
      <c r="I45" s="729"/>
    </row>
    <row r="46" spans="2:9" x14ac:dyDescent="0.25">
      <c r="B46" s="740"/>
      <c r="C46" s="41" t="s">
        <v>219</v>
      </c>
      <c r="D46" s="41" t="s">
        <v>51</v>
      </c>
      <c r="E46" s="41" t="s">
        <v>44</v>
      </c>
      <c r="F46" s="744"/>
      <c r="G46" s="41" t="s">
        <v>219</v>
      </c>
      <c r="H46" s="42" t="s">
        <v>51</v>
      </c>
      <c r="I46" s="43" t="s">
        <v>44</v>
      </c>
    </row>
    <row r="47" spans="2:9" x14ac:dyDescent="0.25">
      <c r="B47" s="52" t="s">
        <v>8</v>
      </c>
      <c r="C47" s="35">
        <v>1880</v>
      </c>
      <c r="D47" s="35">
        <v>1015</v>
      </c>
      <c r="E47" s="35">
        <v>865</v>
      </c>
      <c r="F47" s="35"/>
      <c r="G47" s="78">
        <v>348.09103623188457</v>
      </c>
      <c r="H47" s="108">
        <v>222.2321847826091</v>
      </c>
      <c r="I47" s="68">
        <v>125.85885144927551</v>
      </c>
    </row>
    <row r="48" spans="2:9" x14ac:dyDescent="0.25">
      <c r="B48" s="75"/>
      <c r="C48" s="76"/>
      <c r="D48" s="76"/>
      <c r="E48" s="76"/>
      <c r="F48" s="76"/>
      <c r="G48" s="76"/>
      <c r="H48" s="109"/>
      <c r="I48" s="77"/>
    </row>
    <row r="49" spans="2:12" x14ac:dyDescent="0.25">
      <c r="B49" s="6" t="s">
        <v>28</v>
      </c>
      <c r="C49" s="27">
        <v>138</v>
      </c>
      <c r="D49" s="27">
        <v>102</v>
      </c>
      <c r="E49" s="27">
        <v>36</v>
      </c>
      <c r="F49" s="27"/>
      <c r="G49" s="36">
        <v>18.593749999999996</v>
      </c>
      <c r="H49" s="110">
        <v>14.362635869565217</v>
      </c>
      <c r="I49" s="39">
        <v>4.2311141304347828</v>
      </c>
    </row>
    <row r="50" spans="2:12" x14ac:dyDescent="0.25">
      <c r="B50" s="6" t="s">
        <v>29</v>
      </c>
      <c r="C50" s="27">
        <v>44</v>
      </c>
      <c r="D50" s="27">
        <v>21</v>
      </c>
      <c r="E50" s="27">
        <v>23</v>
      </c>
      <c r="F50" s="27"/>
      <c r="G50" s="36">
        <v>5.3673913043478265</v>
      </c>
      <c r="H50" s="110">
        <v>3.46875</v>
      </c>
      <c r="I50" s="39">
        <v>1.8986413043478259</v>
      </c>
    </row>
    <row r="51" spans="2:12" x14ac:dyDescent="0.25">
      <c r="B51" s="6" t="s">
        <v>30</v>
      </c>
      <c r="C51" s="27">
        <v>73</v>
      </c>
      <c r="D51" s="27">
        <v>51</v>
      </c>
      <c r="E51" s="27">
        <v>22</v>
      </c>
      <c r="F51" s="27"/>
      <c r="G51" s="36">
        <v>12.452309782608694</v>
      </c>
      <c r="H51" s="110">
        <v>10.080163043478258</v>
      </c>
      <c r="I51" s="39">
        <v>2.3721467391304345</v>
      </c>
    </row>
    <row r="52" spans="2:12" x14ac:dyDescent="0.25">
      <c r="B52" s="6" t="s">
        <v>31</v>
      </c>
      <c r="C52" s="27">
        <v>118</v>
      </c>
      <c r="D52" s="27">
        <v>68</v>
      </c>
      <c r="E52" s="27">
        <v>50</v>
      </c>
      <c r="F52" s="27"/>
      <c r="G52" s="36">
        <v>17.164673913043472</v>
      </c>
      <c r="H52" s="110">
        <v>10.659239130434781</v>
      </c>
      <c r="I52" s="39">
        <v>6.5054347826086945</v>
      </c>
    </row>
    <row r="53" spans="2:12" x14ac:dyDescent="0.25">
      <c r="B53" s="6" t="s">
        <v>32</v>
      </c>
      <c r="C53" s="27">
        <v>93</v>
      </c>
      <c r="D53" s="27">
        <v>57</v>
      </c>
      <c r="E53" s="27">
        <v>36</v>
      </c>
      <c r="F53" s="27"/>
      <c r="G53" s="36">
        <v>14.979891304347833</v>
      </c>
      <c r="H53" s="110">
        <v>9.8108695652173896</v>
      </c>
      <c r="I53" s="39">
        <v>5.1690217391304341</v>
      </c>
    </row>
    <row r="54" spans="2:12" x14ac:dyDescent="0.25">
      <c r="B54" s="6" t="s">
        <v>33</v>
      </c>
      <c r="C54" s="27">
        <v>198</v>
      </c>
      <c r="D54" s="27">
        <v>107</v>
      </c>
      <c r="E54" s="27">
        <v>91</v>
      </c>
      <c r="F54" s="27"/>
      <c r="G54" s="36">
        <v>31.739737318840582</v>
      </c>
      <c r="H54" s="110">
        <v>19.525706521739124</v>
      </c>
      <c r="I54" s="39">
        <v>12.214030797101451</v>
      </c>
    </row>
    <row r="55" spans="2:12" x14ac:dyDescent="0.25">
      <c r="B55" s="6" t="s">
        <v>34</v>
      </c>
      <c r="C55" s="27">
        <v>460</v>
      </c>
      <c r="D55" s="27">
        <v>232</v>
      </c>
      <c r="E55" s="27">
        <v>228</v>
      </c>
      <c r="F55" s="27"/>
      <c r="G55" s="36">
        <v>55.025271739130474</v>
      </c>
      <c r="H55" s="110">
        <v>33.567119565217375</v>
      </c>
      <c r="I55" s="39">
        <v>21.458152173913021</v>
      </c>
    </row>
    <row r="56" spans="2:12" x14ac:dyDescent="0.25">
      <c r="B56" s="6" t="s">
        <v>35</v>
      </c>
      <c r="C56" s="27">
        <v>317</v>
      </c>
      <c r="D56" s="27">
        <v>181</v>
      </c>
      <c r="E56" s="27">
        <v>136</v>
      </c>
      <c r="F56" s="27"/>
      <c r="G56" s="36">
        <v>98.043206521739222</v>
      </c>
      <c r="H56" s="110">
        <v>59.519429347826105</v>
      </c>
      <c r="I56" s="39">
        <v>38.523777173913032</v>
      </c>
    </row>
    <row r="57" spans="2:12" x14ac:dyDescent="0.25">
      <c r="B57" s="6" t="s">
        <v>36</v>
      </c>
      <c r="C57" s="27">
        <v>142</v>
      </c>
      <c r="D57" s="27">
        <v>86</v>
      </c>
      <c r="E57" s="27">
        <v>56</v>
      </c>
      <c r="F57" s="27"/>
      <c r="G57" s="36">
        <v>20.309369565217388</v>
      </c>
      <c r="H57" s="110">
        <v>16.400271739130432</v>
      </c>
      <c r="I57" s="39">
        <v>3.9090978260869562</v>
      </c>
    </row>
    <row r="58" spans="2:12" x14ac:dyDescent="0.25">
      <c r="B58" s="6" t="s">
        <v>37</v>
      </c>
      <c r="C58" s="27">
        <v>290</v>
      </c>
      <c r="D58" s="27">
        <v>129</v>
      </c>
      <c r="E58" s="27">
        <v>161</v>
      </c>
      <c r="F58" s="27"/>
      <c r="G58" s="36">
        <v>32.901576086956496</v>
      </c>
      <c r="H58" s="110">
        <v>16.554304347826083</v>
      </c>
      <c r="I58" s="39">
        <v>16.347271739130427</v>
      </c>
    </row>
    <row r="59" spans="2:12" x14ac:dyDescent="0.25">
      <c r="B59" s="6" t="s">
        <v>38</v>
      </c>
      <c r="C59" s="27">
        <v>10</v>
      </c>
      <c r="D59" s="27">
        <v>6</v>
      </c>
      <c r="E59" s="27">
        <v>4</v>
      </c>
      <c r="F59" s="27"/>
      <c r="G59" s="36">
        <v>6.0478260869565217</v>
      </c>
      <c r="H59" s="110">
        <v>4.1195652173913047</v>
      </c>
      <c r="I59" s="39">
        <v>1.9282608695652175</v>
      </c>
    </row>
    <row r="60" spans="2:12" x14ac:dyDescent="0.25">
      <c r="B60" s="6" t="s">
        <v>41</v>
      </c>
      <c r="C60" s="27">
        <v>12</v>
      </c>
      <c r="D60" s="27">
        <v>7</v>
      </c>
      <c r="E60" s="27">
        <v>5</v>
      </c>
      <c r="F60" s="27"/>
      <c r="G60" s="36">
        <v>3.0472826086956522</v>
      </c>
      <c r="H60" s="110">
        <v>2.6380434782608697</v>
      </c>
      <c r="I60" s="39">
        <v>0.40923913043478266</v>
      </c>
    </row>
    <row r="61" spans="2:12" x14ac:dyDescent="0.25">
      <c r="B61" s="6" t="s">
        <v>39</v>
      </c>
      <c r="C61" s="27">
        <v>136</v>
      </c>
      <c r="D61" s="27">
        <v>79</v>
      </c>
      <c r="E61" s="27">
        <v>57</v>
      </c>
      <c r="F61" s="27"/>
      <c r="G61" s="36">
        <v>23.39374999999999</v>
      </c>
      <c r="H61" s="110">
        <v>14.798913043478265</v>
      </c>
      <c r="I61" s="39">
        <v>8.5948369565217355</v>
      </c>
    </row>
    <row r="62" spans="2:12" ht="15.75" thickBot="1" x14ac:dyDescent="0.3">
      <c r="B62" s="19" t="s">
        <v>40</v>
      </c>
      <c r="C62" s="28">
        <v>31</v>
      </c>
      <c r="D62" s="28">
        <v>22</v>
      </c>
      <c r="E62" s="28">
        <v>9</v>
      </c>
      <c r="F62" s="28"/>
      <c r="G62" s="38">
        <v>9.0249999999999986</v>
      </c>
      <c r="H62" s="111">
        <v>6.7271739130434778</v>
      </c>
      <c r="I62" s="40">
        <v>2.2978260869565217</v>
      </c>
    </row>
    <row r="64" spans="2:12" x14ac:dyDescent="0.25">
      <c r="B64" s="239" t="s">
        <v>114</v>
      </c>
      <c r="L64" s="16"/>
    </row>
    <row r="65" spans="2:12" x14ac:dyDescent="0.25">
      <c r="B65" s="518" t="s">
        <v>200</v>
      </c>
      <c r="C65" s="247"/>
      <c r="D65" s="247"/>
      <c r="E65" s="247"/>
      <c r="F65" s="247"/>
      <c r="G65" s="247"/>
      <c r="H65" s="247"/>
      <c r="I65" s="247"/>
      <c r="J65" s="605"/>
      <c r="K65" s="605"/>
      <c r="L65" s="248"/>
    </row>
    <row r="66" spans="2:12" x14ac:dyDescent="0.25">
      <c r="B66" s="711" t="s">
        <v>512</v>
      </c>
      <c r="C66" s="675"/>
      <c r="D66" s="675"/>
      <c r="E66" s="675"/>
      <c r="F66" s="675"/>
      <c r="G66" s="675"/>
      <c r="H66" s="675"/>
      <c r="I66" s="675"/>
      <c r="J66" s="675"/>
      <c r="K66" s="675"/>
      <c r="L66" s="675"/>
    </row>
    <row r="67" spans="2:12" ht="12" customHeight="1" x14ac:dyDescent="0.25">
      <c r="B67" s="675"/>
      <c r="C67" s="675"/>
      <c r="D67" s="675"/>
      <c r="E67" s="675"/>
      <c r="F67" s="675"/>
      <c r="G67" s="675"/>
      <c r="H67" s="675"/>
      <c r="I67" s="675"/>
      <c r="J67" s="675"/>
      <c r="K67" s="675"/>
      <c r="L67" s="675"/>
    </row>
    <row r="68" spans="2:12" x14ac:dyDescent="0.25">
      <c r="B68" s="518" t="s">
        <v>198</v>
      </c>
      <c r="C68" s="605"/>
      <c r="D68" s="605"/>
      <c r="E68" s="605"/>
      <c r="F68" s="605"/>
      <c r="G68" s="605"/>
      <c r="H68" s="605"/>
      <c r="I68" s="605"/>
      <c r="J68" s="605"/>
      <c r="K68" s="605"/>
      <c r="L68" s="605"/>
    </row>
    <row r="69" spans="2:12" x14ac:dyDescent="0.25">
      <c r="B69" s="243" t="s">
        <v>501</v>
      </c>
      <c r="C69" s="605"/>
      <c r="D69" s="605"/>
      <c r="E69" s="605"/>
      <c r="F69" s="605"/>
      <c r="G69" s="605"/>
      <c r="H69" s="605"/>
      <c r="I69" s="605"/>
      <c r="J69" s="605"/>
      <c r="K69" s="605"/>
      <c r="L69" s="605"/>
    </row>
    <row r="70" spans="2:12" x14ac:dyDescent="0.25">
      <c r="B70" s="174"/>
    </row>
    <row r="71" spans="2:12" x14ac:dyDescent="0.25">
      <c r="B71" s="190"/>
    </row>
  </sheetData>
  <customSheetViews>
    <customSheetView guid="{CB3EB9C4-9AB6-45BD-B73F-499A363E3D97}" fitToPage="1">
      <pageMargins left="0.70866141732283472" right="0.70866141732283472" top="0.74803149606299213" bottom="0.74803149606299213" header="0.31496062992125984" footer="0.31496062992125984"/>
      <pageSetup paperSize="9" scale="5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13">
    <mergeCell ref="B5:B6"/>
    <mergeCell ref="C5:E5"/>
    <mergeCell ref="F5:F6"/>
    <mergeCell ref="G5:I5"/>
    <mergeCell ref="B66:L67"/>
    <mergeCell ref="C45:E45"/>
    <mergeCell ref="G45:I45"/>
    <mergeCell ref="B45:B46"/>
    <mergeCell ref="B25:B26"/>
    <mergeCell ref="C25:E25"/>
    <mergeCell ref="G25:I25"/>
    <mergeCell ref="F25:F26"/>
    <mergeCell ref="F45:F46"/>
  </mergeCells>
  <hyperlinks>
    <hyperlink ref="B2" location="Index!A1" display="Return to Index"/>
  </hyperlinks>
  <pageMargins left="0.70866141732283472" right="0.70866141732283472" top="0.74803149606299213" bottom="0.74803149606299213" header="0.31496062992125984" footer="0.31496062992125984"/>
  <pageSetup paperSize="9" scale="62"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B1:P79"/>
  <sheetViews>
    <sheetView zoomScaleNormal="100" workbookViewId="0"/>
  </sheetViews>
  <sheetFormatPr defaultColWidth="9.140625" defaultRowHeight="15" x14ac:dyDescent="0.25"/>
  <cols>
    <col min="1" max="1" width="3.28515625" style="1" customWidth="1"/>
    <col min="2" max="2" width="29.140625" style="1" customWidth="1"/>
    <col min="3" max="8" width="14.140625" style="1" customWidth="1"/>
    <col min="9" max="10" width="9.140625" style="1"/>
    <col min="11" max="11" width="9.140625" style="16"/>
    <col min="12" max="16384" width="9.140625" style="1"/>
  </cols>
  <sheetData>
    <row r="1" spans="2:11" ht="18.75" customHeight="1" x14ac:dyDescent="0.25">
      <c r="B1" s="607" t="s">
        <v>484</v>
      </c>
    </row>
    <row r="2" spans="2:11" ht="15" customHeight="1" x14ac:dyDescent="0.25">
      <c r="B2" s="236" t="s">
        <v>127</v>
      </c>
      <c r="K2" s="133"/>
    </row>
    <row r="3" spans="2:11" s="232" customFormat="1" ht="15" customHeight="1" x14ac:dyDescent="0.25">
      <c r="B3" s="2"/>
      <c r="H3" s="95"/>
      <c r="K3" s="133"/>
    </row>
    <row r="4" spans="2:11" s="232" customFormat="1" ht="15" customHeight="1" thickBot="1" x14ac:dyDescent="0.3">
      <c r="B4" s="46" t="s">
        <v>371</v>
      </c>
      <c r="C4" s="113"/>
      <c r="K4" s="16"/>
    </row>
    <row r="5" spans="2:11" s="232" customFormat="1" ht="38.25" x14ac:dyDescent="0.25">
      <c r="B5" s="3" t="s">
        <v>0</v>
      </c>
      <c r="C5" s="4" t="s">
        <v>1</v>
      </c>
      <c r="D5" s="4" t="s">
        <v>2</v>
      </c>
      <c r="E5" s="4" t="s">
        <v>3</v>
      </c>
      <c r="F5" s="4" t="s">
        <v>4</v>
      </c>
      <c r="G5" s="4" t="s">
        <v>6</v>
      </c>
      <c r="H5" s="5" t="s">
        <v>7</v>
      </c>
      <c r="K5" s="16"/>
    </row>
    <row r="6" spans="2:11" s="232" customFormat="1" ht="15" customHeight="1" x14ac:dyDescent="0.25">
      <c r="B6" s="52" t="s">
        <v>8</v>
      </c>
      <c r="C6" s="78">
        <v>145.30439673913054</v>
      </c>
      <c r="D6" s="78">
        <v>74.531711956521789</v>
      </c>
      <c r="E6" s="78">
        <v>37.850661231884061</v>
      </c>
      <c r="F6" s="78">
        <v>68.090722826086989</v>
      </c>
      <c r="G6" s="78">
        <v>4.1032608695652186</v>
      </c>
      <c r="H6" s="68">
        <v>329.62803623188478</v>
      </c>
      <c r="K6" s="16"/>
    </row>
    <row r="7" spans="2:11" s="232" customFormat="1" ht="15" customHeight="1" x14ac:dyDescent="0.25">
      <c r="B7" s="75"/>
      <c r="C7" s="76"/>
      <c r="D7" s="76"/>
      <c r="E7" s="76"/>
      <c r="F7" s="76"/>
      <c r="G7" s="76"/>
      <c r="H7" s="77"/>
      <c r="K7" s="16"/>
    </row>
    <row r="8" spans="2:11" s="232" customFormat="1" ht="15" customHeight="1" x14ac:dyDescent="0.25">
      <c r="B8" s="6" t="s">
        <v>28</v>
      </c>
      <c r="C8" s="36">
        <v>14.33957065217391</v>
      </c>
      <c r="D8" s="36">
        <v>0</v>
      </c>
      <c r="E8" s="36">
        <v>0</v>
      </c>
      <c r="F8" s="36">
        <v>0</v>
      </c>
      <c r="G8" s="36">
        <v>0</v>
      </c>
      <c r="H8" s="39">
        <v>14.33957065217391</v>
      </c>
      <c r="K8" s="16"/>
    </row>
    <row r="9" spans="2:11" s="232" customFormat="1" ht="15" customHeight="1" x14ac:dyDescent="0.25">
      <c r="B9" s="6" t="s">
        <v>29</v>
      </c>
      <c r="C9" s="36">
        <v>1.9744565217391301</v>
      </c>
      <c r="D9" s="36">
        <v>1.121195652173913</v>
      </c>
      <c r="E9" s="36">
        <v>0</v>
      </c>
      <c r="F9" s="36">
        <v>0.50842391304347834</v>
      </c>
      <c r="G9" s="36">
        <v>6.0869565217391307E-2</v>
      </c>
      <c r="H9" s="39">
        <v>3.6649456521739134</v>
      </c>
      <c r="K9" s="16"/>
    </row>
    <row r="10" spans="2:11" s="232" customFormat="1" ht="15" customHeight="1" x14ac:dyDescent="0.25">
      <c r="B10" s="6" t="s">
        <v>30</v>
      </c>
      <c r="C10" s="36">
        <v>9.6600543478260867</v>
      </c>
      <c r="D10" s="36">
        <v>1.1737771739130434</v>
      </c>
      <c r="E10" s="36">
        <v>0</v>
      </c>
      <c r="F10" s="36">
        <v>0.43994565217391302</v>
      </c>
      <c r="G10" s="36">
        <v>0.15217391304347827</v>
      </c>
      <c r="H10" s="39">
        <v>11.425951086956518</v>
      </c>
      <c r="K10" s="16"/>
    </row>
    <row r="11" spans="2:11" s="232" customFormat="1" ht="15" customHeight="1" x14ac:dyDescent="0.25">
      <c r="B11" s="6" t="s">
        <v>31</v>
      </c>
      <c r="C11" s="36">
        <v>6.7864130434782606</v>
      </c>
      <c r="D11" s="36">
        <v>0.78967391304347823</v>
      </c>
      <c r="E11" s="36">
        <v>9.0788043478260825</v>
      </c>
      <c r="F11" s="36">
        <v>0</v>
      </c>
      <c r="G11" s="36">
        <v>0</v>
      </c>
      <c r="H11" s="39">
        <v>16.654891304347817</v>
      </c>
      <c r="K11" s="16"/>
    </row>
    <row r="12" spans="2:11" s="232" customFormat="1" ht="15" customHeight="1" x14ac:dyDescent="0.25">
      <c r="B12" s="6" t="s">
        <v>32</v>
      </c>
      <c r="C12" s="36">
        <v>4.7569293478260857</v>
      </c>
      <c r="D12" s="36">
        <v>2.2703804347826084</v>
      </c>
      <c r="E12" s="36">
        <v>3.0970380434782601</v>
      </c>
      <c r="F12" s="36">
        <v>1.9076086956521736</v>
      </c>
      <c r="G12" s="36">
        <v>0</v>
      </c>
      <c r="H12" s="39">
        <v>12.031956521739128</v>
      </c>
      <c r="K12" s="16"/>
    </row>
    <row r="13" spans="2:11" s="232" customFormat="1" ht="15" customHeight="1" x14ac:dyDescent="0.25">
      <c r="B13" s="6" t="s">
        <v>33</v>
      </c>
      <c r="C13" s="36">
        <v>27.579576086956521</v>
      </c>
      <c r="D13" s="36">
        <v>2.2122282608695651</v>
      </c>
      <c r="E13" s="36">
        <v>0</v>
      </c>
      <c r="F13" s="36">
        <v>0</v>
      </c>
      <c r="G13" s="36">
        <v>0</v>
      </c>
      <c r="H13" s="39">
        <v>29.791804347826087</v>
      </c>
      <c r="K13" s="16"/>
    </row>
    <row r="14" spans="2:11" s="232" customFormat="1" ht="15" customHeight="1" x14ac:dyDescent="0.25">
      <c r="B14" s="6" t="s">
        <v>34</v>
      </c>
      <c r="C14" s="36">
        <v>0</v>
      </c>
      <c r="D14" s="36">
        <v>3.9069021739130441</v>
      </c>
      <c r="E14" s="36">
        <v>0</v>
      </c>
      <c r="F14" s="36">
        <v>46.557695652173869</v>
      </c>
      <c r="G14" s="36">
        <v>0</v>
      </c>
      <c r="H14" s="39">
        <v>50.464597826086937</v>
      </c>
      <c r="K14" s="16"/>
    </row>
    <row r="15" spans="2:11" s="232" customFormat="1" ht="15" customHeight="1" x14ac:dyDescent="0.25">
      <c r="B15" s="6" t="s">
        <v>35</v>
      </c>
      <c r="C15" s="36">
        <v>42.202581521739134</v>
      </c>
      <c r="D15" s="36">
        <v>8.0559782608695656</v>
      </c>
      <c r="E15" s="36">
        <v>19.528079710144929</v>
      </c>
      <c r="F15" s="36">
        <v>8.3831521739130448</v>
      </c>
      <c r="G15" s="36">
        <v>3.206521739130435</v>
      </c>
      <c r="H15" s="39">
        <v>81.123596014492847</v>
      </c>
      <c r="K15" s="16"/>
    </row>
    <row r="16" spans="2:11" s="232" customFormat="1" ht="15" customHeight="1" x14ac:dyDescent="0.25">
      <c r="B16" s="6" t="s">
        <v>36</v>
      </c>
      <c r="C16" s="36">
        <v>10.877956521739133</v>
      </c>
      <c r="D16" s="36">
        <v>2.9159728260869562</v>
      </c>
      <c r="E16" s="36">
        <v>0</v>
      </c>
      <c r="F16" s="36">
        <v>3.4852010869565215</v>
      </c>
      <c r="G16" s="36">
        <v>0</v>
      </c>
      <c r="H16" s="39">
        <v>17.279130434782605</v>
      </c>
      <c r="K16" s="16"/>
    </row>
    <row r="17" spans="2:11" s="232" customFormat="1" ht="15" customHeight="1" x14ac:dyDescent="0.25">
      <c r="B17" s="6" t="s">
        <v>37</v>
      </c>
      <c r="C17" s="36">
        <v>19.973978260869554</v>
      </c>
      <c r="D17" s="36">
        <v>14.427722826086956</v>
      </c>
      <c r="E17" s="36">
        <v>0</v>
      </c>
      <c r="F17" s="36">
        <v>0</v>
      </c>
      <c r="G17" s="36">
        <v>0</v>
      </c>
      <c r="H17" s="39">
        <v>34.401701086956514</v>
      </c>
      <c r="K17" s="16"/>
    </row>
    <row r="18" spans="2:11" s="232" customFormat="1" ht="15" customHeight="1" x14ac:dyDescent="0.25">
      <c r="B18" s="6" t="s">
        <v>38</v>
      </c>
      <c r="C18" s="36">
        <v>0</v>
      </c>
      <c r="D18" s="36">
        <v>14.20461956521739</v>
      </c>
      <c r="E18" s="36">
        <v>0</v>
      </c>
      <c r="F18" s="36">
        <v>4.4562499999999989</v>
      </c>
      <c r="G18" s="36">
        <v>0</v>
      </c>
      <c r="H18" s="39">
        <v>18.660869565217396</v>
      </c>
      <c r="K18" s="16"/>
    </row>
    <row r="19" spans="2:11" s="232" customFormat="1" ht="15" customHeight="1" x14ac:dyDescent="0.25">
      <c r="B19" s="6" t="s">
        <v>41</v>
      </c>
      <c r="C19" s="36">
        <v>0</v>
      </c>
      <c r="D19" s="36">
        <v>3.0421195652173916</v>
      </c>
      <c r="E19" s="36">
        <v>0</v>
      </c>
      <c r="F19" s="36">
        <v>0.1980978260869565</v>
      </c>
      <c r="G19" s="36">
        <v>0</v>
      </c>
      <c r="H19" s="39">
        <v>3.2402173913043484</v>
      </c>
      <c r="K19" s="16"/>
    </row>
    <row r="20" spans="2:11" s="232" customFormat="1" ht="15" customHeight="1" x14ac:dyDescent="0.25">
      <c r="B20" s="6" t="s">
        <v>39</v>
      </c>
      <c r="C20" s="36">
        <v>7.1528804347826114</v>
      </c>
      <c r="D20" s="36">
        <v>18.240489130434778</v>
      </c>
      <c r="E20" s="36">
        <v>0</v>
      </c>
      <c r="F20" s="36">
        <v>0</v>
      </c>
      <c r="G20" s="36">
        <v>0</v>
      </c>
      <c r="H20" s="39">
        <v>25.393369565217384</v>
      </c>
      <c r="K20" s="16"/>
    </row>
    <row r="21" spans="2:11" s="232" customFormat="1" ht="15" customHeight="1" thickBot="1" x14ac:dyDescent="0.3">
      <c r="B21" s="19" t="s">
        <v>40</v>
      </c>
      <c r="C21" s="38">
        <v>0</v>
      </c>
      <c r="D21" s="38">
        <v>2.1706521739130435</v>
      </c>
      <c r="E21" s="38">
        <v>6.1467391304347831</v>
      </c>
      <c r="F21" s="38">
        <v>2.1543478260869566</v>
      </c>
      <c r="G21" s="38">
        <v>0.68369565217391304</v>
      </c>
      <c r="H21" s="40">
        <v>11.155434782608694</v>
      </c>
      <c r="K21" s="16"/>
    </row>
    <row r="22" spans="2:11" s="232" customFormat="1" ht="15.75" x14ac:dyDescent="0.25">
      <c r="B22" s="2"/>
      <c r="H22" s="95"/>
      <c r="K22" s="16"/>
    </row>
    <row r="23" spans="2:11" ht="15" customHeight="1" thickBot="1" x14ac:dyDescent="0.3">
      <c r="B23" s="46" t="s">
        <v>156</v>
      </c>
      <c r="C23" s="113"/>
    </row>
    <row r="24" spans="2:11" ht="38.25" x14ac:dyDescent="0.25">
      <c r="B24" s="3" t="s">
        <v>0</v>
      </c>
      <c r="C24" s="4" t="s">
        <v>1</v>
      </c>
      <c r="D24" s="4" t="s">
        <v>2</v>
      </c>
      <c r="E24" s="4" t="s">
        <v>3</v>
      </c>
      <c r="F24" s="4" t="s">
        <v>4</v>
      </c>
      <c r="G24" s="4" t="s">
        <v>6</v>
      </c>
      <c r="H24" s="5" t="s">
        <v>7</v>
      </c>
    </row>
    <row r="25" spans="2:11" ht="15" customHeight="1" x14ac:dyDescent="0.25">
      <c r="B25" s="52" t="s">
        <v>8</v>
      </c>
      <c r="C25" s="78">
        <v>104.1978695652175</v>
      </c>
      <c r="D25" s="78">
        <v>88.536456521739083</v>
      </c>
      <c r="E25" s="78">
        <v>57.448532608695622</v>
      </c>
      <c r="F25" s="78">
        <v>91.640092391304393</v>
      </c>
      <c r="G25" s="78">
        <v>3.8126358695652178</v>
      </c>
      <c r="H25" s="68">
        <v>342.9793369565225</v>
      </c>
    </row>
    <row r="26" spans="2:11" ht="15" customHeight="1" x14ac:dyDescent="0.25">
      <c r="B26" s="75"/>
      <c r="C26" s="76"/>
      <c r="D26" s="76"/>
      <c r="E26" s="76"/>
      <c r="F26" s="76"/>
      <c r="G26" s="76"/>
      <c r="H26" s="77"/>
    </row>
    <row r="27" spans="2:11" ht="15" customHeight="1" x14ac:dyDescent="0.25">
      <c r="B27" s="6" t="s">
        <v>28</v>
      </c>
      <c r="C27" s="36">
        <v>8.3391032608695657</v>
      </c>
      <c r="D27" s="36">
        <v>0</v>
      </c>
      <c r="E27" s="36">
        <v>7.5322282608695597</v>
      </c>
      <c r="F27" s="36">
        <v>0</v>
      </c>
      <c r="G27" s="36">
        <v>0</v>
      </c>
      <c r="H27" s="39">
        <v>15.871331521739128</v>
      </c>
    </row>
    <row r="28" spans="2:11" ht="15" customHeight="1" x14ac:dyDescent="0.25">
      <c r="B28" s="6" t="s">
        <v>29</v>
      </c>
      <c r="C28" s="36">
        <v>2.1749999999999998</v>
      </c>
      <c r="D28" s="36">
        <v>2.6991847826086954</v>
      </c>
      <c r="E28" s="36">
        <v>0</v>
      </c>
      <c r="F28" s="36">
        <v>9.1576086956521738E-2</v>
      </c>
      <c r="G28" s="36">
        <v>0</v>
      </c>
      <c r="H28" s="39">
        <v>4.9657608695652167</v>
      </c>
    </row>
    <row r="29" spans="2:11" ht="15" customHeight="1" x14ac:dyDescent="0.25">
      <c r="B29" s="6" t="s">
        <v>30</v>
      </c>
      <c r="C29" s="36">
        <v>4.4494565217391306</v>
      </c>
      <c r="D29" s="36">
        <v>1.9610054347826087</v>
      </c>
      <c r="E29" s="36">
        <v>0</v>
      </c>
      <c r="F29" s="36">
        <v>5.4419836956521737</v>
      </c>
      <c r="G29" s="36">
        <v>0</v>
      </c>
      <c r="H29" s="39">
        <v>11.852445652173911</v>
      </c>
    </row>
    <row r="30" spans="2:11" ht="15" customHeight="1" x14ac:dyDescent="0.25">
      <c r="B30" s="6" t="s">
        <v>31</v>
      </c>
      <c r="C30" s="36">
        <v>5.9934782608695665</v>
      </c>
      <c r="D30" s="36">
        <v>0.31086956521739129</v>
      </c>
      <c r="E30" s="36">
        <v>8.8418478260869531</v>
      </c>
      <c r="F30" s="36">
        <v>0</v>
      </c>
      <c r="G30" s="36">
        <v>0</v>
      </c>
      <c r="H30" s="39">
        <v>15.146195652173905</v>
      </c>
    </row>
    <row r="31" spans="2:11" ht="15" customHeight="1" x14ac:dyDescent="0.25">
      <c r="B31" s="6" t="s">
        <v>32</v>
      </c>
      <c r="C31" s="36">
        <v>3.7890434782608695</v>
      </c>
      <c r="D31" s="36">
        <v>4.3322336956521728</v>
      </c>
      <c r="E31" s="36">
        <v>0</v>
      </c>
      <c r="F31" s="36">
        <v>4.2127880434782607</v>
      </c>
      <c r="G31" s="36">
        <v>0</v>
      </c>
      <c r="H31" s="39">
        <v>12.334065217391309</v>
      </c>
    </row>
    <row r="32" spans="2:11" ht="15" customHeight="1" x14ac:dyDescent="0.25">
      <c r="B32" s="6" t="s">
        <v>33</v>
      </c>
      <c r="C32" s="36">
        <v>24.852875000000001</v>
      </c>
      <c r="D32" s="36">
        <v>7.2969999999999997</v>
      </c>
      <c r="E32" s="36">
        <v>1</v>
      </c>
      <c r="F32" s="36">
        <v>0</v>
      </c>
      <c r="G32" s="36">
        <v>3.3504076086956522</v>
      </c>
      <c r="H32" s="39">
        <v>36.500282608695642</v>
      </c>
    </row>
    <row r="33" spans="2:16" ht="15" customHeight="1" x14ac:dyDescent="0.25">
      <c r="B33" s="6" t="s">
        <v>34</v>
      </c>
      <c r="C33" s="36">
        <v>0</v>
      </c>
      <c r="D33" s="36">
        <v>7.1623369565217407</v>
      </c>
      <c r="E33" s="36">
        <v>0.82092391304347823</v>
      </c>
      <c r="F33" s="36">
        <v>47.650054347826085</v>
      </c>
      <c r="G33" s="36">
        <v>0.4622282608695652</v>
      </c>
      <c r="H33" s="39">
        <v>56.095543478260872</v>
      </c>
    </row>
    <row r="34" spans="2:16" ht="15" customHeight="1" x14ac:dyDescent="0.25">
      <c r="B34" s="6" t="s">
        <v>35</v>
      </c>
      <c r="C34" s="36">
        <v>13.514809782608687</v>
      </c>
      <c r="D34" s="36">
        <v>13.289673913043478</v>
      </c>
      <c r="E34" s="36">
        <v>32.646195652173915</v>
      </c>
      <c r="F34" s="36">
        <v>23.342663043478257</v>
      </c>
      <c r="G34" s="36">
        <v>0</v>
      </c>
      <c r="H34" s="39">
        <v>80.137092391304321</v>
      </c>
    </row>
    <row r="35" spans="2:16" ht="15" customHeight="1" x14ac:dyDescent="0.25">
      <c r="B35" s="6" t="s">
        <v>36</v>
      </c>
      <c r="C35" s="36">
        <v>11.783896739130435</v>
      </c>
      <c r="D35" s="36">
        <v>2.6872499999999997</v>
      </c>
      <c r="E35" s="36">
        <v>0</v>
      </c>
      <c r="F35" s="36">
        <v>5.6178750000000024</v>
      </c>
      <c r="G35" s="36">
        <v>0</v>
      </c>
      <c r="H35" s="39">
        <v>20.089021739130427</v>
      </c>
    </row>
    <row r="36" spans="2:16" ht="15" customHeight="1" x14ac:dyDescent="0.25">
      <c r="B36" s="6" t="s">
        <v>37</v>
      </c>
      <c r="C36" s="36">
        <v>18.852923913043455</v>
      </c>
      <c r="D36" s="36">
        <v>14.809266304347828</v>
      </c>
      <c r="E36" s="36">
        <v>0</v>
      </c>
      <c r="F36" s="36">
        <v>0</v>
      </c>
      <c r="G36" s="36">
        <v>0</v>
      </c>
      <c r="H36" s="39">
        <v>33.662190217391263</v>
      </c>
    </row>
    <row r="37" spans="2:16" ht="15" customHeight="1" x14ac:dyDescent="0.25">
      <c r="B37" s="6" t="s">
        <v>38</v>
      </c>
      <c r="C37" s="36">
        <v>0.54728260869565215</v>
      </c>
      <c r="D37" s="36">
        <v>14.048641304347829</v>
      </c>
      <c r="E37" s="36">
        <v>0</v>
      </c>
      <c r="F37" s="36">
        <v>2.8298913043478264</v>
      </c>
      <c r="G37" s="36">
        <v>0</v>
      </c>
      <c r="H37" s="39">
        <v>17.425815217391307</v>
      </c>
    </row>
    <row r="38" spans="2:16" ht="15" customHeight="1" x14ac:dyDescent="0.25">
      <c r="B38" s="6" t="s">
        <v>41</v>
      </c>
      <c r="C38" s="36">
        <v>0.20298913043478262</v>
      </c>
      <c r="D38" s="36">
        <v>2.3285326086956517</v>
      </c>
      <c r="E38" s="36">
        <v>1.0054347826086956E-2</v>
      </c>
      <c r="F38" s="36">
        <v>0.64782608695652177</v>
      </c>
      <c r="G38" s="36">
        <v>0</v>
      </c>
      <c r="H38" s="39">
        <v>3.1894021739130443</v>
      </c>
    </row>
    <row r="39" spans="2:16" ht="15" customHeight="1" x14ac:dyDescent="0.25">
      <c r="B39" s="6" t="s">
        <v>39</v>
      </c>
      <c r="C39" s="36">
        <v>7.6198369565217403</v>
      </c>
      <c r="D39" s="36">
        <v>15.334375000000001</v>
      </c>
      <c r="E39" s="36">
        <v>0</v>
      </c>
      <c r="F39" s="36">
        <v>0</v>
      </c>
      <c r="G39" s="36">
        <v>0</v>
      </c>
      <c r="H39" s="39">
        <v>22.954211956521743</v>
      </c>
    </row>
    <row r="40" spans="2:16" ht="15" customHeight="1" thickBot="1" x14ac:dyDescent="0.3">
      <c r="B40" s="19" t="s">
        <v>40</v>
      </c>
      <c r="C40" s="38">
        <v>2.0771739130434783</v>
      </c>
      <c r="D40" s="38">
        <v>2.2760869565217394</v>
      </c>
      <c r="E40" s="38">
        <v>6.597282608695652</v>
      </c>
      <c r="F40" s="38">
        <v>1.8054347826086956</v>
      </c>
      <c r="G40" s="38">
        <v>0</v>
      </c>
      <c r="H40" s="40">
        <v>12.75597826086956</v>
      </c>
    </row>
    <row r="41" spans="2:16" ht="15.75" x14ac:dyDescent="0.25">
      <c r="B41" s="2"/>
      <c r="H41" s="95"/>
    </row>
    <row r="42" spans="2:16" ht="19.5" thickBot="1" x14ac:dyDescent="0.3">
      <c r="B42" s="46" t="s">
        <v>52</v>
      </c>
      <c r="C42" s="175"/>
    </row>
    <row r="43" spans="2:16" ht="33" customHeight="1" x14ac:dyDescent="0.25">
      <c r="B43" s="3" t="s">
        <v>0</v>
      </c>
      <c r="C43" s="4" t="s">
        <v>1</v>
      </c>
      <c r="D43" s="4" t="s">
        <v>2</v>
      </c>
      <c r="E43" s="4" t="s">
        <v>3</v>
      </c>
      <c r="F43" s="4" t="s">
        <v>4</v>
      </c>
      <c r="G43" s="4" t="s">
        <v>6</v>
      </c>
      <c r="H43" s="5" t="s">
        <v>7</v>
      </c>
    </row>
    <row r="44" spans="2:16" ht="21" customHeight="1" x14ac:dyDescent="0.25">
      <c r="B44" s="52" t="s">
        <v>8</v>
      </c>
      <c r="C44" s="78">
        <v>116.48345108695666</v>
      </c>
      <c r="D44" s="78">
        <v>132.45599275362326</v>
      </c>
      <c r="E44" s="78">
        <v>57.779891304347828</v>
      </c>
      <c r="F44" s="78">
        <v>40.444391304347846</v>
      </c>
      <c r="G44" s="78">
        <v>3.3323369565217393</v>
      </c>
      <c r="H44" s="68">
        <v>348.40611775362379</v>
      </c>
      <c r="L44" s="50"/>
      <c r="M44" s="50"/>
      <c r="N44" s="50"/>
      <c r="O44" s="50"/>
      <c r="P44" s="50"/>
    </row>
    <row r="45" spans="2:16" ht="15" customHeight="1" x14ac:dyDescent="0.25">
      <c r="B45" s="75"/>
      <c r="C45" s="76"/>
      <c r="D45" s="76"/>
      <c r="E45" s="76"/>
      <c r="F45" s="76"/>
      <c r="G45" s="76"/>
      <c r="H45" s="77"/>
      <c r="L45" s="50"/>
      <c r="M45" s="50"/>
      <c r="N45" s="50"/>
      <c r="O45" s="50"/>
      <c r="P45" s="50"/>
    </row>
    <row r="46" spans="2:16" x14ac:dyDescent="0.25">
      <c r="B46" s="6" t="s">
        <v>28</v>
      </c>
      <c r="C46" s="36">
        <v>7.0269021739130428</v>
      </c>
      <c r="D46" s="36">
        <v>0</v>
      </c>
      <c r="E46" s="36">
        <v>11.56684782608696</v>
      </c>
      <c r="F46" s="36">
        <v>0</v>
      </c>
      <c r="G46" s="36">
        <v>0</v>
      </c>
      <c r="H46" s="39">
        <v>18.593749999999996</v>
      </c>
      <c r="L46" s="50"/>
      <c r="M46" s="50"/>
      <c r="N46" s="50"/>
      <c r="O46" s="50"/>
      <c r="P46" s="50"/>
    </row>
    <row r="47" spans="2:16" x14ac:dyDescent="0.25">
      <c r="B47" s="6" t="s">
        <v>29</v>
      </c>
      <c r="C47" s="36">
        <v>1.7831521739130434</v>
      </c>
      <c r="D47" s="36">
        <v>2.8869565217391306</v>
      </c>
      <c r="E47" s="36">
        <v>0</v>
      </c>
      <c r="F47" s="36">
        <v>0.69728260869565217</v>
      </c>
      <c r="G47" s="36">
        <v>0</v>
      </c>
      <c r="H47" s="39">
        <v>5.3673913043478265</v>
      </c>
      <c r="L47" s="50"/>
      <c r="M47" s="50"/>
      <c r="N47" s="50"/>
      <c r="O47" s="50"/>
      <c r="P47" s="50"/>
    </row>
    <row r="48" spans="2:16" x14ac:dyDescent="0.25">
      <c r="B48" s="6" t="s">
        <v>30</v>
      </c>
      <c r="C48" s="36">
        <v>5.07703804347826</v>
      </c>
      <c r="D48" s="36">
        <v>2.120923913043478</v>
      </c>
      <c r="E48" s="36">
        <v>0</v>
      </c>
      <c r="F48" s="36">
        <v>5.2543478260869563</v>
      </c>
      <c r="G48" s="36">
        <v>0</v>
      </c>
      <c r="H48" s="39">
        <v>12.452309782608694</v>
      </c>
      <c r="L48" s="50"/>
      <c r="M48" s="50"/>
      <c r="N48" s="50"/>
      <c r="O48" s="50"/>
      <c r="P48" s="50"/>
    </row>
    <row r="49" spans="2:16" x14ac:dyDescent="0.25">
      <c r="B49" s="6" t="s">
        <v>31</v>
      </c>
      <c r="C49" s="36">
        <v>6.130978260869564</v>
      </c>
      <c r="D49" s="36">
        <v>0.61793478260869561</v>
      </c>
      <c r="E49" s="36">
        <v>10.415760869565215</v>
      </c>
      <c r="F49" s="36">
        <v>0</v>
      </c>
      <c r="G49" s="36">
        <v>0</v>
      </c>
      <c r="H49" s="39">
        <v>17.164673913043472</v>
      </c>
      <c r="L49" s="50"/>
      <c r="M49" s="50"/>
      <c r="N49" s="50"/>
      <c r="O49" s="50"/>
      <c r="P49" s="50"/>
    </row>
    <row r="50" spans="2:16" x14ac:dyDescent="0.25">
      <c r="B50" s="6" t="s">
        <v>32</v>
      </c>
      <c r="C50" s="36">
        <v>5.6478260869565222</v>
      </c>
      <c r="D50" s="36">
        <v>6.0532608695652161</v>
      </c>
      <c r="E50" s="36">
        <v>0</v>
      </c>
      <c r="F50" s="36">
        <v>3.2896739130434787</v>
      </c>
      <c r="G50" s="36">
        <v>0</v>
      </c>
      <c r="H50" s="39">
        <v>14.979891304347833</v>
      </c>
      <c r="L50" s="50"/>
      <c r="M50" s="50"/>
      <c r="N50" s="50"/>
      <c r="O50" s="50"/>
      <c r="P50" s="50"/>
    </row>
    <row r="51" spans="2:16" x14ac:dyDescent="0.25">
      <c r="B51" s="6" t="s">
        <v>33</v>
      </c>
      <c r="C51" s="36">
        <v>23.544021739130436</v>
      </c>
      <c r="D51" s="36">
        <v>8.2038677536231877</v>
      </c>
      <c r="E51" s="36">
        <v>0</v>
      </c>
      <c r="F51" s="36">
        <v>0</v>
      </c>
      <c r="G51" s="36">
        <v>0</v>
      </c>
      <c r="H51" s="39">
        <v>31.747889492753625</v>
      </c>
      <c r="L51" s="50"/>
      <c r="M51" s="50"/>
      <c r="N51" s="50"/>
      <c r="O51" s="50"/>
      <c r="P51" s="50"/>
    </row>
    <row r="52" spans="2:16" x14ac:dyDescent="0.25">
      <c r="B52" s="6" t="s">
        <v>34</v>
      </c>
      <c r="C52" s="36">
        <v>0</v>
      </c>
      <c r="D52" s="36">
        <v>55.033967391304387</v>
      </c>
      <c r="E52" s="36">
        <v>0</v>
      </c>
      <c r="F52" s="36">
        <v>0</v>
      </c>
      <c r="G52" s="36">
        <v>0</v>
      </c>
      <c r="H52" s="39">
        <v>55.033967391304387</v>
      </c>
      <c r="L52" s="50"/>
      <c r="M52" s="50"/>
      <c r="N52" s="50"/>
      <c r="O52" s="50"/>
      <c r="P52" s="50"/>
    </row>
    <row r="53" spans="2:16" x14ac:dyDescent="0.25">
      <c r="B53" s="6" t="s">
        <v>35</v>
      </c>
      <c r="C53" s="36">
        <v>17.554076086956513</v>
      </c>
      <c r="D53" s="36">
        <v>21.328260869565216</v>
      </c>
      <c r="E53" s="36">
        <v>30.617934782608696</v>
      </c>
      <c r="F53" s="36">
        <v>27.404891304347831</v>
      </c>
      <c r="G53" s="36">
        <v>3.3323369565217393</v>
      </c>
      <c r="H53" s="39">
        <v>98.158423913043578</v>
      </c>
      <c r="L53" s="50"/>
      <c r="M53" s="50"/>
      <c r="N53" s="50"/>
      <c r="O53" s="50"/>
      <c r="P53" s="50"/>
    </row>
    <row r="54" spans="2:16" x14ac:dyDescent="0.25">
      <c r="B54" s="6" t="s">
        <v>36</v>
      </c>
      <c r="C54" s="36">
        <v>12.196820652173914</v>
      </c>
      <c r="D54" s="36">
        <v>5.7148967391304346</v>
      </c>
      <c r="E54" s="36">
        <v>0</v>
      </c>
      <c r="F54" s="36">
        <v>2.3998260869565224</v>
      </c>
      <c r="G54" s="36">
        <v>0</v>
      </c>
      <c r="H54" s="39">
        <v>20.311543478260866</v>
      </c>
      <c r="L54" s="50"/>
      <c r="M54" s="50"/>
      <c r="N54" s="50"/>
      <c r="O54" s="50"/>
      <c r="P54" s="50"/>
    </row>
    <row r="55" spans="2:16" x14ac:dyDescent="0.25">
      <c r="B55" s="6" t="s">
        <v>37</v>
      </c>
      <c r="C55" s="36">
        <v>17.962038043478241</v>
      </c>
      <c r="D55" s="36">
        <v>15.110597826086956</v>
      </c>
      <c r="E55" s="36">
        <v>0</v>
      </c>
      <c r="F55" s="36">
        <v>0</v>
      </c>
      <c r="G55" s="36">
        <v>0</v>
      </c>
      <c r="H55" s="39">
        <v>33.07263586956519</v>
      </c>
      <c r="L55" s="50"/>
      <c r="M55" s="50"/>
      <c r="N55" s="50"/>
      <c r="O55" s="50"/>
      <c r="P55" s="50"/>
    </row>
    <row r="56" spans="2:16" x14ac:dyDescent="0.25">
      <c r="B56" s="6" t="s">
        <v>38</v>
      </c>
      <c r="C56" s="36">
        <v>1.8097826086956523</v>
      </c>
      <c r="D56" s="36">
        <v>4.2380434782608694</v>
      </c>
      <c r="E56" s="36">
        <v>0</v>
      </c>
      <c r="F56" s="36">
        <v>0</v>
      </c>
      <c r="G56" s="36">
        <v>0</v>
      </c>
      <c r="H56" s="39">
        <v>6.0478260869565217</v>
      </c>
      <c r="L56" s="50"/>
      <c r="M56" s="50"/>
      <c r="N56" s="50"/>
      <c r="O56" s="50"/>
      <c r="P56" s="50"/>
    </row>
    <row r="57" spans="2:16" x14ac:dyDescent="0.25">
      <c r="B57" s="6" t="s">
        <v>41</v>
      </c>
      <c r="C57" s="36">
        <v>0</v>
      </c>
      <c r="D57" s="36">
        <v>1.2978260869565219</v>
      </c>
      <c r="E57" s="36">
        <v>1.4445652173913044</v>
      </c>
      <c r="F57" s="36">
        <v>0.30489130434782608</v>
      </c>
      <c r="G57" s="36">
        <v>0</v>
      </c>
      <c r="H57" s="39">
        <v>3.0472826086956522</v>
      </c>
      <c r="L57" s="50"/>
      <c r="M57" s="50"/>
      <c r="N57" s="50"/>
      <c r="O57" s="50"/>
      <c r="P57" s="50"/>
    </row>
    <row r="58" spans="2:16" x14ac:dyDescent="0.25">
      <c r="B58" s="6" t="s">
        <v>39</v>
      </c>
      <c r="C58" s="36">
        <v>14.933423913043475</v>
      </c>
      <c r="D58" s="36">
        <v>8.4701086956521738</v>
      </c>
      <c r="E58" s="36">
        <v>0</v>
      </c>
      <c r="F58" s="36">
        <v>0</v>
      </c>
      <c r="G58" s="36">
        <v>0</v>
      </c>
      <c r="H58" s="39">
        <v>23.403532608695642</v>
      </c>
      <c r="L58" s="50"/>
      <c r="M58" s="50"/>
      <c r="N58" s="50"/>
      <c r="O58" s="50"/>
      <c r="P58" s="50"/>
    </row>
    <row r="59" spans="2:16" ht="15.75" thickBot="1" x14ac:dyDescent="0.3">
      <c r="B59" s="19" t="s">
        <v>40</v>
      </c>
      <c r="C59" s="38">
        <v>2.8173913043478258</v>
      </c>
      <c r="D59" s="38">
        <v>1.3793478260869565</v>
      </c>
      <c r="E59" s="38">
        <v>3.7347826086956526</v>
      </c>
      <c r="F59" s="38">
        <v>1.0934782608695652</v>
      </c>
      <c r="G59" s="38">
        <v>0</v>
      </c>
      <c r="H59" s="40">
        <v>9.0249999999999986</v>
      </c>
      <c r="L59" s="50"/>
      <c r="M59" s="50"/>
      <c r="N59" s="50"/>
      <c r="O59" s="50"/>
      <c r="P59" s="50"/>
    </row>
    <row r="61" spans="2:16" x14ac:dyDescent="0.25">
      <c r="B61" s="239" t="s">
        <v>114</v>
      </c>
      <c r="K61" s="1"/>
      <c r="L61" s="16"/>
    </row>
    <row r="62" spans="2:16" x14ac:dyDescent="0.25">
      <c r="B62" s="239" t="s">
        <v>200</v>
      </c>
      <c r="C62" s="50"/>
      <c r="D62" s="50"/>
      <c r="E62" s="50"/>
      <c r="F62" s="50"/>
      <c r="G62" s="50"/>
      <c r="H62" s="50"/>
      <c r="I62" s="50"/>
      <c r="K62" s="1"/>
      <c r="L62" s="16"/>
    </row>
    <row r="63" spans="2:16" ht="15" customHeight="1" x14ac:dyDescent="0.25">
      <c r="B63" s="239" t="s">
        <v>502</v>
      </c>
      <c r="C63" s="194"/>
      <c r="D63" s="194"/>
      <c r="E63" s="194"/>
      <c r="F63" s="194"/>
      <c r="G63" s="194"/>
      <c r="H63" s="194"/>
      <c r="I63" s="194"/>
      <c r="J63" s="194"/>
      <c r="K63" s="194"/>
      <c r="L63" s="208"/>
    </row>
    <row r="64" spans="2:16" x14ac:dyDescent="0.25">
      <c r="B64" s="213"/>
      <c r="C64" s="213"/>
      <c r="D64" s="213"/>
      <c r="E64" s="213"/>
      <c r="F64" s="213"/>
      <c r="G64" s="213"/>
      <c r="H64" s="213"/>
      <c r="I64" s="213"/>
      <c r="J64" s="213"/>
      <c r="K64" s="213"/>
      <c r="L64" s="213"/>
      <c r="M64" s="211"/>
    </row>
    <row r="65" spans="2:13" x14ac:dyDescent="0.25">
      <c r="B65" s="174"/>
      <c r="C65" s="211"/>
      <c r="D65" s="211"/>
      <c r="E65" s="211"/>
      <c r="F65" s="211"/>
      <c r="G65" s="211"/>
      <c r="H65" s="211"/>
      <c r="I65" s="211"/>
      <c r="J65" s="211"/>
      <c r="L65" s="211"/>
      <c r="M65" s="211"/>
    </row>
    <row r="66" spans="2:13" x14ac:dyDescent="0.25">
      <c r="B66" s="190"/>
    </row>
    <row r="67" spans="2:13" x14ac:dyDescent="0.25">
      <c r="B67" s="81"/>
    </row>
    <row r="68" spans="2:13" x14ac:dyDescent="0.25">
      <c r="B68" s="80"/>
    </row>
    <row r="69" spans="2:13" x14ac:dyDescent="0.25">
      <c r="B69" s="80"/>
    </row>
    <row r="70" spans="2:13" x14ac:dyDescent="0.25">
      <c r="B70" s="81"/>
    </row>
    <row r="71" spans="2:13" x14ac:dyDescent="0.25">
      <c r="B71" s="81"/>
    </row>
    <row r="72" spans="2:13" x14ac:dyDescent="0.25">
      <c r="B72" s="81"/>
    </row>
    <row r="73" spans="2:13" x14ac:dyDescent="0.25">
      <c r="B73" s="80"/>
    </row>
    <row r="74" spans="2:13" x14ac:dyDescent="0.25">
      <c r="B74" s="80"/>
    </row>
    <row r="75" spans="2:13" x14ac:dyDescent="0.25">
      <c r="B75" s="80"/>
    </row>
    <row r="76" spans="2:13" x14ac:dyDescent="0.25">
      <c r="B76" s="80"/>
    </row>
    <row r="77" spans="2:13" x14ac:dyDescent="0.25">
      <c r="B77" s="81"/>
    </row>
    <row r="78" spans="2:13" x14ac:dyDescent="0.25">
      <c r="B78" s="80"/>
    </row>
    <row r="79" spans="2:13" x14ac:dyDescent="0.25">
      <c r="B79" s="80"/>
    </row>
  </sheetData>
  <customSheetViews>
    <customSheetView guid="{CB3EB9C4-9AB6-45BD-B73F-499A363E3D97}" fitToPage="1">
      <pageMargins left="0.70866141732283472" right="0.70866141732283472" top="0.74803149606299213" bottom="0.74803149606299213" header="0.31496062992125984" footer="0.31496062992125984"/>
      <pageSetup paperSize="9" scale="65"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2" location="Index!A1" display="Return to Index"/>
  </hyperlinks>
  <pageMargins left="0.70866141732283472" right="0.70866141732283472" top="0.74803149606299213" bottom="0.74803149606299213" header="0.31496062992125984" footer="0.31496062992125984"/>
  <pageSetup paperSize="9" scale="63"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pageSetUpPr fitToPage="1"/>
  </sheetPr>
  <dimension ref="B1:N69"/>
  <sheetViews>
    <sheetView zoomScaleNormal="100" workbookViewId="0"/>
  </sheetViews>
  <sheetFormatPr defaultColWidth="9.140625" defaultRowHeight="15" x14ac:dyDescent="0.25"/>
  <cols>
    <col min="1" max="1" width="3.28515625" style="1" customWidth="1"/>
    <col min="2" max="2" width="28.5703125" style="1" customWidth="1"/>
    <col min="3" max="7" width="14.28515625" style="1" customWidth="1"/>
    <col min="8" max="8" width="9.140625" style="1"/>
    <col min="9" max="9" width="29.42578125" style="1" bestFit="1" customWidth="1"/>
    <col min="10" max="11" width="9.140625" style="1"/>
    <col min="12" max="12" width="9.140625" style="16"/>
    <col min="13" max="16384" width="9.140625" style="1"/>
  </cols>
  <sheetData>
    <row r="1" spans="2:14" ht="18.75" customHeight="1" x14ac:dyDescent="0.25">
      <c r="B1" s="607" t="s">
        <v>485</v>
      </c>
    </row>
    <row r="2" spans="2:14" ht="18.75" customHeight="1" x14ac:dyDescent="0.25">
      <c r="B2" s="2" t="s">
        <v>386</v>
      </c>
      <c r="L2" s="133"/>
    </row>
    <row r="3" spans="2:14" ht="15" customHeight="1" x14ac:dyDescent="0.25">
      <c r="B3" s="236" t="s">
        <v>127</v>
      </c>
    </row>
    <row r="4" spans="2:14" ht="15" customHeight="1" x14ac:dyDescent="0.25">
      <c r="B4" s="2"/>
      <c r="G4" s="95"/>
    </row>
    <row r="5" spans="2:14" s="232" customFormat="1" ht="15" customHeight="1" thickBot="1" x14ac:dyDescent="0.3">
      <c r="B5" s="46" t="s">
        <v>371</v>
      </c>
      <c r="C5" s="113"/>
      <c r="L5" s="16"/>
    </row>
    <row r="6" spans="2:14" s="232" customFormat="1" ht="38.25" x14ac:dyDescent="0.25">
      <c r="B6" s="3" t="s">
        <v>0</v>
      </c>
      <c r="C6" s="4" t="s">
        <v>116</v>
      </c>
      <c r="D6" s="4" t="s">
        <v>117</v>
      </c>
      <c r="E6" s="4" t="s">
        <v>118</v>
      </c>
      <c r="F6" s="4" t="s">
        <v>119</v>
      </c>
      <c r="G6" s="5" t="s">
        <v>220</v>
      </c>
      <c r="H6" s="134"/>
      <c r="I6" s="198"/>
      <c r="J6" s="157"/>
      <c r="K6" s="157"/>
      <c r="L6" s="157"/>
      <c r="M6" s="157"/>
      <c r="N6" s="157"/>
    </row>
    <row r="7" spans="2:14" s="232" customFormat="1" ht="15" customHeight="1" x14ac:dyDescent="0.25">
      <c r="B7" s="52" t="s">
        <v>8</v>
      </c>
      <c r="C7" s="29">
        <v>37</v>
      </c>
      <c r="D7" s="29">
        <v>101</v>
      </c>
      <c r="E7" s="29">
        <v>159</v>
      </c>
      <c r="F7" s="29">
        <v>9</v>
      </c>
      <c r="G7" s="79">
        <v>302</v>
      </c>
      <c r="H7" s="83"/>
      <c r="I7" s="198"/>
      <c r="J7" s="158"/>
      <c r="K7" s="158"/>
      <c r="L7" s="158"/>
      <c r="M7" s="158"/>
      <c r="N7" s="158"/>
    </row>
    <row r="8" spans="2:14" s="232" customFormat="1" ht="15" customHeight="1" x14ac:dyDescent="0.25">
      <c r="B8" s="75"/>
      <c r="C8" s="76"/>
      <c r="D8" s="76"/>
      <c r="E8" s="76"/>
      <c r="F8" s="76"/>
      <c r="G8" s="77"/>
      <c r="H8" s="199"/>
      <c r="I8" s="198"/>
      <c r="J8" s="158"/>
      <c r="K8" s="158"/>
      <c r="L8" s="158"/>
      <c r="M8" s="158"/>
      <c r="N8" s="158"/>
    </row>
    <row r="9" spans="2:14" s="232" customFormat="1" ht="15" customHeight="1" x14ac:dyDescent="0.25">
      <c r="B9" s="6" t="s">
        <v>28</v>
      </c>
      <c r="C9" s="7">
        <v>0</v>
      </c>
      <c r="D9" s="7">
        <v>0</v>
      </c>
      <c r="E9" s="7">
        <v>5</v>
      </c>
      <c r="F9" s="7">
        <v>1</v>
      </c>
      <c r="G9" s="8">
        <v>6</v>
      </c>
      <c r="H9" s="114"/>
      <c r="I9" s="198"/>
      <c r="J9" s="158"/>
      <c r="K9" s="158"/>
      <c r="L9" s="158"/>
      <c r="M9" s="158"/>
      <c r="N9" s="158"/>
    </row>
    <row r="10" spans="2:14" s="232" customFormat="1" ht="15" customHeight="1" x14ac:dyDescent="0.25">
      <c r="B10" s="6" t="s">
        <v>29</v>
      </c>
      <c r="C10" s="7">
        <v>0</v>
      </c>
      <c r="D10" s="7">
        <v>12</v>
      </c>
      <c r="E10" s="7">
        <v>2</v>
      </c>
      <c r="F10" s="7">
        <v>0</v>
      </c>
      <c r="G10" s="8">
        <v>14</v>
      </c>
      <c r="H10" s="114"/>
      <c r="I10" s="198"/>
      <c r="J10" s="158"/>
      <c r="K10" s="158"/>
      <c r="L10" s="158"/>
      <c r="M10" s="158"/>
      <c r="N10" s="158"/>
    </row>
    <row r="11" spans="2:14" s="232" customFormat="1" ht="15" customHeight="1" x14ac:dyDescent="0.25">
      <c r="B11" s="6" t="s">
        <v>30</v>
      </c>
      <c r="C11" s="136">
        <v>0</v>
      </c>
      <c r="D11" s="136">
        <v>0</v>
      </c>
      <c r="E11" s="136">
        <v>9</v>
      </c>
      <c r="F11" s="136">
        <v>0</v>
      </c>
      <c r="G11" s="177">
        <v>9</v>
      </c>
      <c r="H11" s="114"/>
      <c r="I11" s="198"/>
      <c r="J11" s="158"/>
      <c r="K11" s="158"/>
      <c r="L11" s="158"/>
      <c r="M11" s="158"/>
      <c r="N11" s="158"/>
    </row>
    <row r="12" spans="2:14" s="232" customFormat="1" ht="15" customHeight="1" x14ac:dyDescent="0.25">
      <c r="B12" s="6" t="s">
        <v>31</v>
      </c>
      <c r="C12" s="7">
        <v>3</v>
      </c>
      <c r="D12" s="7">
        <v>31</v>
      </c>
      <c r="E12" s="7">
        <v>1</v>
      </c>
      <c r="F12" s="7">
        <v>0</v>
      </c>
      <c r="G12" s="8">
        <v>35</v>
      </c>
      <c r="H12" s="114"/>
      <c r="I12" s="198"/>
      <c r="J12" s="158"/>
      <c r="K12" s="158"/>
      <c r="L12" s="158"/>
      <c r="M12" s="158"/>
      <c r="N12" s="158"/>
    </row>
    <row r="13" spans="2:14" s="232" customFormat="1" ht="15" customHeight="1" x14ac:dyDescent="0.25">
      <c r="B13" s="6" t="s">
        <v>32</v>
      </c>
      <c r="C13" s="7">
        <v>0</v>
      </c>
      <c r="D13" s="7">
        <v>1</v>
      </c>
      <c r="E13" s="7">
        <v>17</v>
      </c>
      <c r="F13" s="7">
        <v>3</v>
      </c>
      <c r="G13" s="8">
        <v>21</v>
      </c>
      <c r="H13" s="114"/>
      <c r="I13" s="198"/>
      <c r="J13" s="158"/>
      <c r="K13" s="158"/>
      <c r="L13" s="158"/>
      <c r="M13" s="158"/>
      <c r="N13" s="158"/>
    </row>
    <row r="14" spans="2:14" s="232" customFormat="1" ht="15" customHeight="1" x14ac:dyDescent="0.25">
      <c r="B14" s="6" t="s">
        <v>33</v>
      </c>
      <c r="C14" s="7">
        <v>0</v>
      </c>
      <c r="D14" s="7">
        <v>0</v>
      </c>
      <c r="E14" s="7">
        <v>39</v>
      </c>
      <c r="F14" s="7">
        <v>0</v>
      </c>
      <c r="G14" s="8">
        <v>39</v>
      </c>
      <c r="H14" s="114"/>
      <c r="I14" s="198"/>
      <c r="J14" s="158"/>
      <c r="K14" s="158"/>
      <c r="L14" s="158"/>
      <c r="M14" s="158"/>
      <c r="N14" s="158"/>
    </row>
    <row r="15" spans="2:14" s="232" customFormat="1" ht="15" customHeight="1" x14ac:dyDescent="0.25">
      <c r="B15" s="6" t="s">
        <v>34</v>
      </c>
      <c r="C15" s="7">
        <v>30</v>
      </c>
      <c r="D15" s="7">
        <v>1</v>
      </c>
      <c r="E15" s="7">
        <v>16</v>
      </c>
      <c r="F15" s="7">
        <v>0</v>
      </c>
      <c r="G15" s="8">
        <v>47</v>
      </c>
      <c r="H15" s="114"/>
      <c r="I15" s="198"/>
      <c r="J15" s="158"/>
      <c r="K15" s="158"/>
      <c r="L15" s="158"/>
      <c r="M15" s="158"/>
      <c r="N15" s="158"/>
    </row>
    <row r="16" spans="2:14" s="232" customFormat="1" ht="15" customHeight="1" x14ac:dyDescent="0.25">
      <c r="B16" s="6" t="s">
        <v>35</v>
      </c>
      <c r="C16" s="7">
        <v>0</v>
      </c>
      <c r="D16" s="7">
        <v>0</v>
      </c>
      <c r="E16" s="7">
        <v>31</v>
      </c>
      <c r="F16" s="7">
        <v>0</v>
      </c>
      <c r="G16" s="8">
        <v>31</v>
      </c>
      <c r="H16" s="114"/>
      <c r="I16" s="198"/>
      <c r="J16" s="158"/>
      <c r="K16" s="158"/>
      <c r="L16" s="158"/>
      <c r="M16" s="158"/>
      <c r="N16" s="158"/>
    </row>
    <row r="17" spans="2:14" s="232" customFormat="1" ht="15" customHeight="1" x14ac:dyDescent="0.25">
      <c r="B17" s="6" t="s">
        <v>36</v>
      </c>
      <c r="C17" s="7">
        <v>0</v>
      </c>
      <c r="D17" s="7">
        <v>15</v>
      </c>
      <c r="E17" s="7">
        <v>17</v>
      </c>
      <c r="F17" s="7">
        <v>1</v>
      </c>
      <c r="G17" s="8">
        <v>32</v>
      </c>
      <c r="H17" s="114"/>
      <c r="I17" s="198"/>
      <c r="J17" s="158"/>
      <c r="K17" s="158"/>
      <c r="L17" s="158"/>
      <c r="M17" s="158"/>
      <c r="N17" s="158"/>
    </row>
    <row r="18" spans="2:14" s="232" customFormat="1" ht="15" customHeight="1" x14ac:dyDescent="0.25">
      <c r="B18" s="6" t="s">
        <v>37</v>
      </c>
      <c r="C18" s="7">
        <v>0</v>
      </c>
      <c r="D18" s="7">
        <v>26</v>
      </c>
      <c r="E18" s="7">
        <v>7</v>
      </c>
      <c r="F18" s="7">
        <v>0</v>
      </c>
      <c r="G18" s="8">
        <v>33</v>
      </c>
      <c r="H18" s="114"/>
      <c r="I18" s="198"/>
      <c r="J18" s="158"/>
      <c r="K18" s="158"/>
      <c r="L18" s="158"/>
      <c r="M18" s="158"/>
      <c r="N18" s="158"/>
    </row>
    <row r="19" spans="2:14" s="232" customFormat="1" ht="15" customHeight="1" x14ac:dyDescent="0.25">
      <c r="B19" s="6" t="s">
        <v>38</v>
      </c>
      <c r="C19" s="7">
        <v>4</v>
      </c>
      <c r="D19" s="7">
        <v>8</v>
      </c>
      <c r="E19" s="7">
        <v>14</v>
      </c>
      <c r="F19" s="7">
        <v>0</v>
      </c>
      <c r="G19" s="8">
        <v>26</v>
      </c>
      <c r="H19" s="114"/>
      <c r="I19" s="198"/>
      <c r="J19" s="158"/>
      <c r="K19" s="158"/>
      <c r="L19" s="158"/>
      <c r="M19" s="158"/>
      <c r="N19" s="158"/>
    </row>
    <row r="20" spans="2:14" s="232" customFormat="1" ht="15" customHeight="1" x14ac:dyDescent="0.25">
      <c r="B20" s="6" t="s">
        <v>41</v>
      </c>
      <c r="C20" s="7">
        <v>0</v>
      </c>
      <c r="D20" s="7">
        <v>0</v>
      </c>
      <c r="E20" s="7">
        <v>0</v>
      </c>
      <c r="F20" s="7">
        <v>4</v>
      </c>
      <c r="G20" s="8">
        <v>4</v>
      </c>
      <c r="H20" s="200"/>
      <c r="I20" s="198"/>
      <c r="L20" s="16"/>
    </row>
    <row r="21" spans="2:14" s="232" customFormat="1" ht="15" customHeight="1" x14ac:dyDescent="0.25">
      <c r="B21" s="6" t="s">
        <v>39</v>
      </c>
      <c r="C21" s="7">
        <v>0</v>
      </c>
      <c r="D21" s="7">
        <v>7</v>
      </c>
      <c r="E21" s="7">
        <v>1</v>
      </c>
      <c r="F21" s="7">
        <v>0</v>
      </c>
      <c r="G21" s="8">
        <v>8</v>
      </c>
      <c r="H21" s="114"/>
      <c r="I21" s="198"/>
      <c r="L21" s="16"/>
    </row>
    <row r="22" spans="2:14" s="232" customFormat="1" ht="15" customHeight="1" thickBot="1" x14ac:dyDescent="0.3">
      <c r="B22" s="19" t="s">
        <v>40</v>
      </c>
      <c r="C22" s="178">
        <v>0</v>
      </c>
      <c r="D22" s="178">
        <v>0</v>
      </c>
      <c r="E22" s="178">
        <v>0</v>
      </c>
      <c r="F22" s="178">
        <v>0</v>
      </c>
      <c r="G22" s="179">
        <v>0</v>
      </c>
      <c r="H22" s="114"/>
      <c r="I22" s="198"/>
      <c r="L22" s="16"/>
    </row>
    <row r="23" spans="2:14" s="232" customFormat="1" ht="15" customHeight="1" x14ac:dyDescent="0.25">
      <c r="B23" s="114"/>
      <c r="C23" s="114"/>
      <c r="D23" s="114"/>
      <c r="E23" s="114"/>
      <c r="F23" s="114"/>
      <c r="G23" s="114"/>
      <c r="H23" s="134"/>
      <c r="I23" s="134"/>
      <c r="L23" s="16"/>
    </row>
    <row r="24" spans="2:14" ht="15" customHeight="1" thickBot="1" x14ac:dyDescent="0.3">
      <c r="B24" s="46" t="s">
        <v>156</v>
      </c>
      <c r="C24" s="113"/>
    </row>
    <row r="25" spans="2:14" ht="38.25" x14ac:dyDescent="0.25">
      <c r="B25" s="3" t="s">
        <v>0</v>
      </c>
      <c r="C25" s="4" t="s">
        <v>116</v>
      </c>
      <c r="D25" s="4" t="s">
        <v>117</v>
      </c>
      <c r="E25" s="4" t="s">
        <v>118</v>
      </c>
      <c r="F25" s="4" t="s">
        <v>119</v>
      </c>
      <c r="G25" s="5" t="s">
        <v>220</v>
      </c>
      <c r="H25" s="134"/>
      <c r="I25" s="198"/>
      <c r="J25" s="157"/>
      <c r="K25" s="157"/>
      <c r="L25" s="157"/>
      <c r="M25" s="157"/>
      <c r="N25" s="157"/>
    </row>
    <row r="26" spans="2:14" ht="15" customHeight="1" x14ac:dyDescent="0.25">
      <c r="B26" s="52" t="s">
        <v>8</v>
      </c>
      <c r="C26" s="29">
        <v>39</v>
      </c>
      <c r="D26" s="29">
        <v>136</v>
      </c>
      <c r="E26" s="29">
        <v>114</v>
      </c>
      <c r="F26" s="29">
        <v>5</v>
      </c>
      <c r="G26" s="79">
        <v>290</v>
      </c>
      <c r="H26" s="83"/>
      <c r="I26" s="198"/>
      <c r="J26" s="158"/>
      <c r="K26" s="158"/>
      <c r="L26" s="158"/>
      <c r="M26" s="158"/>
      <c r="N26" s="158"/>
    </row>
    <row r="27" spans="2:14" ht="15" customHeight="1" x14ac:dyDescent="0.25">
      <c r="B27" s="75"/>
      <c r="C27" s="76"/>
      <c r="D27" s="76"/>
      <c r="E27" s="76"/>
      <c r="F27" s="76"/>
      <c r="G27" s="77"/>
      <c r="H27" s="199"/>
      <c r="I27" s="198"/>
      <c r="J27" s="158"/>
      <c r="K27" s="158"/>
      <c r="L27" s="158"/>
      <c r="M27" s="158"/>
      <c r="N27" s="158"/>
    </row>
    <row r="28" spans="2:14" ht="15" customHeight="1" x14ac:dyDescent="0.25">
      <c r="B28" s="6" t="s">
        <v>28</v>
      </c>
      <c r="C28" s="7">
        <v>0</v>
      </c>
      <c r="D28" s="7">
        <v>0</v>
      </c>
      <c r="E28" s="7">
        <v>7</v>
      </c>
      <c r="F28" s="7">
        <v>1</v>
      </c>
      <c r="G28" s="8">
        <v>8</v>
      </c>
      <c r="H28" s="114"/>
      <c r="I28" s="198"/>
      <c r="J28" s="158"/>
      <c r="K28" s="158"/>
      <c r="L28" s="158"/>
      <c r="M28" s="158"/>
      <c r="N28" s="158"/>
    </row>
    <row r="29" spans="2:14" ht="15" customHeight="1" x14ac:dyDescent="0.25">
      <c r="B29" s="6" t="s">
        <v>29</v>
      </c>
      <c r="C29" s="7">
        <v>0</v>
      </c>
      <c r="D29" s="7">
        <v>11</v>
      </c>
      <c r="E29" s="7">
        <v>1</v>
      </c>
      <c r="F29" s="7">
        <v>0</v>
      </c>
      <c r="G29" s="8">
        <v>12</v>
      </c>
      <c r="H29" s="114"/>
      <c r="I29" s="198"/>
      <c r="J29" s="158"/>
      <c r="K29" s="158"/>
      <c r="L29" s="158"/>
      <c r="M29" s="158"/>
      <c r="N29" s="158"/>
    </row>
    <row r="30" spans="2:14" ht="15" customHeight="1" x14ac:dyDescent="0.25">
      <c r="B30" s="6" t="s">
        <v>30</v>
      </c>
      <c r="C30" s="136">
        <v>0</v>
      </c>
      <c r="D30" s="136">
        <v>0</v>
      </c>
      <c r="E30" s="136">
        <v>0</v>
      </c>
      <c r="F30" s="136">
        <v>0</v>
      </c>
      <c r="G30" s="177">
        <v>0</v>
      </c>
      <c r="H30" s="114"/>
      <c r="I30" s="198"/>
      <c r="J30" s="158"/>
      <c r="K30" s="158"/>
      <c r="L30" s="158"/>
      <c r="M30" s="158"/>
      <c r="N30" s="158"/>
    </row>
    <row r="31" spans="2:14" ht="15" customHeight="1" x14ac:dyDescent="0.25">
      <c r="B31" s="6" t="s">
        <v>31</v>
      </c>
      <c r="C31" s="7">
        <v>2</v>
      </c>
      <c r="D31" s="7">
        <v>28</v>
      </c>
      <c r="E31" s="7">
        <v>2</v>
      </c>
      <c r="F31" s="7">
        <v>0</v>
      </c>
      <c r="G31" s="8">
        <v>30</v>
      </c>
      <c r="H31" s="114"/>
      <c r="I31" s="198"/>
      <c r="J31" s="158"/>
      <c r="K31" s="158"/>
      <c r="L31" s="158"/>
      <c r="M31" s="158"/>
      <c r="N31" s="158"/>
    </row>
    <row r="32" spans="2:14" ht="15" customHeight="1" x14ac:dyDescent="0.25">
      <c r="B32" s="6" t="s">
        <v>32</v>
      </c>
      <c r="C32" s="7">
        <v>0</v>
      </c>
      <c r="D32" s="7">
        <v>0</v>
      </c>
      <c r="E32" s="7">
        <v>6</v>
      </c>
      <c r="F32" s="7">
        <v>0</v>
      </c>
      <c r="G32" s="8">
        <v>6</v>
      </c>
      <c r="H32" s="114"/>
      <c r="I32" s="198"/>
      <c r="J32" s="158"/>
      <c r="K32" s="158"/>
      <c r="L32" s="158"/>
      <c r="M32" s="158"/>
      <c r="N32" s="158"/>
    </row>
    <row r="33" spans="2:14" ht="15" customHeight="1" x14ac:dyDescent="0.25">
      <c r="B33" s="6" t="s">
        <v>33</v>
      </c>
      <c r="C33" s="7">
        <v>0</v>
      </c>
      <c r="D33" s="7">
        <v>0</v>
      </c>
      <c r="E33" s="7">
        <v>33</v>
      </c>
      <c r="F33" s="7">
        <v>0</v>
      </c>
      <c r="G33" s="8">
        <v>33</v>
      </c>
      <c r="H33" s="114"/>
      <c r="I33" s="198"/>
      <c r="J33" s="158"/>
      <c r="K33" s="158"/>
      <c r="L33" s="158"/>
      <c r="M33" s="158"/>
      <c r="N33" s="158"/>
    </row>
    <row r="34" spans="2:14" ht="15" customHeight="1" x14ac:dyDescent="0.25">
      <c r="B34" s="6" t="s">
        <v>34</v>
      </c>
      <c r="C34" s="7">
        <v>30</v>
      </c>
      <c r="D34" s="7">
        <v>2</v>
      </c>
      <c r="E34" s="7">
        <v>19</v>
      </c>
      <c r="F34" s="7">
        <v>0</v>
      </c>
      <c r="G34" s="8">
        <v>50</v>
      </c>
      <c r="H34" s="114"/>
      <c r="I34" s="198"/>
      <c r="J34" s="158"/>
      <c r="K34" s="158"/>
      <c r="L34" s="158"/>
      <c r="M34" s="158"/>
      <c r="N34" s="158"/>
    </row>
    <row r="35" spans="2:14" ht="15" customHeight="1" x14ac:dyDescent="0.25">
      <c r="B35" s="6" t="s">
        <v>35</v>
      </c>
      <c r="C35" s="7">
        <v>4</v>
      </c>
      <c r="D35" s="7">
        <v>11</v>
      </c>
      <c r="E35" s="7">
        <v>25</v>
      </c>
      <c r="F35" s="7">
        <v>0</v>
      </c>
      <c r="G35" s="8">
        <v>40</v>
      </c>
      <c r="H35" s="114"/>
      <c r="I35" s="198"/>
      <c r="J35" s="158"/>
      <c r="K35" s="158"/>
      <c r="L35" s="158"/>
      <c r="M35" s="158"/>
      <c r="N35" s="158"/>
    </row>
    <row r="36" spans="2:14" ht="15" customHeight="1" x14ac:dyDescent="0.25">
      <c r="B36" s="6" t="s">
        <v>36</v>
      </c>
      <c r="C36" s="7">
        <v>0</v>
      </c>
      <c r="D36" s="7">
        <v>44</v>
      </c>
      <c r="E36" s="7">
        <v>1</v>
      </c>
      <c r="F36" s="7">
        <v>4</v>
      </c>
      <c r="G36" s="8">
        <v>49</v>
      </c>
      <c r="H36" s="114"/>
      <c r="I36" s="198"/>
      <c r="J36" s="158"/>
      <c r="K36" s="158"/>
      <c r="L36" s="158"/>
      <c r="M36" s="158"/>
      <c r="N36" s="158"/>
    </row>
    <row r="37" spans="2:14" ht="15" customHeight="1" x14ac:dyDescent="0.25">
      <c r="B37" s="6" t="s">
        <v>37</v>
      </c>
      <c r="C37" s="7">
        <v>0</v>
      </c>
      <c r="D37" s="7">
        <v>25</v>
      </c>
      <c r="E37" s="7">
        <v>10</v>
      </c>
      <c r="F37" s="7">
        <v>0</v>
      </c>
      <c r="G37" s="8">
        <v>35</v>
      </c>
      <c r="H37" s="114"/>
      <c r="I37" s="198"/>
      <c r="J37" s="158"/>
      <c r="K37" s="158"/>
      <c r="L37" s="158"/>
      <c r="M37" s="158"/>
      <c r="N37" s="158"/>
    </row>
    <row r="38" spans="2:14" ht="15" customHeight="1" x14ac:dyDescent="0.25">
      <c r="B38" s="6" t="s">
        <v>38</v>
      </c>
      <c r="C38" s="7">
        <v>3</v>
      </c>
      <c r="D38" s="7">
        <v>4</v>
      </c>
      <c r="E38" s="7">
        <v>5</v>
      </c>
      <c r="F38" s="7">
        <v>0</v>
      </c>
      <c r="G38" s="8">
        <v>12</v>
      </c>
      <c r="H38" s="114"/>
      <c r="I38" s="198"/>
      <c r="J38" s="158"/>
      <c r="K38" s="158"/>
      <c r="L38" s="158"/>
      <c r="M38" s="158"/>
      <c r="N38" s="158"/>
    </row>
    <row r="39" spans="2:14" ht="15" customHeight="1" x14ac:dyDescent="0.25">
      <c r="B39" s="6" t="s">
        <v>41</v>
      </c>
      <c r="C39" s="7">
        <v>0</v>
      </c>
      <c r="D39" s="7">
        <v>0</v>
      </c>
      <c r="E39" s="7">
        <v>4</v>
      </c>
      <c r="F39" s="7">
        <v>0</v>
      </c>
      <c r="G39" s="8">
        <v>4</v>
      </c>
      <c r="H39" s="200"/>
      <c r="I39" s="198"/>
    </row>
    <row r="40" spans="2:14" ht="15" customHeight="1" x14ac:dyDescent="0.25">
      <c r="B40" s="6" t="s">
        <v>39</v>
      </c>
      <c r="C40" s="7">
        <v>0</v>
      </c>
      <c r="D40" s="7">
        <v>11</v>
      </c>
      <c r="E40" s="7">
        <v>1</v>
      </c>
      <c r="F40" s="7">
        <v>0</v>
      </c>
      <c r="G40" s="8">
        <v>12</v>
      </c>
      <c r="H40" s="114"/>
      <c r="I40" s="198"/>
    </row>
    <row r="41" spans="2:14" ht="15" customHeight="1" thickBot="1" x14ac:dyDescent="0.3">
      <c r="B41" s="19" t="s">
        <v>40</v>
      </c>
      <c r="C41" s="178">
        <v>0</v>
      </c>
      <c r="D41" s="178">
        <v>0</v>
      </c>
      <c r="E41" s="178">
        <v>0</v>
      </c>
      <c r="F41" s="178">
        <v>0</v>
      </c>
      <c r="G41" s="179">
        <v>0</v>
      </c>
      <c r="H41" s="114"/>
      <c r="I41" s="198"/>
    </row>
    <row r="42" spans="2:14" ht="15" customHeight="1" x14ac:dyDescent="0.25">
      <c r="B42" s="114"/>
      <c r="C42" s="114"/>
      <c r="D42" s="114"/>
      <c r="E42" s="114"/>
      <c r="F42" s="114"/>
      <c r="G42" s="114"/>
      <c r="H42" s="134"/>
      <c r="I42" s="134"/>
    </row>
    <row r="43" spans="2:14" ht="21" customHeight="1" thickBot="1" x14ac:dyDescent="0.3">
      <c r="B43" s="46" t="s">
        <v>52</v>
      </c>
      <c r="C43" s="175"/>
    </row>
    <row r="44" spans="2:14" ht="42" customHeight="1" x14ac:dyDescent="0.25">
      <c r="B44" s="3" t="s">
        <v>0</v>
      </c>
      <c r="C44" s="4" t="s">
        <v>116</v>
      </c>
      <c r="D44" s="4" t="s">
        <v>117</v>
      </c>
      <c r="E44" s="4" t="s">
        <v>118</v>
      </c>
      <c r="F44" s="4" t="s">
        <v>119</v>
      </c>
      <c r="G44" s="5" t="s">
        <v>23</v>
      </c>
    </row>
    <row r="45" spans="2:14" ht="15" customHeight="1" x14ac:dyDescent="0.25">
      <c r="B45" s="52" t="s">
        <v>8</v>
      </c>
      <c r="C45" s="29">
        <v>43</v>
      </c>
      <c r="D45" s="29">
        <v>120</v>
      </c>
      <c r="E45" s="29">
        <v>82</v>
      </c>
      <c r="F45" s="29">
        <v>1</v>
      </c>
      <c r="G45" s="79">
        <v>244</v>
      </c>
    </row>
    <row r="46" spans="2:14" ht="15" customHeight="1" x14ac:dyDescent="0.25">
      <c r="B46" s="75"/>
      <c r="C46" s="76"/>
      <c r="D46" s="76"/>
      <c r="E46" s="76"/>
      <c r="F46" s="76"/>
      <c r="G46" s="77"/>
    </row>
    <row r="47" spans="2:14" x14ac:dyDescent="0.25">
      <c r="B47" s="6" t="s">
        <v>28</v>
      </c>
      <c r="C47" s="7">
        <v>0</v>
      </c>
      <c r="D47" s="7">
        <v>0</v>
      </c>
      <c r="E47" s="7">
        <v>10</v>
      </c>
      <c r="F47" s="7">
        <v>1</v>
      </c>
      <c r="G47" s="8">
        <v>11</v>
      </c>
    </row>
    <row r="48" spans="2:14" x14ac:dyDescent="0.25">
      <c r="B48" s="6" t="s">
        <v>29</v>
      </c>
      <c r="C48" s="7">
        <v>0</v>
      </c>
      <c r="D48" s="7">
        <v>8</v>
      </c>
      <c r="E48" s="7">
        <v>0</v>
      </c>
      <c r="F48" s="7">
        <v>0</v>
      </c>
      <c r="G48" s="8">
        <v>8</v>
      </c>
    </row>
    <row r="49" spans="2:8" x14ac:dyDescent="0.25">
      <c r="B49" s="6" t="s">
        <v>30</v>
      </c>
      <c r="C49" s="7">
        <v>0</v>
      </c>
      <c r="D49" s="7">
        <v>0</v>
      </c>
      <c r="E49" s="7">
        <v>2</v>
      </c>
      <c r="F49" s="7">
        <v>0</v>
      </c>
      <c r="G49" s="8">
        <v>2</v>
      </c>
    </row>
    <row r="50" spans="2:8" x14ac:dyDescent="0.25">
      <c r="B50" s="6" t="s">
        <v>31</v>
      </c>
      <c r="C50" s="7">
        <v>0</v>
      </c>
      <c r="D50" s="7">
        <v>23</v>
      </c>
      <c r="E50" s="7">
        <v>0</v>
      </c>
      <c r="F50" s="7">
        <v>0</v>
      </c>
      <c r="G50" s="8">
        <v>23</v>
      </c>
    </row>
    <row r="51" spans="2:8" x14ac:dyDescent="0.25">
      <c r="B51" s="6" t="s">
        <v>32</v>
      </c>
      <c r="C51" s="7">
        <v>0</v>
      </c>
      <c r="D51" s="7">
        <v>0</v>
      </c>
      <c r="E51" s="7">
        <v>7</v>
      </c>
      <c r="F51" s="7">
        <v>0</v>
      </c>
      <c r="G51" s="8">
        <v>7</v>
      </c>
    </row>
    <row r="52" spans="2:8" x14ac:dyDescent="0.25">
      <c r="B52" s="6" t="s">
        <v>33</v>
      </c>
      <c r="C52" s="7">
        <v>0</v>
      </c>
      <c r="D52" s="7">
        <v>0</v>
      </c>
      <c r="E52" s="7">
        <v>32</v>
      </c>
      <c r="F52" s="7">
        <v>0</v>
      </c>
      <c r="G52" s="8">
        <v>32</v>
      </c>
    </row>
    <row r="53" spans="2:8" x14ac:dyDescent="0.25">
      <c r="B53" s="6" t="s">
        <v>34</v>
      </c>
      <c r="C53" s="7">
        <v>30</v>
      </c>
      <c r="D53" s="7">
        <v>0</v>
      </c>
      <c r="E53" s="7">
        <v>13</v>
      </c>
      <c r="F53" s="7">
        <v>0</v>
      </c>
      <c r="G53" s="8">
        <v>42</v>
      </c>
    </row>
    <row r="54" spans="2:8" x14ac:dyDescent="0.25">
      <c r="B54" s="6" t="s">
        <v>35</v>
      </c>
      <c r="C54" s="7">
        <v>13</v>
      </c>
      <c r="D54" s="7">
        <v>33</v>
      </c>
      <c r="E54" s="7">
        <v>16</v>
      </c>
      <c r="F54" s="7">
        <v>0</v>
      </c>
      <c r="G54" s="8">
        <v>61</v>
      </c>
    </row>
    <row r="55" spans="2:8" x14ac:dyDescent="0.25">
      <c r="B55" s="6" t="s">
        <v>36</v>
      </c>
      <c r="C55" s="7">
        <v>0</v>
      </c>
      <c r="D55" s="7">
        <v>9</v>
      </c>
      <c r="E55" s="7">
        <v>1</v>
      </c>
      <c r="F55" s="7">
        <v>0</v>
      </c>
      <c r="G55" s="8">
        <v>10</v>
      </c>
    </row>
    <row r="56" spans="2:8" x14ac:dyDescent="0.25">
      <c r="B56" s="6" t="s">
        <v>37</v>
      </c>
      <c r="C56" s="7">
        <v>0</v>
      </c>
      <c r="D56" s="7">
        <v>32</v>
      </c>
      <c r="E56" s="7">
        <v>0</v>
      </c>
      <c r="F56" s="7">
        <v>0</v>
      </c>
      <c r="G56" s="8">
        <v>32</v>
      </c>
    </row>
    <row r="57" spans="2:8" x14ac:dyDescent="0.25">
      <c r="B57" s="6" t="s">
        <v>38</v>
      </c>
      <c r="C57" s="136">
        <v>0</v>
      </c>
      <c r="D57" s="136">
        <v>0</v>
      </c>
      <c r="E57" s="136">
        <v>0</v>
      </c>
      <c r="F57" s="136">
        <v>0</v>
      </c>
      <c r="G57" s="177">
        <v>0</v>
      </c>
    </row>
    <row r="58" spans="2:8" x14ac:dyDescent="0.25">
      <c r="B58" s="6" t="s">
        <v>41</v>
      </c>
      <c r="C58" s="136">
        <v>0</v>
      </c>
      <c r="D58" s="136">
        <v>0</v>
      </c>
      <c r="E58" s="136">
        <v>0</v>
      </c>
      <c r="F58" s="136">
        <v>0</v>
      </c>
      <c r="G58" s="177">
        <v>0</v>
      </c>
    </row>
    <row r="59" spans="2:8" x14ac:dyDescent="0.25">
      <c r="B59" s="6" t="s">
        <v>39</v>
      </c>
      <c r="C59" s="7">
        <v>0</v>
      </c>
      <c r="D59" s="7">
        <v>9</v>
      </c>
      <c r="E59" s="7">
        <v>1</v>
      </c>
      <c r="F59" s="7">
        <v>0</v>
      </c>
      <c r="G59" s="8">
        <v>10</v>
      </c>
    </row>
    <row r="60" spans="2:8" ht="15.75" thickBot="1" x14ac:dyDescent="0.3">
      <c r="B60" s="19" t="s">
        <v>40</v>
      </c>
      <c r="C60" s="20">
        <v>0</v>
      </c>
      <c r="D60" s="20">
        <v>6</v>
      </c>
      <c r="E60" s="20">
        <v>0</v>
      </c>
      <c r="F60" s="20">
        <v>0</v>
      </c>
      <c r="G60" s="21">
        <v>6</v>
      </c>
    </row>
    <row r="62" spans="2:8" x14ac:dyDescent="0.25">
      <c r="B62" s="239" t="s">
        <v>114</v>
      </c>
    </row>
    <row r="63" spans="2:8" x14ac:dyDescent="0.25">
      <c r="B63" s="239" t="s">
        <v>192</v>
      </c>
      <c r="C63" s="240"/>
      <c r="D63" s="240"/>
      <c r="E63" s="240"/>
      <c r="F63" s="240"/>
      <c r="G63" s="240"/>
      <c r="H63" s="240"/>
    </row>
    <row r="64" spans="2:8" x14ac:dyDescent="0.25">
      <c r="B64" s="693" t="s">
        <v>256</v>
      </c>
      <c r="C64" s="675"/>
      <c r="D64" s="675"/>
      <c r="E64" s="675"/>
      <c r="F64" s="675"/>
      <c r="G64" s="675"/>
      <c r="H64" s="675"/>
    </row>
    <row r="65" spans="2:8" x14ac:dyDescent="0.25">
      <c r="B65" s="675"/>
      <c r="C65" s="675"/>
      <c r="D65" s="675"/>
      <c r="E65" s="675"/>
      <c r="F65" s="675"/>
      <c r="G65" s="675"/>
      <c r="H65" s="675"/>
    </row>
    <row r="66" spans="2:8" x14ac:dyDescent="0.25">
      <c r="B66" s="711" t="s">
        <v>514</v>
      </c>
      <c r="C66" s="711"/>
      <c r="D66" s="711"/>
      <c r="E66" s="711"/>
      <c r="F66" s="711"/>
      <c r="G66" s="711"/>
      <c r="H66" s="711"/>
    </row>
    <row r="67" spans="2:8" ht="24.75" customHeight="1" x14ac:dyDescent="0.25">
      <c r="B67" s="711"/>
      <c r="C67" s="711"/>
      <c r="D67" s="711"/>
      <c r="E67" s="711"/>
      <c r="F67" s="711"/>
      <c r="G67" s="711"/>
      <c r="H67" s="711"/>
    </row>
    <row r="68" spans="2:8" x14ac:dyDescent="0.25">
      <c r="B68" s="745" t="s">
        <v>513</v>
      </c>
      <c r="C68" s="745"/>
      <c r="D68" s="745"/>
      <c r="E68" s="745"/>
      <c r="F68" s="745"/>
      <c r="G68" s="745"/>
      <c r="H68" s="745"/>
    </row>
    <row r="69" spans="2:8" ht="8.25" customHeight="1" x14ac:dyDescent="0.25">
      <c r="B69" s="745"/>
      <c r="C69" s="745"/>
      <c r="D69" s="745"/>
      <c r="E69" s="745"/>
      <c r="F69" s="745"/>
      <c r="G69" s="745"/>
      <c r="H69" s="745"/>
    </row>
  </sheetData>
  <customSheetViews>
    <customSheetView guid="{CB3EB9C4-9AB6-45BD-B73F-499A363E3D97}" fitToPage="1">
      <pageMargins left="0.70866141732283472" right="0.70866141732283472" top="0.74803149606299213" bottom="0.74803149606299213" header="0.31496062992125984" footer="0.31496062992125984"/>
      <pageSetup paperSize="9" scale="61"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3">
    <mergeCell ref="B68:H69"/>
    <mergeCell ref="B64:H65"/>
    <mergeCell ref="B66:H67"/>
  </mergeCells>
  <hyperlinks>
    <hyperlink ref="B3" location="Index!A1" display="Return to Index"/>
  </hyperlinks>
  <pageMargins left="0.70866141732283472" right="0.70866141732283472" top="0.74803149606299213" bottom="0.74803149606299213" header="0.31496062992125984" footer="0.31496062992125984"/>
  <pageSetup paperSize="9" scale="56"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pageSetUpPr fitToPage="1"/>
  </sheetPr>
  <dimension ref="B1:O37"/>
  <sheetViews>
    <sheetView zoomScaleNormal="100" workbookViewId="0"/>
  </sheetViews>
  <sheetFormatPr defaultColWidth="9.140625" defaultRowHeight="15" x14ac:dyDescent="0.25"/>
  <cols>
    <col min="1" max="1" width="3.28515625" style="1" customWidth="1"/>
    <col min="2" max="2" width="28" style="1" customWidth="1"/>
    <col min="3" max="3" width="12.7109375" style="1" customWidth="1"/>
    <col min="4" max="4" width="16.5703125" style="1" customWidth="1"/>
    <col min="5" max="5" width="1.5703125" style="1" customWidth="1"/>
    <col min="6" max="7" width="14.85546875" style="1" customWidth="1"/>
    <col min="8" max="8" width="1.5703125" style="1" customWidth="1"/>
    <col min="9" max="10" width="14.85546875" style="1" customWidth="1"/>
    <col min="11" max="11" width="9.140625" style="1"/>
    <col min="12" max="12" width="9.140625" style="16"/>
    <col min="13" max="16384" width="9.140625" style="1"/>
  </cols>
  <sheetData>
    <row r="1" spans="2:15" ht="18.75" customHeight="1" x14ac:dyDescent="0.25">
      <c r="B1" s="607" t="s">
        <v>486</v>
      </c>
    </row>
    <row r="2" spans="2:15" ht="18.75" customHeight="1" x14ac:dyDescent="0.25">
      <c r="B2" s="236" t="s">
        <v>127</v>
      </c>
      <c r="L2" s="133"/>
    </row>
    <row r="3" spans="2:15" ht="18.75" customHeight="1" thickBot="1" x14ac:dyDescent="0.3">
      <c r="B3" s="2"/>
    </row>
    <row r="4" spans="2:15" ht="15" customHeight="1" thickBot="1" x14ac:dyDescent="0.3">
      <c r="B4" s="115"/>
      <c r="C4" s="718">
        <v>2015</v>
      </c>
      <c r="D4" s="746"/>
      <c r="E4" s="748"/>
      <c r="F4" s="719">
        <v>2017</v>
      </c>
      <c r="G4" s="747"/>
      <c r="H4" s="748"/>
      <c r="I4" s="719">
        <v>2019</v>
      </c>
      <c r="J4" s="747"/>
      <c r="L4" s="1"/>
      <c r="O4" s="16"/>
    </row>
    <row r="5" spans="2:15" ht="27" customHeight="1" x14ac:dyDescent="0.25">
      <c r="B5" s="126" t="s">
        <v>0</v>
      </c>
      <c r="C5" s="123" t="s">
        <v>202</v>
      </c>
      <c r="D5" s="122" t="s">
        <v>152</v>
      </c>
      <c r="E5" s="749"/>
      <c r="F5" s="122" t="s">
        <v>202</v>
      </c>
      <c r="G5" s="47" t="s">
        <v>152</v>
      </c>
      <c r="H5" s="749"/>
      <c r="I5" s="122" t="s">
        <v>202</v>
      </c>
      <c r="J5" s="47" t="s">
        <v>152</v>
      </c>
      <c r="L5" s="1"/>
      <c r="O5" s="16"/>
    </row>
    <row r="6" spans="2:15" ht="15" customHeight="1" x14ac:dyDescent="0.25">
      <c r="B6" s="127" t="s">
        <v>8</v>
      </c>
      <c r="C6" s="52">
        <v>246</v>
      </c>
      <c r="D6" s="44">
        <v>102.97376231884061</v>
      </c>
      <c r="E6" s="160"/>
      <c r="F6" s="180">
        <v>290</v>
      </c>
      <c r="G6" s="181">
        <v>101.15908985507237</v>
      </c>
      <c r="H6" s="160"/>
      <c r="I6" s="180">
        <v>302</v>
      </c>
      <c r="J6" s="181">
        <v>129.79685797101456</v>
      </c>
      <c r="L6" s="156"/>
      <c r="M6" s="157"/>
      <c r="N6" s="157"/>
      <c r="O6" s="16"/>
    </row>
    <row r="7" spans="2:15" ht="15" customHeight="1" x14ac:dyDescent="0.25">
      <c r="B7" s="128"/>
      <c r="C7" s="130"/>
      <c r="D7" s="96"/>
      <c r="E7" s="160"/>
      <c r="F7" s="96"/>
      <c r="G7" s="97"/>
      <c r="H7" s="160"/>
      <c r="I7" s="96"/>
      <c r="J7" s="97"/>
      <c r="L7" s="156"/>
      <c r="M7" s="159"/>
      <c r="N7" s="158"/>
      <c r="O7" s="16"/>
    </row>
    <row r="8" spans="2:15" ht="15" customHeight="1" x14ac:dyDescent="0.25">
      <c r="B8" s="118" t="s">
        <v>28</v>
      </c>
      <c r="C8" s="6">
        <v>11</v>
      </c>
      <c r="D8" s="12">
        <v>1.1298550724637679</v>
      </c>
      <c r="E8" s="160"/>
      <c r="F8" s="7">
        <v>8</v>
      </c>
      <c r="G8" s="13">
        <v>1.5849275362318842</v>
      </c>
      <c r="H8" s="160"/>
      <c r="I8" s="7">
        <v>6</v>
      </c>
      <c r="J8" s="13">
        <v>2.6876521739130435</v>
      </c>
      <c r="L8" s="156"/>
      <c r="M8" s="159"/>
      <c r="N8" s="158"/>
      <c r="O8" s="16"/>
    </row>
    <row r="9" spans="2:15" ht="15" customHeight="1" x14ac:dyDescent="0.25">
      <c r="B9" s="118" t="s">
        <v>29</v>
      </c>
      <c r="C9" s="6">
        <v>8</v>
      </c>
      <c r="D9" s="12">
        <v>7.6266666666666652</v>
      </c>
      <c r="E9" s="160"/>
      <c r="F9" s="7">
        <v>12</v>
      </c>
      <c r="G9" s="13">
        <v>6.4469565217391303</v>
      </c>
      <c r="H9" s="160"/>
      <c r="I9" s="7">
        <v>14</v>
      </c>
      <c r="J9" s="13">
        <v>6.3373913043478254</v>
      </c>
      <c r="L9" s="156"/>
      <c r="M9" s="159"/>
      <c r="N9" s="158"/>
      <c r="O9" s="16"/>
    </row>
    <row r="10" spans="2:15" ht="15" customHeight="1" x14ac:dyDescent="0.25">
      <c r="B10" s="118" t="s">
        <v>30</v>
      </c>
      <c r="C10" s="6">
        <v>2</v>
      </c>
      <c r="D10" s="12">
        <v>2.7391304347826086E-2</v>
      </c>
      <c r="E10" s="160"/>
      <c r="F10" s="7">
        <v>0</v>
      </c>
      <c r="G10" s="13">
        <v>0</v>
      </c>
      <c r="H10" s="160"/>
      <c r="I10" s="7">
        <v>9</v>
      </c>
      <c r="J10" s="13">
        <v>0.29321739130434782</v>
      </c>
      <c r="L10" s="156"/>
      <c r="M10" s="159"/>
      <c r="N10" s="158"/>
      <c r="O10" s="16"/>
    </row>
    <row r="11" spans="2:15" ht="15" customHeight="1" x14ac:dyDescent="0.25">
      <c r="B11" s="118" t="s">
        <v>31</v>
      </c>
      <c r="C11" s="6">
        <v>23</v>
      </c>
      <c r="D11" s="12">
        <v>9.4081159420289868</v>
      </c>
      <c r="E11" s="160"/>
      <c r="F11" s="7">
        <v>30</v>
      </c>
      <c r="G11" s="13">
        <v>10.797194202898551</v>
      </c>
      <c r="H11" s="160"/>
      <c r="I11" s="7">
        <v>35</v>
      </c>
      <c r="J11" s="13">
        <v>20.810220289855081</v>
      </c>
      <c r="L11" s="156"/>
      <c r="M11" s="159"/>
      <c r="N11" s="158"/>
      <c r="O11" s="16"/>
    </row>
    <row r="12" spans="2:15" ht="15" customHeight="1" x14ac:dyDescent="0.25">
      <c r="B12" s="118" t="s">
        <v>32</v>
      </c>
      <c r="C12" s="6">
        <v>7</v>
      </c>
      <c r="D12" s="12">
        <v>2.3031884057971013</v>
      </c>
      <c r="E12" s="160"/>
      <c r="F12" s="7">
        <v>6</v>
      </c>
      <c r="G12" s="13">
        <v>1.3997565217391306</v>
      </c>
      <c r="H12" s="160"/>
      <c r="I12" s="7">
        <v>21</v>
      </c>
      <c r="J12" s="13">
        <v>8.5619768115942012</v>
      </c>
      <c r="L12" s="156"/>
      <c r="M12" s="159"/>
      <c r="N12" s="158"/>
      <c r="O12" s="16"/>
    </row>
    <row r="13" spans="2:15" ht="15" customHeight="1" x14ac:dyDescent="0.25">
      <c r="B13" s="118" t="s">
        <v>33</v>
      </c>
      <c r="C13" s="6">
        <v>32</v>
      </c>
      <c r="D13" s="12">
        <v>13.4728115942029</v>
      </c>
      <c r="E13" s="160"/>
      <c r="F13" s="7">
        <v>33</v>
      </c>
      <c r="G13" s="13">
        <v>13.937994202898551</v>
      </c>
      <c r="H13" s="160"/>
      <c r="I13" s="7">
        <v>39</v>
      </c>
      <c r="J13" s="13">
        <v>14.674637681159423</v>
      </c>
      <c r="L13" s="156"/>
      <c r="M13" s="159"/>
      <c r="N13" s="158"/>
      <c r="O13" s="16"/>
    </row>
    <row r="14" spans="2:15" ht="15" customHeight="1" x14ac:dyDescent="0.25">
      <c r="B14" s="118" t="s">
        <v>34</v>
      </c>
      <c r="C14" s="6">
        <v>42</v>
      </c>
      <c r="D14" s="12">
        <v>14.851994202898551</v>
      </c>
      <c r="E14" s="160"/>
      <c r="F14" s="7">
        <v>50</v>
      </c>
      <c r="G14" s="13">
        <v>11.561739130434782</v>
      </c>
      <c r="H14" s="160"/>
      <c r="I14" s="7">
        <v>47</v>
      </c>
      <c r="J14" s="13">
        <v>16.955362318840585</v>
      </c>
      <c r="L14" s="156"/>
      <c r="M14" s="159"/>
      <c r="N14" s="158"/>
      <c r="O14" s="16"/>
    </row>
    <row r="15" spans="2:15" ht="15" customHeight="1" x14ac:dyDescent="0.25">
      <c r="B15" s="118" t="s">
        <v>35</v>
      </c>
      <c r="C15" s="6">
        <v>63</v>
      </c>
      <c r="D15" s="12">
        <v>21.610023188405798</v>
      </c>
      <c r="E15" s="160"/>
      <c r="F15" s="7">
        <v>40</v>
      </c>
      <c r="G15" s="13">
        <v>12.629565217391306</v>
      </c>
      <c r="H15" s="160"/>
      <c r="I15" s="7">
        <v>31</v>
      </c>
      <c r="J15" s="13">
        <v>14.123478260869566</v>
      </c>
      <c r="L15" s="156"/>
      <c r="M15" s="159"/>
      <c r="N15" s="158"/>
      <c r="O15" s="16"/>
    </row>
    <row r="16" spans="2:15" ht="15" customHeight="1" x14ac:dyDescent="0.25">
      <c r="B16" s="118" t="s">
        <v>36</v>
      </c>
      <c r="C16" s="6">
        <v>10</v>
      </c>
      <c r="D16" s="12">
        <v>5.3103826086956527</v>
      </c>
      <c r="E16" s="160"/>
      <c r="F16" s="7">
        <v>49</v>
      </c>
      <c r="G16" s="13">
        <v>10.601159420289855</v>
      </c>
      <c r="H16" s="160"/>
      <c r="I16" s="7">
        <v>32</v>
      </c>
      <c r="J16" s="13">
        <v>6.9951999999999988</v>
      </c>
      <c r="L16" s="156"/>
      <c r="M16" s="159"/>
      <c r="N16" s="158"/>
      <c r="O16" s="16"/>
    </row>
    <row r="17" spans="2:15" ht="15" customHeight="1" x14ac:dyDescent="0.25">
      <c r="B17" s="118" t="s">
        <v>37</v>
      </c>
      <c r="C17" s="6">
        <v>32</v>
      </c>
      <c r="D17" s="12">
        <v>14.928985507246376</v>
      </c>
      <c r="E17" s="160"/>
      <c r="F17" s="7">
        <v>35</v>
      </c>
      <c r="G17" s="13">
        <v>14.749797101449273</v>
      </c>
      <c r="H17" s="160"/>
      <c r="I17" s="7">
        <v>33</v>
      </c>
      <c r="J17" s="13">
        <v>13.082602898550723</v>
      </c>
      <c r="L17" s="156"/>
      <c r="M17" s="159"/>
      <c r="N17" s="158"/>
      <c r="O17" s="16"/>
    </row>
    <row r="18" spans="2:15" ht="15" customHeight="1" x14ac:dyDescent="0.25">
      <c r="B18" s="118" t="s">
        <v>38</v>
      </c>
      <c r="C18" s="6">
        <v>0</v>
      </c>
      <c r="D18" s="7">
        <v>0</v>
      </c>
      <c r="E18" s="160"/>
      <c r="F18" s="7">
        <v>12</v>
      </c>
      <c r="G18" s="13">
        <v>11.252173913043478</v>
      </c>
      <c r="H18" s="160"/>
      <c r="I18" s="7">
        <v>26</v>
      </c>
      <c r="J18" s="13">
        <v>20.045553623188404</v>
      </c>
      <c r="L18" s="156"/>
      <c r="M18" s="159"/>
      <c r="N18" s="158"/>
      <c r="O18" s="16"/>
    </row>
    <row r="19" spans="2:15" ht="15" customHeight="1" x14ac:dyDescent="0.25">
      <c r="B19" s="118" t="s">
        <v>41</v>
      </c>
      <c r="C19" s="6">
        <v>0</v>
      </c>
      <c r="D19" s="7">
        <v>0</v>
      </c>
      <c r="E19" s="160"/>
      <c r="F19" s="7">
        <v>4</v>
      </c>
      <c r="G19" s="13">
        <v>2.4347826086956521E-2</v>
      </c>
      <c r="H19" s="160"/>
      <c r="I19" s="7">
        <v>4</v>
      </c>
      <c r="J19" s="13">
        <v>3.2463768115942031E-2</v>
      </c>
      <c r="L19" s="156"/>
      <c r="M19" s="159"/>
      <c r="N19" s="158"/>
      <c r="O19" s="16"/>
    </row>
    <row r="20" spans="2:15" ht="15" customHeight="1" x14ac:dyDescent="0.25">
      <c r="B20" s="118" t="s">
        <v>39</v>
      </c>
      <c r="C20" s="6">
        <v>10</v>
      </c>
      <c r="D20" s="12">
        <v>7.9855072463768115</v>
      </c>
      <c r="E20" s="160"/>
      <c r="F20" s="7">
        <v>12</v>
      </c>
      <c r="G20" s="13">
        <v>6.1734782608695644</v>
      </c>
      <c r="H20" s="160"/>
      <c r="I20" s="7">
        <v>8</v>
      </c>
      <c r="J20" s="13">
        <v>5.1971014492753627</v>
      </c>
      <c r="L20" s="1"/>
      <c r="O20" s="16"/>
    </row>
    <row r="21" spans="2:15" ht="15" customHeight="1" thickBot="1" x14ac:dyDescent="0.3">
      <c r="B21" s="129" t="s">
        <v>40</v>
      </c>
      <c r="C21" s="19">
        <v>6</v>
      </c>
      <c r="D21" s="22">
        <v>4.3188405797101446</v>
      </c>
      <c r="E21" s="161"/>
      <c r="F21" s="20">
        <v>0</v>
      </c>
      <c r="G21" s="23">
        <v>0</v>
      </c>
      <c r="H21" s="161"/>
      <c r="I21" s="20">
        <v>0</v>
      </c>
      <c r="J21" s="23">
        <v>0</v>
      </c>
      <c r="L21" s="1"/>
      <c r="O21" s="16"/>
    </row>
    <row r="22" spans="2:15" ht="15" customHeight="1" x14ac:dyDescent="0.25">
      <c r="B22" s="2"/>
    </row>
    <row r="23" spans="2:15" x14ac:dyDescent="0.25">
      <c r="B23" s="239" t="s">
        <v>114</v>
      </c>
    </row>
    <row r="24" spans="2:15" x14ac:dyDescent="0.25">
      <c r="B24" s="241" t="s">
        <v>192</v>
      </c>
      <c r="C24" s="242"/>
      <c r="D24" s="242"/>
      <c r="E24" s="242"/>
      <c r="F24" s="242"/>
      <c r="G24" s="242"/>
      <c r="H24" s="242"/>
    </row>
    <row r="25" spans="2:15" x14ac:dyDescent="0.25">
      <c r="B25" s="241" t="s">
        <v>193</v>
      </c>
      <c r="C25" s="242"/>
      <c r="D25" s="242"/>
      <c r="E25" s="242"/>
      <c r="F25" s="242"/>
      <c r="G25" s="242"/>
      <c r="H25" s="242"/>
    </row>
    <row r="26" spans="2:15" ht="15" customHeight="1" x14ac:dyDescent="0.25">
      <c r="B26" s="673" t="s">
        <v>516</v>
      </c>
      <c r="C26" s="673"/>
      <c r="D26" s="673"/>
      <c r="E26" s="673"/>
      <c r="F26" s="673"/>
      <c r="G26" s="673"/>
      <c r="H26" s="673"/>
      <c r="I26" s="673"/>
      <c r="J26" s="673"/>
    </row>
    <row r="27" spans="2:15" ht="13.5" customHeight="1" x14ac:dyDescent="0.25">
      <c r="B27" s="673"/>
      <c r="C27" s="673"/>
      <c r="D27" s="673"/>
      <c r="E27" s="673"/>
      <c r="F27" s="673"/>
      <c r="G27" s="673"/>
      <c r="H27" s="673"/>
      <c r="I27" s="673"/>
      <c r="J27" s="673"/>
    </row>
    <row r="28" spans="2:15" ht="15" customHeight="1" x14ac:dyDescent="0.25">
      <c r="B28" s="673" t="s">
        <v>515</v>
      </c>
      <c r="C28" s="673"/>
      <c r="D28" s="673"/>
      <c r="E28" s="673"/>
      <c r="F28" s="673"/>
      <c r="G28" s="673"/>
      <c r="H28" s="673"/>
      <c r="I28" s="673"/>
      <c r="J28" s="673"/>
    </row>
    <row r="29" spans="2:15" x14ac:dyDescent="0.25">
      <c r="B29" s="673"/>
      <c r="C29" s="673"/>
      <c r="D29" s="673"/>
      <c r="E29" s="673"/>
      <c r="F29" s="673"/>
      <c r="G29" s="673"/>
      <c r="H29" s="673"/>
      <c r="I29" s="673"/>
      <c r="J29" s="673"/>
    </row>
    <row r="30" spans="2:15" x14ac:dyDescent="0.25">
      <c r="B30" s="71"/>
    </row>
    <row r="31" spans="2:15" x14ac:dyDescent="0.25">
      <c r="B31" s="71"/>
    </row>
    <row r="32" spans="2:15" x14ac:dyDescent="0.25">
      <c r="B32" s="71"/>
    </row>
    <row r="33" spans="2:2" x14ac:dyDescent="0.25">
      <c r="B33" s="71"/>
    </row>
    <row r="34" spans="2:2" x14ac:dyDescent="0.25">
      <c r="B34" s="71"/>
    </row>
    <row r="35" spans="2:2" x14ac:dyDescent="0.25">
      <c r="B35" s="71"/>
    </row>
    <row r="36" spans="2:2" x14ac:dyDescent="0.25">
      <c r="B36" s="71"/>
    </row>
    <row r="37" spans="2:2" x14ac:dyDescent="0.25">
      <c r="B37" s="71"/>
    </row>
  </sheetData>
  <customSheetViews>
    <customSheetView guid="{CB3EB9C4-9AB6-45BD-B73F-499A363E3D97}" fitToPage="1">
      <pageMargins left="0.70866141732283472" right="0.70866141732283472" top="0.74803149606299213" bottom="0.74803149606299213" header="0.31496062992125984" footer="0.31496062992125984"/>
      <pageSetup paperSize="9" scale="98"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7">
    <mergeCell ref="B26:J27"/>
    <mergeCell ref="B28:J29"/>
    <mergeCell ref="C4:D4"/>
    <mergeCell ref="I4:J4"/>
    <mergeCell ref="H4:H5"/>
    <mergeCell ref="E4:E5"/>
    <mergeCell ref="F4:G4"/>
  </mergeCells>
  <hyperlinks>
    <hyperlink ref="B2" location="Index!A1" display="Return to Index"/>
  </hyperlinks>
  <pageMargins left="0.70866141732283472" right="0.70866141732283472" top="0.74803149606299213" bottom="0.74803149606299213" header="0.31496062992125984" footer="0.31496062992125984"/>
  <pageSetup paperSize="9" scale="95"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pageSetUpPr fitToPage="1"/>
  </sheetPr>
  <dimension ref="B1:Q39"/>
  <sheetViews>
    <sheetView zoomScaleNormal="100" workbookViewId="0"/>
  </sheetViews>
  <sheetFormatPr defaultColWidth="9.140625" defaultRowHeight="15" x14ac:dyDescent="0.25"/>
  <cols>
    <col min="1" max="1" width="3.28515625" style="1" customWidth="1"/>
    <col min="2" max="2" width="29.28515625" style="1" customWidth="1"/>
    <col min="3" max="5" width="9.7109375" style="1" customWidth="1"/>
    <col min="6" max="6" width="10.7109375" style="1" customWidth="1"/>
    <col min="7" max="7" width="9.7109375" style="1" customWidth="1"/>
    <col min="8" max="8" width="2.7109375" style="1" customWidth="1"/>
    <col min="9" max="11" width="9.7109375" style="1" customWidth="1"/>
    <col min="12" max="12" width="10.7109375" style="1" customWidth="1"/>
    <col min="13" max="13" width="9.7109375" style="1" customWidth="1"/>
    <col min="14" max="15" width="9.140625" style="1"/>
    <col min="16" max="16" width="9.140625" style="16"/>
    <col min="17" max="16384" width="9.140625" style="1"/>
  </cols>
  <sheetData>
    <row r="1" spans="2:16" ht="18.75" customHeight="1" x14ac:dyDescent="0.25">
      <c r="B1" s="607" t="s">
        <v>487</v>
      </c>
    </row>
    <row r="2" spans="2:16" ht="18.75" customHeight="1" x14ac:dyDescent="0.25">
      <c r="B2" s="2" t="s">
        <v>387</v>
      </c>
      <c r="P2" s="133"/>
    </row>
    <row r="3" spans="2:16" ht="15" customHeight="1" x14ac:dyDescent="0.25">
      <c r="B3" s="236" t="s">
        <v>127</v>
      </c>
    </row>
    <row r="4" spans="2:16" s="232" customFormat="1" ht="15" customHeight="1" x14ac:dyDescent="0.25">
      <c r="B4" s="2"/>
      <c r="M4" s="95"/>
      <c r="P4" s="16"/>
    </row>
    <row r="5" spans="2:16" s="232" customFormat="1" ht="15" customHeight="1" thickBot="1" x14ac:dyDescent="0.3">
      <c r="B5" s="46" t="s">
        <v>371</v>
      </c>
      <c r="C5" s="113"/>
      <c r="P5" s="16"/>
    </row>
    <row r="6" spans="2:16" s="232" customFormat="1" ht="15" customHeight="1" x14ac:dyDescent="0.25">
      <c r="B6" s="676" t="s">
        <v>135</v>
      </c>
      <c r="C6" s="681" t="s">
        <v>138</v>
      </c>
      <c r="D6" s="750"/>
      <c r="E6" s="750"/>
      <c r="F6" s="750"/>
      <c r="G6" s="751"/>
      <c r="H6" s="684"/>
      <c r="I6" s="681" t="s">
        <v>139</v>
      </c>
      <c r="J6" s="752"/>
      <c r="K6" s="752"/>
      <c r="L6" s="752"/>
      <c r="M6" s="753"/>
      <c r="P6" s="16"/>
    </row>
    <row r="7" spans="2:16" s="232" customFormat="1" ht="15" customHeight="1" x14ac:dyDescent="0.25">
      <c r="B7" s="730"/>
      <c r="C7" s="41" t="s">
        <v>116</v>
      </c>
      <c r="D7" s="41" t="s">
        <v>117</v>
      </c>
      <c r="E7" s="41" t="s">
        <v>118</v>
      </c>
      <c r="F7" s="41" t="s">
        <v>22</v>
      </c>
      <c r="G7" s="41" t="s">
        <v>221</v>
      </c>
      <c r="H7" s="685"/>
      <c r="I7" s="41" t="s">
        <v>116</v>
      </c>
      <c r="J7" s="41" t="s">
        <v>117</v>
      </c>
      <c r="K7" s="42" t="s">
        <v>118</v>
      </c>
      <c r="L7" s="42" t="s">
        <v>119</v>
      </c>
      <c r="M7" s="47" t="s">
        <v>221</v>
      </c>
      <c r="P7" s="16"/>
    </row>
    <row r="8" spans="2:16" s="232" customFormat="1" ht="15" customHeight="1" x14ac:dyDescent="0.25">
      <c r="B8" s="6" t="s">
        <v>24</v>
      </c>
      <c r="C8" s="7">
        <v>10</v>
      </c>
      <c r="D8" s="7">
        <v>33</v>
      </c>
      <c r="E8" s="7">
        <v>46</v>
      </c>
      <c r="F8" s="25">
        <v>3</v>
      </c>
      <c r="G8" s="7">
        <v>90</v>
      </c>
      <c r="H8" s="7"/>
      <c r="I8" s="25">
        <v>27.027027027027025</v>
      </c>
      <c r="J8" s="25">
        <v>32.67326732673267</v>
      </c>
      <c r="K8" s="51">
        <v>36.507936507936506</v>
      </c>
      <c r="L8" s="51">
        <v>33.333333333333329</v>
      </c>
      <c r="M8" s="26">
        <v>33.333333333333329</v>
      </c>
      <c r="P8" s="16"/>
    </row>
    <row r="9" spans="2:16" s="232" customFormat="1" ht="15" customHeight="1" x14ac:dyDescent="0.25">
      <c r="B9" s="6" t="s">
        <v>25</v>
      </c>
      <c r="C9" s="7">
        <v>17</v>
      </c>
      <c r="D9" s="25">
        <v>41</v>
      </c>
      <c r="E9" s="7">
        <v>51</v>
      </c>
      <c r="F9" s="25">
        <v>5</v>
      </c>
      <c r="G9" s="7">
        <v>113</v>
      </c>
      <c r="H9" s="7"/>
      <c r="I9" s="25">
        <v>45.945945945945944</v>
      </c>
      <c r="J9" s="25">
        <v>40.594059405940591</v>
      </c>
      <c r="K9" s="51">
        <v>40.476190476190474</v>
      </c>
      <c r="L9" s="51">
        <v>55.555555555555557</v>
      </c>
      <c r="M9" s="26">
        <v>41.851851851851848</v>
      </c>
      <c r="P9" s="16"/>
    </row>
    <row r="10" spans="2:16" s="232" customFormat="1" ht="15" customHeight="1" x14ac:dyDescent="0.25">
      <c r="B10" s="6" t="s">
        <v>26</v>
      </c>
      <c r="C10" s="7">
        <v>4</v>
      </c>
      <c r="D10" s="7">
        <v>14</v>
      </c>
      <c r="E10" s="7">
        <v>18</v>
      </c>
      <c r="F10" s="25">
        <v>1</v>
      </c>
      <c r="G10" s="7">
        <v>37</v>
      </c>
      <c r="H10" s="7"/>
      <c r="I10" s="25">
        <v>10.810810810810811</v>
      </c>
      <c r="J10" s="25">
        <v>13.861386138613861</v>
      </c>
      <c r="K10" s="51">
        <v>14.285714285714285</v>
      </c>
      <c r="L10" s="51">
        <v>11.111111111111111</v>
      </c>
      <c r="M10" s="26">
        <v>13.703703703703702</v>
      </c>
      <c r="P10" s="16"/>
    </row>
    <row r="11" spans="2:16" s="232" customFormat="1" ht="15" customHeight="1" x14ac:dyDescent="0.25">
      <c r="B11" s="6" t="s">
        <v>27</v>
      </c>
      <c r="C11" s="7">
        <v>6</v>
      </c>
      <c r="D11" s="25">
        <v>13</v>
      </c>
      <c r="E11" s="7">
        <v>11</v>
      </c>
      <c r="F11" s="25">
        <v>0</v>
      </c>
      <c r="G11" s="7">
        <v>30</v>
      </c>
      <c r="H11" s="7"/>
      <c r="I11" s="25">
        <v>16.216216216216218</v>
      </c>
      <c r="J11" s="25">
        <v>12.871287128712872</v>
      </c>
      <c r="K11" s="51">
        <v>8.7301587301587293</v>
      </c>
      <c r="L11" s="51">
        <v>0</v>
      </c>
      <c r="M11" s="26">
        <v>11.111111111111111</v>
      </c>
      <c r="P11" s="16"/>
    </row>
    <row r="12" spans="2:16" s="232" customFormat="1" ht="21" customHeight="1" thickBot="1" x14ac:dyDescent="0.3">
      <c r="B12" s="9" t="s">
        <v>216</v>
      </c>
      <c r="C12" s="10">
        <v>37</v>
      </c>
      <c r="D12" s="10">
        <v>101</v>
      </c>
      <c r="E12" s="10">
        <v>126</v>
      </c>
      <c r="F12" s="10">
        <v>9</v>
      </c>
      <c r="G12" s="10">
        <v>270</v>
      </c>
      <c r="H12" s="10"/>
      <c r="I12" s="10">
        <v>100</v>
      </c>
      <c r="J12" s="10">
        <v>100</v>
      </c>
      <c r="K12" s="45">
        <v>100</v>
      </c>
      <c r="L12" s="45">
        <v>100</v>
      </c>
      <c r="M12" s="11">
        <v>100</v>
      </c>
      <c r="P12" s="16"/>
    </row>
    <row r="13" spans="2:16" s="232" customFormat="1" ht="15" customHeight="1" x14ac:dyDescent="0.25">
      <c r="B13" s="2"/>
      <c r="M13" s="95"/>
      <c r="P13" s="16"/>
    </row>
    <row r="14" spans="2:16" ht="15" customHeight="1" thickBot="1" x14ac:dyDescent="0.3">
      <c r="B14" s="46" t="s">
        <v>156</v>
      </c>
      <c r="C14" s="113"/>
    </row>
    <row r="15" spans="2:16" ht="15" customHeight="1" x14ac:dyDescent="0.25">
      <c r="B15" s="676" t="s">
        <v>135</v>
      </c>
      <c r="C15" s="681" t="s">
        <v>138</v>
      </c>
      <c r="D15" s="750"/>
      <c r="E15" s="750"/>
      <c r="F15" s="750"/>
      <c r="G15" s="751"/>
      <c r="H15" s="684"/>
      <c r="I15" s="681" t="s">
        <v>139</v>
      </c>
      <c r="J15" s="752"/>
      <c r="K15" s="752"/>
      <c r="L15" s="752"/>
      <c r="M15" s="753"/>
    </row>
    <row r="16" spans="2:16" ht="15" customHeight="1" x14ac:dyDescent="0.25">
      <c r="B16" s="730"/>
      <c r="C16" s="41" t="s">
        <v>116</v>
      </c>
      <c r="D16" s="41" t="s">
        <v>117</v>
      </c>
      <c r="E16" s="41" t="s">
        <v>118</v>
      </c>
      <c r="F16" s="41" t="s">
        <v>22</v>
      </c>
      <c r="G16" s="41" t="s">
        <v>221</v>
      </c>
      <c r="H16" s="685"/>
      <c r="I16" s="41" t="s">
        <v>116</v>
      </c>
      <c r="J16" s="41" t="s">
        <v>117</v>
      </c>
      <c r="K16" s="42" t="s">
        <v>118</v>
      </c>
      <c r="L16" s="42" t="s">
        <v>119</v>
      </c>
      <c r="M16" s="47" t="s">
        <v>221</v>
      </c>
    </row>
    <row r="17" spans="2:17" ht="15" customHeight="1" x14ac:dyDescent="0.25">
      <c r="B17" s="6" t="s">
        <v>24</v>
      </c>
      <c r="C17" s="7">
        <v>7</v>
      </c>
      <c r="D17" s="7">
        <v>39</v>
      </c>
      <c r="E17" s="7">
        <v>27</v>
      </c>
      <c r="F17" s="25">
        <v>3</v>
      </c>
      <c r="G17" s="7">
        <v>76</v>
      </c>
      <c r="H17" s="7"/>
      <c r="I17" s="25">
        <v>19.444444444444443</v>
      </c>
      <c r="J17" s="25">
        <v>29.770992366412216</v>
      </c>
      <c r="K17" s="51">
        <v>31.764705882352942</v>
      </c>
      <c r="L17" s="18">
        <v>60</v>
      </c>
      <c r="M17" s="26">
        <v>29.921259842519685</v>
      </c>
    </row>
    <row r="18" spans="2:17" ht="15" customHeight="1" x14ac:dyDescent="0.25">
      <c r="B18" s="6" t="s">
        <v>25</v>
      </c>
      <c r="C18" s="7">
        <v>14</v>
      </c>
      <c r="D18" s="25">
        <v>63</v>
      </c>
      <c r="E18" s="7">
        <v>47</v>
      </c>
      <c r="F18" s="25">
        <v>1</v>
      </c>
      <c r="G18" s="7">
        <v>122</v>
      </c>
      <c r="H18" s="7"/>
      <c r="I18" s="25">
        <v>38.888888888888886</v>
      </c>
      <c r="J18" s="25">
        <v>48.091603053435115</v>
      </c>
      <c r="K18" s="51">
        <v>55.294117647058826</v>
      </c>
      <c r="L18" s="18">
        <v>20</v>
      </c>
      <c r="M18" s="26">
        <v>48.031496062992126</v>
      </c>
    </row>
    <row r="19" spans="2:17" ht="15" customHeight="1" x14ac:dyDescent="0.25">
      <c r="B19" s="6" t="s">
        <v>26</v>
      </c>
      <c r="C19" s="7">
        <v>5</v>
      </c>
      <c r="D19" s="7">
        <v>19</v>
      </c>
      <c r="E19" s="7">
        <v>8</v>
      </c>
      <c r="F19" s="25">
        <v>1</v>
      </c>
      <c r="G19" s="7">
        <v>33</v>
      </c>
      <c r="H19" s="7"/>
      <c r="I19" s="25">
        <v>13.888888888888889</v>
      </c>
      <c r="J19" s="25">
        <v>14.503816793893131</v>
      </c>
      <c r="K19" s="51">
        <v>9.4117647058823533</v>
      </c>
      <c r="L19" s="18">
        <v>20</v>
      </c>
      <c r="M19" s="26">
        <v>12.992125984251969</v>
      </c>
    </row>
    <row r="20" spans="2:17" ht="15" customHeight="1" x14ac:dyDescent="0.25">
      <c r="B20" s="6" t="s">
        <v>27</v>
      </c>
      <c r="C20" s="7">
        <v>10</v>
      </c>
      <c r="D20" s="25">
        <v>10</v>
      </c>
      <c r="E20" s="7">
        <v>3</v>
      </c>
      <c r="F20" s="25">
        <v>0</v>
      </c>
      <c r="G20" s="7">
        <v>23</v>
      </c>
      <c r="H20" s="7"/>
      <c r="I20" s="25">
        <v>27.777777777777779</v>
      </c>
      <c r="J20" s="25">
        <v>7.6335877862595423</v>
      </c>
      <c r="K20" s="51">
        <v>3.5294117647058822</v>
      </c>
      <c r="L20" s="18">
        <v>0</v>
      </c>
      <c r="M20" s="26">
        <v>9.0551181102362204</v>
      </c>
    </row>
    <row r="21" spans="2:17" ht="21" customHeight="1" thickBot="1" x14ac:dyDescent="0.3">
      <c r="B21" s="9" t="s">
        <v>216</v>
      </c>
      <c r="C21" s="10">
        <v>36</v>
      </c>
      <c r="D21" s="10">
        <v>131</v>
      </c>
      <c r="E21" s="10">
        <v>85</v>
      </c>
      <c r="F21" s="10">
        <v>5</v>
      </c>
      <c r="G21" s="10">
        <v>254</v>
      </c>
      <c r="H21" s="10"/>
      <c r="I21" s="10">
        <v>100</v>
      </c>
      <c r="J21" s="10">
        <v>100</v>
      </c>
      <c r="K21" s="45">
        <v>100</v>
      </c>
      <c r="L21" s="45">
        <v>100</v>
      </c>
      <c r="M21" s="11">
        <v>100</v>
      </c>
    </row>
    <row r="22" spans="2:17" ht="15" customHeight="1" x14ac:dyDescent="0.25">
      <c r="B22" s="2"/>
      <c r="M22" s="95"/>
    </row>
    <row r="23" spans="2:17" ht="21" customHeight="1" thickBot="1" x14ac:dyDescent="0.3">
      <c r="B23" s="46" t="s">
        <v>52</v>
      </c>
      <c r="C23" s="175"/>
    </row>
    <row r="24" spans="2:17" ht="15" customHeight="1" x14ac:dyDescent="0.25">
      <c r="B24" s="676" t="s">
        <v>135</v>
      </c>
      <c r="C24" s="681" t="s">
        <v>138</v>
      </c>
      <c r="D24" s="750"/>
      <c r="E24" s="750"/>
      <c r="F24" s="750"/>
      <c r="G24" s="751"/>
      <c r="H24" s="684"/>
      <c r="I24" s="681" t="s">
        <v>139</v>
      </c>
      <c r="J24" s="752"/>
      <c r="K24" s="752"/>
      <c r="L24" s="752"/>
      <c r="M24" s="753"/>
    </row>
    <row r="25" spans="2:17" ht="45.75" customHeight="1" x14ac:dyDescent="0.25">
      <c r="B25" s="730"/>
      <c r="C25" s="41" t="s">
        <v>116</v>
      </c>
      <c r="D25" s="41" t="s">
        <v>117</v>
      </c>
      <c r="E25" s="41" t="s">
        <v>118</v>
      </c>
      <c r="F25" s="41" t="s">
        <v>22</v>
      </c>
      <c r="G25" s="41" t="s">
        <v>221</v>
      </c>
      <c r="H25" s="685"/>
      <c r="I25" s="41" t="s">
        <v>116</v>
      </c>
      <c r="J25" s="41" t="s">
        <v>117</v>
      </c>
      <c r="K25" s="42" t="s">
        <v>118</v>
      </c>
      <c r="L25" s="42" t="s">
        <v>119</v>
      </c>
      <c r="M25" s="47" t="s">
        <v>221</v>
      </c>
      <c r="Q25" s="71"/>
    </row>
    <row r="26" spans="2:17" x14ac:dyDescent="0.25">
      <c r="B26" s="6" t="s">
        <v>24</v>
      </c>
      <c r="C26" s="7">
        <v>3</v>
      </c>
      <c r="D26" s="7">
        <v>27</v>
      </c>
      <c r="E26" s="7">
        <v>21</v>
      </c>
      <c r="F26" s="25">
        <v>1</v>
      </c>
      <c r="G26" s="7">
        <v>52</v>
      </c>
      <c r="H26" s="7"/>
      <c r="I26" s="25">
        <v>10</v>
      </c>
      <c r="J26" s="25">
        <v>31.764705882352942</v>
      </c>
      <c r="K26" s="51">
        <v>31.818181818181817</v>
      </c>
      <c r="L26" s="18">
        <v>100</v>
      </c>
      <c r="M26" s="26">
        <v>28.729281767955804</v>
      </c>
      <c r="Q26" s="71"/>
    </row>
    <row r="27" spans="2:17" x14ac:dyDescent="0.25">
      <c r="B27" s="6" t="s">
        <v>25</v>
      </c>
      <c r="C27" s="7">
        <v>16</v>
      </c>
      <c r="D27" s="25">
        <v>37</v>
      </c>
      <c r="E27" s="7">
        <v>40</v>
      </c>
      <c r="F27" s="25">
        <v>0</v>
      </c>
      <c r="G27" s="7">
        <v>92</v>
      </c>
      <c r="H27" s="7"/>
      <c r="I27" s="25">
        <v>53.333333333333336</v>
      </c>
      <c r="J27" s="25">
        <v>43.529411764705884</v>
      </c>
      <c r="K27" s="51">
        <v>60.606060606060609</v>
      </c>
      <c r="L27" s="18">
        <v>0</v>
      </c>
      <c r="M27" s="26">
        <v>50.828729281767956</v>
      </c>
    </row>
    <row r="28" spans="2:17" x14ac:dyDescent="0.25">
      <c r="B28" s="6" t="s">
        <v>26</v>
      </c>
      <c r="C28" s="7">
        <v>3</v>
      </c>
      <c r="D28" s="7">
        <v>17</v>
      </c>
      <c r="E28" s="7">
        <v>2</v>
      </c>
      <c r="F28" s="25">
        <v>0</v>
      </c>
      <c r="G28" s="7">
        <v>22</v>
      </c>
      <c r="H28" s="7"/>
      <c r="I28" s="25">
        <v>10</v>
      </c>
      <c r="J28" s="25">
        <v>20</v>
      </c>
      <c r="K28" s="51">
        <v>3.0303030303030303</v>
      </c>
      <c r="L28" s="18">
        <v>0</v>
      </c>
      <c r="M28" s="26">
        <v>12.154696132596685</v>
      </c>
    </row>
    <row r="29" spans="2:17" x14ac:dyDescent="0.25">
      <c r="B29" s="6" t="s">
        <v>27</v>
      </c>
      <c r="C29" s="7">
        <v>8</v>
      </c>
      <c r="D29" s="25">
        <v>4</v>
      </c>
      <c r="E29" s="7">
        <v>3</v>
      </c>
      <c r="F29" s="25">
        <v>0</v>
      </c>
      <c r="G29" s="7">
        <v>15</v>
      </c>
      <c r="H29" s="7"/>
      <c r="I29" s="25">
        <v>26.666666666666668</v>
      </c>
      <c r="J29" s="25">
        <v>4.7058823529411766</v>
      </c>
      <c r="K29" s="51">
        <v>4.545454545454545</v>
      </c>
      <c r="L29" s="18">
        <v>0</v>
      </c>
      <c r="M29" s="26">
        <v>8.2872928176795586</v>
      </c>
    </row>
    <row r="30" spans="2:17" ht="15.75" thickBot="1" x14ac:dyDescent="0.3">
      <c r="B30" s="9" t="s">
        <v>216</v>
      </c>
      <c r="C30" s="10">
        <v>30</v>
      </c>
      <c r="D30" s="10">
        <v>85</v>
      </c>
      <c r="E30" s="10">
        <v>66</v>
      </c>
      <c r="F30" s="10">
        <v>1</v>
      </c>
      <c r="G30" s="10">
        <v>181</v>
      </c>
      <c r="H30" s="10"/>
      <c r="I30" s="10">
        <v>100</v>
      </c>
      <c r="J30" s="10">
        <v>100</v>
      </c>
      <c r="K30" s="45">
        <v>100</v>
      </c>
      <c r="L30" s="45">
        <v>100</v>
      </c>
      <c r="M30" s="11">
        <v>100</v>
      </c>
    </row>
    <row r="32" spans="2:17" x14ac:dyDescent="0.25">
      <c r="B32" s="239" t="s">
        <v>114</v>
      </c>
    </row>
    <row r="33" spans="2:13" ht="38.25" customHeight="1" x14ac:dyDescent="0.25">
      <c r="B33" s="711" t="s">
        <v>518</v>
      </c>
      <c r="C33" s="675"/>
      <c r="D33" s="675"/>
      <c r="E33" s="675"/>
      <c r="F33" s="675"/>
      <c r="G33" s="675"/>
      <c r="H33" s="675"/>
      <c r="I33" s="675"/>
      <c r="J33" s="675"/>
      <c r="K33" s="675"/>
      <c r="L33" s="675"/>
      <c r="M33" s="675"/>
    </row>
    <row r="34" spans="2:13" x14ac:dyDescent="0.25">
      <c r="B34" s="243" t="s">
        <v>388</v>
      </c>
      <c r="C34" s="605"/>
      <c r="D34" s="605"/>
      <c r="E34" s="605"/>
      <c r="F34" s="605"/>
      <c r="G34" s="605"/>
      <c r="H34" s="605"/>
      <c r="I34" s="605"/>
      <c r="J34" s="605"/>
      <c r="K34" s="605"/>
      <c r="L34" s="605"/>
      <c r="M34" s="605"/>
    </row>
    <row r="35" spans="2:13" x14ac:dyDescent="0.25">
      <c r="B35" s="711" t="s">
        <v>519</v>
      </c>
      <c r="C35" s="675"/>
      <c r="D35" s="675"/>
      <c r="E35" s="675"/>
      <c r="F35" s="675"/>
      <c r="G35" s="675"/>
      <c r="H35" s="675"/>
      <c r="I35" s="675"/>
      <c r="J35" s="675"/>
      <c r="K35" s="675"/>
      <c r="L35" s="675"/>
      <c r="M35" s="675"/>
    </row>
    <row r="36" spans="2:13" ht="10.5" customHeight="1" x14ac:dyDescent="0.25">
      <c r="B36" s="675"/>
      <c r="C36" s="675"/>
      <c r="D36" s="675"/>
      <c r="E36" s="675"/>
      <c r="F36" s="675"/>
      <c r="G36" s="675"/>
      <c r="H36" s="675"/>
      <c r="I36" s="675"/>
      <c r="J36" s="675"/>
      <c r="K36" s="675"/>
      <c r="L36" s="675"/>
      <c r="M36" s="675"/>
    </row>
    <row r="37" spans="2:13" x14ac:dyDescent="0.25">
      <c r="B37" s="711" t="s">
        <v>515</v>
      </c>
      <c r="C37" s="675"/>
      <c r="D37" s="675"/>
      <c r="E37" s="675"/>
      <c r="F37" s="675"/>
      <c r="G37" s="675"/>
      <c r="H37" s="675"/>
      <c r="I37" s="675"/>
      <c r="J37" s="675"/>
      <c r="K37" s="675"/>
      <c r="L37" s="675"/>
      <c r="M37" s="675"/>
    </row>
    <row r="38" spans="2:13" x14ac:dyDescent="0.25">
      <c r="B38" s="195"/>
      <c r="C38" s="195"/>
      <c r="D38" s="195"/>
      <c r="E38" s="195"/>
      <c r="F38" s="195"/>
      <c r="G38" s="195"/>
      <c r="H38" s="195"/>
      <c r="I38" s="195"/>
      <c r="J38" s="195"/>
      <c r="K38" s="195"/>
      <c r="L38" s="195"/>
      <c r="M38" s="195"/>
    </row>
    <row r="39" spans="2:13" x14ac:dyDescent="0.25">
      <c r="B39" s="194"/>
    </row>
  </sheetData>
  <customSheetViews>
    <customSheetView guid="{CB3EB9C4-9AB6-45BD-B73F-499A363E3D97}" fitToPage="1">
      <pageMargins left="0.70866141732283472" right="0.70866141732283472" top="0.74803149606299213" bottom="0.74803149606299213" header="0.31496062992125984" footer="0.31496062992125984"/>
      <pageSetup paperSize="9" scale="8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15">
    <mergeCell ref="B37:M37"/>
    <mergeCell ref="B15:B16"/>
    <mergeCell ref="C15:G15"/>
    <mergeCell ref="I15:M15"/>
    <mergeCell ref="H15:H16"/>
    <mergeCell ref="H24:H25"/>
    <mergeCell ref="B24:B25"/>
    <mergeCell ref="C24:G24"/>
    <mergeCell ref="I24:M24"/>
    <mergeCell ref="B33:M33"/>
    <mergeCell ref="B6:B7"/>
    <mergeCell ref="C6:G6"/>
    <mergeCell ref="H6:H7"/>
    <mergeCell ref="I6:M6"/>
    <mergeCell ref="B35:M36"/>
  </mergeCells>
  <hyperlinks>
    <hyperlink ref="B3" location="Index!A1" display="Return to Index"/>
  </hyperlinks>
  <pageMargins left="0.70866141732283472" right="0.70866141732283472" top="0.74803149606299213" bottom="0.74803149606299213" header="0.31496062992125984" footer="0.31496062992125984"/>
  <pageSetup paperSize="9" scale="92"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7">
    <pageSetUpPr fitToPage="1"/>
  </sheetPr>
  <dimension ref="A1:AC266"/>
  <sheetViews>
    <sheetView zoomScale="80" zoomScaleNormal="80" workbookViewId="0">
      <selection activeCell="B1" sqref="B1"/>
    </sheetView>
  </sheetViews>
  <sheetFormatPr defaultColWidth="9.140625" defaultRowHeight="15" x14ac:dyDescent="0.25"/>
  <cols>
    <col min="1" max="1" width="1.85546875" style="275" customWidth="1"/>
    <col min="2" max="2" width="7.140625" style="275" customWidth="1"/>
    <col min="3" max="3" width="33.140625" style="275" customWidth="1"/>
    <col min="4" max="4" width="13.42578125" style="275" customWidth="1"/>
    <col min="5" max="7" width="13.7109375" style="275" bestFit="1" customWidth="1"/>
    <col min="8" max="8" width="19.28515625" style="275" customWidth="1"/>
    <col min="9" max="9" width="12.140625" style="275" bestFit="1" customWidth="1"/>
    <col min="10" max="12" width="14.140625" style="275" bestFit="1" customWidth="1"/>
    <col min="13" max="13" width="18.140625" style="275" customWidth="1"/>
    <col min="14" max="14" width="12.42578125" style="275" bestFit="1" customWidth="1"/>
    <col min="15" max="15" width="1.7109375" style="275" customWidth="1"/>
    <col min="16" max="16" width="18.5703125" style="275" customWidth="1"/>
    <col min="17" max="19" width="17.5703125" style="275" customWidth="1"/>
    <col min="20" max="20" width="18.140625" style="275" customWidth="1"/>
    <col min="21" max="23" width="11.42578125" style="275" customWidth="1"/>
    <col min="24" max="16384" width="9.140625" style="275"/>
  </cols>
  <sheetData>
    <row r="1" spans="2:14" ht="18.75" customHeight="1" x14ac:dyDescent="0.25">
      <c r="B1" s="608" t="s">
        <v>488</v>
      </c>
    </row>
    <row r="2" spans="2:14" x14ac:dyDescent="0.25">
      <c r="B2" s="697" t="s">
        <v>279</v>
      </c>
      <c r="C2" s="697"/>
    </row>
    <row r="3" spans="2:14" ht="15.75" x14ac:dyDescent="0.25">
      <c r="B3" s="274"/>
    </row>
    <row r="4" spans="2:14" x14ac:dyDescent="0.25">
      <c r="B4" s="46" t="s">
        <v>373</v>
      </c>
      <c r="C4" s="276"/>
      <c r="D4" s="277">
        <v>1</v>
      </c>
      <c r="K4" s="277">
        <v>1</v>
      </c>
    </row>
    <row r="5" spans="2:14" x14ac:dyDescent="0.25">
      <c r="B5" s="698" t="s">
        <v>280</v>
      </c>
      <c r="C5" s="698"/>
    </row>
    <row r="9" spans="2:14" ht="30" customHeight="1" x14ac:dyDescent="0.25"/>
    <row r="14" spans="2:14" x14ac:dyDescent="0.25">
      <c r="G14" s="416"/>
      <c r="H14" s="416"/>
      <c r="N14" s="416"/>
    </row>
    <row r="15" spans="2:14" x14ac:dyDescent="0.25">
      <c r="G15" s="416"/>
      <c r="N15" s="416"/>
    </row>
    <row r="16" spans="2:14" x14ac:dyDescent="0.25">
      <c r="G16" s="387"/>
      <c r="N16" s="388"/>
    </row>
    <row r="17" spans="3:14" ht="27.75" customHeight="1" x14ac:dyDescent="0.25"/>
    <row r="21" spans="3:14" ht="15.75" thickBot="1" x14ac:dyDescent="0.3"/>
    <row r="22" spans="3:14" ht="16.5" thickBot="1" x14ac:dyDescent="0.3">
      <c r="C22" s="467"/>
      <c r="D22" s="757" t="s">
        <v>63</v>
      </c>
      <c r="E22" s="758"/>
      <c r="F22" s="758"/>
      <c r="G22" s="758"/>
      <c r="H22" s="759"/>
      <c r="I22" s="757" t="s">
        <v>64</v>
      </c>
      <c r="J22" s="758"/>
      <c r="K22" s="758"/>
      <c r="L22" s="758"/>
      <c r="M22" s="759"/>
    </row>
    <row r="23" spans="3:14" ht="38.25" x14ac:dyDescent="0.25">
      <c r="C23" s="390" t="s">
        <v>137</v>
      </c>
      <c r="D23" s="391" t="s">
        <v>348</v>
      </c>
      <c r="E23" s="391" t="s">
        <v>349</v>
      </c>
      <c r="F23" s="391" t="s">
        <v>350</v>
      </c>
      <c r="G23" s="391" t="s">
        <v>351</v>
      </c>
      <c r="H23" s="392" t="s">
        <v>352</v>
      </c>
      <c r="I23" s="391" t="s">
        <v>353</v>
      </c>
      <c r="J23" s="391" t="s">
        <v>354</v>
      </c>
      <c r="K23" s="391" t="s">
        <v>355</v>
      </c>
      <c r="L23" s="391" t="s">
        <v>356</v>
      </c>
      <c r="M23" s="392" t="s">
        <v>357</v>
      </c>
    </row>
    <row r="24" spans="3:14" x14ac:dyDescent="0.25">
      <c r="C24" s="280" t="s">
        <v>24</v>
      </c>
      <c r="D24" s="281">
        <f t="array" ref="D24">INDEX('Table13i_Data HIDE'!$B$2:$M$81,MATCH(1,('Table13i_Data HIDE'!$A$2:$A$77=$D$4)*('Table13i_Data HIDE'!$C$2:$C$81=C24),0),3)</f>
        <v>10</v>
      </c>
      <c r="E24" s="281">
        <f t="array" ref="E24">INDEX('Table13i_Data HIDE'!$B$2:$M$81,MATCH(1,('Table13i_Data HIDE'!$A$2:$A$77=$D$4)*('Table13i_Data HIDE'!$C$2:$C$81=C24),0),5)</f>
        <v>33</v>
      </c>
      <c r="F24" s="281">
        <f t="array" ref="F24">INDEX('Table13i_Data HIDE'!$B$2:$M$81,MATCH(1,('Table13i_Data HIDE'!$A$2:$A$77=$D$4)*('Table13i_Data HIDE'!$C$2:$C$81=C24),0),7)</f>
        <v>46</v>
      </c>
      <c r="G24" s="281">
        <f t="array" ref="G24">INDEX('Table13i_Data HIDE'!$B$2:$M$81,MATCH(1,('Table13i_Data HIDE'!$A$2:$A$77=$D$4)*('Table13i_Data HIDE'!$C$2:$C$81=C24),0),9)</f>
        <v>3</v>
      </c>
      <c r="H24" s="468">
        <f t="array" ref="H24">INDEX('Table13i_Data HIDE'!$B$2:$M$81,MATCH(1,('Table13i_Data HIDE'!$A$2:$A$77=$D$4)*('Table13i_Data HIDE'!$C$2:$C$81=C24),0),11)</f>
        <v>90</v>
      </c>
      <c r="I24" s="283">
        <f t="array" ref="I24">INDEX('Table13i_Data HIDE'!$B$2:$M$81,MATCH(1,('Table13i_Data HIDE'!$A$2:$A$77=$D$4)*('Table13i_Data HIDE'!$C$2:$C$81=C24),0),4)</f>
        <v>27.027027027027025</v>
      </c>
      <c r="J24" s="283">
        <f t="array" ref="J24">INDEX('Table13i_Data HIDE'!$B$2:$M$81,MATCH(1,('Table13i_Data HIDE'!$A$2:$A$77=$D$4)*('Table13i_Data HIDE'!$C$2:$C$81=C24),0),6)</f>
        <v>32.67326732673267</v>
      </c>
      <c r="K24" s="283">
        <f t="array" ref="K24">INDEX('Table13i_Data HIDE'!$B$2:$M$81,MATCH(1,('Table13i_Data HIDE'!$A$2:$A$77=$D$4)*('Table13i_Data HIDE'!$C$2:$C$81=C24),0),8)</f>
        <v>36.507936507936506</v>
      </c>
      <c r="L24" s="283">
        <f t="array" ref="L24">INDEX('Table13i_Data HIDE'!$B$2:$M$81,MATCH(1,('Table13i_Data HIDE'!$A$2:$A$77=$D$4)*('Table13i_Data HIDE'!$C$2:$C$81=C24),0),10)</f>
        <v>33.333333333333329</v>
      </c>
      <c r="M24" s="284">
        <f t="array" ref="M24">INDEX('Table13i_Data HIDE'!$B$2:$M$81,MATCH(1,('Table13i_Data HIDE'!$A$2:$A$77=$D$4)*('Table13i_Data HIDE'!$C$2:$C$81=C24),0),12)</f>
        <v>33.3333333333333</v>
      </c>
    </row>
    <row r="25" spans="3:14" x14ac:dyDescent="0.25">
      <c r="C25" s="280" t="s">
        <v>25</v>
      </c>
      <c r="D25" s="281">
        <f t="array" ref="D25">INDEX('Table13i_Data HIDE'!$B$2:$M$81,MATCH(1,('Table13i_Data HIDE'!$A$2:$A$77=$D$4)*('Table13i_Data HIDE'!$C$2:$C$81=C25),0),3)</f>
        <v>17</v>
      </c>
      <c r="E25" s="281">
        <f t="array" ref="E25">INDEX('Table13i_Data HIDE'!$B$2:$M$81,MATCH(1,('Table13i_Data HIDE'!$A$2:$A$77=$D$4)*('Table13i_Data HIDE'!$C$2:$C$81=C25),0),5)</f>
        <v>41</v>
      </c>
      <c r="F25" s="281">
        <f t="array" ref="F25">INDEX('Table13i_Data HIDE'!$B$2:$M$81,MATCH(1,('Table13i_Data HIDE'!$A$2:$A$77=$D$4)*('Table13i_Data HIDE'!$C$2:$C$81=C25),0),7)</f>
        <v>51</v>
      </c>
      <c r="G25" s="281">
        <f t="array" ref="G25">INDEX('Table13i_Data HIDE'!$B$2:$M$81,MATCH(1,('Table13i_Data HIDE'!$A$2:$A$77=$D$4)*('Table13i_Data HIDE'!$C$2:$C$81=C25),0),9)</f>
        <v>5</v>
      </c>
      <c r="H25" s="468">
        <f t="array" ref="H25">INDEX('Table13i_Data HIDE'!$B$2:$M$81,MATCH(1,('Table13i_Data HIDE'!$A$2:$A$77=$D$4)*('Table13i_Data HIDE'!$C$2:$C$81=C25),0),11)</f>
        <v>113</v>
      </c>
      <c r="I25" s="283">
        <f t="array" ref="I25">INDEX('Table13i_Data HIDE'!$B$2:$M$81,MATCH(1,('Table13i_Data HIDE'!$A$2:$A$77=$D$4)*('Table13i_Data HIDE'!$C$2:$C$81=C25),0),4)</f>
        <v>45.945945945945944</v>
      </c>
      <c r="J25" s="283">
        <f t="array" ref="J25">INDEX('Table13i_Data HIDE'!$B$2:$M$81,MATCH(1,('Table13i_Data HIDE'!$A$2:$A$77=$D$4)*('Table13i_Data HIDE'!$C$2:$C$81=C25),0),6)</f>
        <v>40.594059405940591</v>
      </c>
      <c r="K25" s="283">
        <f t="array" ref="K25">INDEX('Table13i_Data HIDE'!$B$2:$M$81,MATCH(1,('Table13i_Data HIDE'!$A$2:$A$77=$D$4)*('Table13i_Data HIDE'!$C$2:$C$81=C25),0),8)</f>
        <v>40.476190476190474</v>
      </c>
      <c r="L25" s="283">
        <f t="array" ref="L25">INDEX('Table13i_Data HIDE'!$B$2:$M$81,MATCH(1,('Table13i_Data HIDE'!$A$2:$A$77=$D$4)*('Table13i_Data HIDE'!$C$2:$C$81=C25),0),10)</f>
        <v>55.555555555555557</v>
      </c>
      <c r="M25" s="284">
        <f t="array" ref="M25">INDEX('Table13i_Data HIDE'!$B$2:$M$81,MATCH(1,('Table13i_Data HIDE'!$A$2:$A$77=$D$4)*('Table13i_Data HIDE'!$C$2:$C$81=C25),0),12)</f>
        <v>41.851851851851848</v>
      </c>
    </row>
    <row r="26" spans="3:14" x14ac:dyDescent="0.25">
      <c r="C26" s="280" t="s">
        <v>26</v>
      </c>
      <c r="D26" s="281">
        <f t="array" ref="D26">INDEX('Table13i_Data HIDE'!$B$2:$M$81,MATCH(1,('Table13i_Data HIDE'!$A$2:$A$77=$D$4)*('Table13i_Data HIDE'!$C$2:$C$81=C26),0),3)</f>
        <v>4</v>
      </c>
      <c r="E26" s="281">
        <f t="array" ref="E26">INDEX('Table13i_Data HIDE'!$B$2:$M$81,MATCH(1,('Table13i_Data HIDE'!$A$2:$A$77=$D$4)*('Table13i_Data HIDE'!$C$2:$C$81=C26),0),5)</f>
        <v>14</v>
      </c>
      <c r="F26" s="281">
        <f t="array" ref="F26">INDEX('Table13i_Data HIDE'!$B$2:$M$81,MATCH(1,('Table13i_Data HIDE'!$A$2:$A$77=$D$4)*('Table13i_Data HIDE'!$C$2:$C$81=C26),0),7)</f>
        <v>18</v>
      </c>
      <c r="G26" s="281">
        <f t="array" ref="G26">INDEX('Table13i_Data HIDE'!$B$2:$M$81,MATCH(1,('Table13i_Data HIDE'!$A$2:$A$77=$D$4)*('Table13i_Data HIDE'!$C$2:$C$81=C26),0),9)</f>
        <v>1</v>
      </c>
      <c r="H26" s="468">
        <f t="array" ref="H26">INDEX('Table13i_Data HIDE'!$B$2:$M$81,MATCH(1,('Table13i_Data HIDE'!$A$2:$A$77=$D$4)*('Table13i_Data HIDE'!$C$2:$C$81=C26),0),11)</f>
        <v>37</v>
      </c>
      <c r="I26" s="283">
        <f t="array" ref="I26">INDEX('Table13i_Data HIDE'!$B$2:$M$81,MATCH(1,('Table13i_Data HIDE'!$A$2:$A$77=$D$4)*('Table13i_Data HIDE'!$C$2:$C$81=C26),0),4)</f>
        <v>10.810810810810811</v>
      </c>
      <c r="J26" s="283">
        <f t="array" ref="J26">INDEX('Table13i_Data HIDE'!$B$2:$M$81,MATCH(1,('Table13i_Data HIDE'!$A$2:$A$77=$D$4)*('Table13i_Data HIDE'!$C$2:$C$81=C26),0),6)</f>
        <v>13.861386138613861</v>
      </c>
      <c r="K26" s="283">
        <f t="array" ref="K26">INDEX('Table13i_Data HIDE'!$B$2:$M$81,MATCH(1,('Table13i_Data HIDE'!$A$2:$A$77=$D$4)*('Table13i_Data HIDE'!$C$2:$C$81=C26),0),8)</f>
        <v>14.285714285714285</v>
      </c>
      <c r="L26" s="283">
        <f t="array" ref="L26">INDEX('Table13i_Data HIDE'!$B$2:$M$81,MATCH(1,('Table13i_Data HIDE'!$A$2:$A$77=$D$4)*('Table13i_Data HIDE'!$C$2:$C$81=C26),0),10)</f>
        <v>11.111111111111111</v>
      </c>
      <c r="M26" s="284">
        <f t="array" ref="M26">INDEX('Table13i_Data HIDE'!$B$2:$M$81,MATCH(1,('Table13i_Data HIDE'!$A$2:$A$77=$D$4)*('Table13i_Data HIDE'!$C$2:$C$81=C26),0),12)</f>
        <v>13.703703703703702</v>
      </c>
    </row>
    <row r="27" spans="3:14" x14ac:dyDescent="0.25">
      <c r="C27" s="280" t="s">
        <v>27</v>
      </c>
      <c r="D27" s="281">
        <f t="array" ref="D27">INDEX('Table13i_Data HIDE'!$B$2:$M$81,MATCH(1,('Table13i_Data HIDE'!$A$2:$A$77=$D$4)*('Table13i_Data HIDE'!$C$2:$C$81=C27),0),3)</f>
        <v>6</v>
      </c>
      <c r="E27" s="281">
        <f t="array" ref="E27">INDEX('Table13i_Data HIDE'!$B$2:$M$81,MATCH(1,('Table13i_Data HIDE'!$A$2:$A$77=$D$4)*('Table13i_Data HIDE'!$C$2:$C$81=C27),0),5)</f>
        <v>13</v>
      </c>
      <c r="F27" s="281">
        <f t="array" ref="F27">INDEX('Table13i_Data HIDE'!$B$2:$M$81,MATCH(1,('Table13i_Data HIDE'!$A$2:$A$77=$D$4)*('Table13i_Data HIDE'!$C$2:$C$81=C27),0),7)</f>
        <v>11</v>
      </c>
      <c r="G27" s="281">
        <f t="array" ref="G27">INDEX('Table13i_Data HIDE'!$B$2:$M$81,MATCH(1,('Table13i_Data HIDE'!$A$2:$A$77=$D$4)*('Table13i_Data HIDE'!$C$2:$C$81=C27),0),9)</f>
        <v>0</v>
      </c>
      <c r="H27" s="468">
        <f t="array" ref="H27">INDEX('Table13i_Data HIDE'!$B$2:$M$81,MATCH(1,('Table13i_Data HIDE'!$A$2:$A$77=$D$4)*('Table13i_Data HIDE'!$C$2:$C$81=C27),0),11)</f>
        <v>30</v>
      </c>
      <c r="I27" s="283">
        <f t="array" ref="I27">INDEX('Table13i_Data HIDE'!$B$2:$M$81,MATCH(1,('Table13i_Data HIDE'!$A$2:$A$77=$D$4)*('Table13i_Data HIDE'!$C$2:$C$81=C27),0),4)</f>
        <v>16.216216216216218</v>
      </c>
      <c r="J27" s="283">
        <f t="array" ref="J27">INDEX('Table13i_Data HIDE'!$B$2:$M$81,MATCH(1,('Table13i_Data HIDE'!$A$2:$A$77=$D$4)*('Table13i_Data HIDE'!$C$2:$C$81=C27),0),6)</f>
        <v>12.871287128712872</v>
      </c>
      <c r="K27" s="283">
        <f t="array" ref="K27">INDEX('Table13i_Data HIDE'!$B$2:$M$81,MATCH(1,('Table13i_Data HIDE'!$A$2:$A$77=$D$4)*('Table13i_Data HIDE'!$C$2:$C$81=C27),0),8)</f>
        <v>8.7301587301587293</v>
      </c>
      <c r="L27" s="283">
        <f t="array" ref="L27">INDEX('Table13i_Data HIDE'!$B$2:$M$81,MATCH(1,('Table13i_Data HIDE'!$A$2:$A$77=$D$4)*('Table13i_Data HIDE'!$C$2:$C$81=C27),0),10)</f>
        <v>0</v>
      </c>
      <c r="M27" s="284">
        <f t="array" ref="M27">INDEX('Table13i_Data HIDE'!$B$2:$M$81,MATCH(1,('Table13i_Data HIDE'!$A$2:$A$77=$D$4)*('Table13i_Data HIDE'!$C$2:$C$81=C27),0),12)</f>
        <v>11.111111111111111</v>
      </c>
    </row>
    <row r="28" spans="3:14" ht="15.75" thickBot="1" x14ac:dyDescent="0.3">
      <c r="C28" s="469" t="s">
        <v>7</v>
      </c>
      <c r="D28" s="470">
        <f t="array" ref="D28">INDEX('Table13i_Data HIDE'!$B$2:$M$81,MATCH(1,('Table13i_Data HIDE'!$A$2:$A$77=$D$4)*('Table13i_Data HIDE'!$C$2:$C$81=C28),0),3)</f>
        <v>37</v>
      </c>
      <c r="E28" s="470">
        <f t="array" ref="E28">INDEX('Table13i_Data HIDE'!$B$2:$M$81,MATCH(1,('Table13i_Data HIDE'!$A$2:$A$77=$D$4)*('Table13i_Data HIDE'!$C$2:$C$81=C28),0),5)</f>
        <v>101</v>
      </c>
      <c r="F28" s="470">
        <f t="array" ref="F28">INDEX('Table13i_Data HIDE'!$B$2:$M$81,MATCH(1,('Table13i_Data HIDE'!$A$2:$A$77=$D$4)*('Table13i_Data HIDE'!$C$2:$C$81=C28),0),7)</f>
        <v>126</v>
      </c>
      <c r="G28" s="470">
        <f t="array" ref="G28">INDEX('Table13i_Data HIDE'!$B$2:$M$81,MATCH(1,('Table13i_Data HIDE'!$A$2:$A$77=$D$4)*('Table13i_Data HIDE'!$C$2:$C$81=C28),0),9)</f>
        <v>9</v>
      </c>
      <c r="H28" s="471">
        <f t="array" ref="H28">INDEX('Table13i_Data HIDE'!$B$2:$M$81,MATCH(1,('Table13i_Data HIDE'!$A$2:$A$77=$D$4)*('Table13i_Data HIDE'!$C$2:$C$81=C28),0),11)</f>
        <v>270</v>
      </c>
      <c r="I28" s="289">
        <f t="array" ref="I28">INDEX('Table13i_Data HIDE'!$B$2:$M$81,MATCH(1,('Table13i_Data HIDE'!$A$2:$A$77=$D$4)*('Table13i_Data HIDE'!$C$2:$C$81=C28),0),4)</f>
        <v>100</v>
      </c>
      <c r="J28" s="289">
        <f t="array" ref="J28">INDEX('Table13i_Data HIDE'!$B$2:$M$81,MATCH(1,('Table13i_Data HIDE'!$A$2:$A$77=$D$4)*('Table13i_Data HIDE'!$C$2:$C$81=C28),0),6)</f>
        <v>100</v>
      </c>
      <c r="K28" s="289">
        <f t="array" ref="K28">INDEX('Table13i_Data HIDE'!$B$2:$M$81,MATCH(1,('Table13i_Data HIDE'!$A$2:$A$77=$D$4)*('Table13i_Data HIDE'!$C$2:$C$81=C28),0),8)</f>
        <v>100</v>
      </c>
      <c r="L28" s="289">
        <f t="array" ref="L28">INDEX('Table13i_Data HIDE'!$B$2:$M$81,MATCH(1,('Table13i_Data HIDE'!$A$2:$A$77=$D$4)*('Table13i_Data HIDE'!$C$2:$C$81=C28),0),10)</f>
        <v>100</v>
      </c>
      <c r="M28" s="290">
        <f t="array" ref="M28">INDEX('Table13i_Data HIDE'!$B$2:$M$81,MATCH(1,('Table13i_Data HIDE'!$A$2:$A$77=$D$4)*('Table13i_Data HIDE'!$C$2:$C$81=C28),0),12)</f>
        <v>100</v>
      </c>
    </row>
    <row r="29" spans="3:14" x14ac:dyDescent="0.25">
      <c r="C29" s="472"/>
      <c r="D29" s="472"/>
      <c r="E29" s="472"/>
      <c r="F29" s="472"/>
      <c r="G29" s="472"/>
      <c r="H29" s="387"/>
    </row>
    <row r="30" spans="3:14" x14ac:dyDescent="0.25">
      <c r="C30" s="239" t="s">
        <v>114</v>
      </c>
      <c r="D30" s="232"/>
      <c r="E30" s="232"/>
      <c r="F30" s="232"/>
      <c r="G30" s="232"/>
      <c r="H30" s="232"/>
      <c r="I30" s="232"/>
      <c r="J30" s="232"/>
      <c r="K30" s="232"/>
      <c r="L30" s="232"/>
      <c r="M30" s="232"/>
      <c r="N30" s="232"/>
    </row>
    <row r="31" spans="3:14" ht="43.5" customHeight="1" x14ac:dyDescent="0.25">
      <c r="C31" s="711" t="s">
        <v>517</v>
      </c>
      <c r="D31" s="675"/>
      <c r="E31" s="675"/>
      <c r="F31" s="675"/>
      <c r="G31" s="675"/>
      <c r="H31" s="675"/>
      <c r="I31" s="675"/>
      <c r="J31" s="675"/>
      <c r="K31" s="675"/>
      <c r="L31" s="675"/>
      <c r="M31" s="675"/>
      <c r="N31" s="675"/>
    </row>
    <row r="32" spans="3:14" x14ac:dyDescent="0.25">
      <c r="C32" s="243" t="s">
        <v>389</v>
      </c>
      <c r="D32" s="605"/>
      <c r="E32" s="605"/>
      <c r="F32" s="605"/>
      <c r="G32" s="605"/>
      <c r="H32" s="605"/>
      <c r="I32" s="605"/>
      <c r="J32" s="605"/>
      <c r="K32" s="605"/>
      <c r="L32" s="605"/>
      <c r="M32" s="605"/>
      <c r="N32" s="605"/>
    </row>
    <row r="33" spans="1:16" ht="15" customHeight="1" x14ac:dyDescent="0.25">
      <c r="C33" s="711" t="s">
        <v>520</v>
      </c>
      <c r="D33" s="675"/>
      <c r="E33" s="675"/>
      <c r="F33" s="675"/>
      <c r="G33" s="675"/>
      <c r="H33" s="675"/>
      <c r="I33" s="675"/>
      <c r="J33" s="675"/>
      <c r="K33" s="675"/>
      <c r="L33" s="675"/>
      <c r="M33" s="675"/>
      <c r="N33" s="675"/>
    </row>
    <row r="34" spans="1:16" x14ac:dyDescent="0.25">
      <c r="C34" s="675"/>
      <c r="D34" s="675"/>
      <c r="E34" s="675"/>
      <c r="F34" s="675"/>
      <c r="G34" s="675"/>
      <c r="H34" s="675"/>
      <c r="I34" s="675"/>
      <c r="J34" s="675"/>
      <c r="K34" s="675"/>
      <c r="L34" s="675"/>
      <c r="M34" s="675"/>
      <c r="N34" s="675"/>
    </row>
    <row r="35" spans="1:16" ht="15" customHeight="1" x14ac:dyDescent="0.25">
      <c r="C35" s="711" t="s">
        <v>513</v>
      </c>
      <c r="D35" s="675"/>
      <c r="E35" s="675"/>
      <c r="F35" s="675"/>
      <c r="G35" s="675"/>
      <c r="H35" s="675"/>
      <c r="I35" s="675"/>
      <c r="J35" s="675"/>
      <c r="K35" s="675"/>
      <c r="L35" s="675"/>
      <c r="M35" s="675"/>
      <c r="N35" s="675"/>
    </row>
    <row r="36" spans="1:16" ht="12.75" customHeight="1" x14ac:dyDescent="0.25">
      <c r="D36" s="473"/>
      <c r="E36" s="474"/>
      <c r="F36" s="474"/>
      <c r="G36" s="474"/>
      <c r="H36" s="474"/>
      <c r="I36" s="474"/>
      <c r="J36" s="474"/>
      <c r="K36" s="474"/>
      <c r="L36" s="474"/>
      <c r="M36" s="474"/>
      <c r="N36" s="474"/>
      <c r="O36" s="474"/>
    </row>
    <row r="37" spans="1:16" ht="18.75" x14ac:dyDescent="0.3">
      <c r="B37" s="46" t="s">
        <v>282</v>
      </c>
      <c r="C37" s="276"/>
      <c r="E37" s="475"/>
      <c r="L37" s="567"/>
      <c r="M37" s="567"/>
      <c r="N37" s="568"/>
    </row>
    <row r="38" spans="1:16" ht="19.5" thickBot="1" x14ac:dyDescent="0.35">
      <c r="L38" s="567"/>
      <c r="M38" s="567"/>
      <c r="N38" s="568"/>
    </row>
    <row r="39" spans="1:16" ht="15.75" thickBot="1" x14ac:dyDescent="0.3">
      <c r="A39" s="476"/>
      <c r="B39" s="292"/>
      <c r="C39" s="292"/>
      <c r="D39" s="292"/>
      <c r="E39" s="754" t="s">
        <v>63</v>
      </c>
      <c r="F39" s="755"/>
      <c r="G39" s="755"/>
      <c r="H39" s="755"/>
      <c r="I39" s="755"/>
      <c r="J39" s="755" t="s">
        <v>64</v>
      </c>
      <c r="K39" s="755"/>
      <c r="L39" s="755"/>
      <c r="M39" s="755"/>
      <c r="N39" s="756"/>
    </row>
    <row r="40" spans="1:16" ht="44.25" customHeight="1" x14ac:dyDescent="0.25">
      <c r="A40" s="476"/>
      <c r="B40" s="477" t="s">
        <v>283</v>
      </c>
      <c r="C40" s="478" t="s">
        <v>284</v>
      </c>
      <c r="D40" s="479" t="s">
        <v>137</v>
      </c>
      <c r="E40" s="480" t="s">
        <v>348</v>
      </c>
      <c r="F40" s="481" t="s">
        <v>349</v>
      </c>
      <c r="G40" s="481" t="s">
        <v>350</v>
      </c>
      <c r="H40" s="481" t="s">
        <v>351</v>
      </c>
      <c r="I40" s="482" t="s">
        <v>352</v>
      </c>
      <c r="J40" s="483" t="s">
        <v>353</v>
      </c>
      <c r="K40" s="484" t="s">
        <v>354</v>
      </c>
      <c r="L40" s="484" t="s">
        <v>355</v>
      </c>
      <c r="M40" s="484" t="s">
        <v>356</v>
      </c>
      <c r="N40" s="485" t="s">
        <v>357</v>
      </c>
      <c r="O40" s="486"/>
    </row>
    <row r="41" spans="1:16" x14ac:dyDescent="0.25">
      <c r="A41" s="476"/>
      <c r="B41" s="303">
        <v>2019</v>
      </c>
      <c r="C41" s="304" t="s">
        <v>8</v>
      </c>
      <c r="D41" s="305" t="s">
        <v>24</v>
      </c>
      <c r="E41" s="642">
        <v>10</v>
      </c>
      <c r="F41" s="643">
        <v>33</v>
      </c>
      <c r="G41" s="643">
        <v>46</v>
      </c>
      <c r="H41" s="643">
        <v>3</v>
      </c>
      <c r="I41" s="644">
        <v>90</v>
      </c>
      <c r="J41" s="645">
        <v>27.027027027027025</v>
      </c>
      <c r="K41" s="643">
        <v>32.67326732673267</v>
      </c>
      <c r="L41" s="643">
        <v>36.507936507936506</v>
      </c>
      <c r="M41" s="643">
        <v>33.333333333333329</v>
      </c>
      <c r="N41" s="646">
        <v>33.3333333333333</v>
      </c>
      <c r="O41" s="486"/>
      <c r="P41" s="486"/>
    </row>
    <row r="42" spans="1:16" x14ac:dyDescent="0.25">
      <c r="A42" s="476"/>
      <c r="B42" s="312">
        <v>2019</v>
      </c>
      <c r="C42" s="313" t="s">
        <v>8</v>
      </c>
      <c r="D42" s="314" t="s">
        <v>25</v>
      </c>
      <c r="E42" s="647">
        <v>17</v>
      </c>
      <c r="F42" s="639">
        <v>41</v>
      </c>
      <c r="G42" s="639">
        <v>51</v>
      </c>
      <c r="H42" s="639">
        <v>5</v>
      </c>
      <c r="I42" s="648">
        <v>113</v>
      </c>
      <c r="J42" s="649">
        <v>45.945945945945944</v>
      </c>
      <c r="K42" s="639">
        <v>40.594059405940591</v>
      </c>
      <c r="L42" s="639">
        <v>40.476190476190474</v>
      </c>
      <c r="M42" s="639">
        <v>55.555555555555557</v>
      </c>
      <c r="N42" s="650">
        <v>41.851851851851848</v>
      </c>
    </row>
    <row r="43" spans="1:16" x14ac:dyDescent="0.25">
      <c r="A43" s="476"/>
      <c r="B43" s="312">
        <v>2019</v>
      </c>
      <c r="C43" s="313" t="s">
        <v>8</v>
      </c>
      <c r="D43" s="314" t="s">
        <v>26</v>
      </c>
      <c r="E43" s="647">
        <v>4</v>
      </c>
      <c r="F43" s="639">
        <v>14</v>
      </c>
      <c r="G43" s="639">
        <v>18</v>
      </c>
      <c r="H43" s="639">
        <v>1</v>
      </c>
      <c r="I43" s="648">
        <v>37</v>
      </c>
      <c r="J43" s="649">
        <v>10.810810810810811</v>
      </c>
      <c r="K43" s="639">
        <v>13.861386138613861</v>
      </c>
      <c r="L43" s="639">
        <v>14.285714285714285</v>
      </c>
      <c r="M43" s="639">
        <v>11.111111111111111</v>
      </c>
      <c r="N43" s="650">
        <v>13.703703703703702</v>
      </c>
    </row>
    <row r="44" spans="1:16" x14ac:dyDescent="0.25">
      <c r="A44" s="476"/>
      <c r="B44" s="312">
        <v>2019</v>
      </c>
      <c r="C44" s="313" t="s">
        <v>8</v>
      </c>
      <c r="D44" s="314" t="s">
        <v>27</v>
      </c>
      <c r="E44" s="647">
        <v>6</v>
      </c>
      <c r="F44" s="639">
        <v>13</v>
      </c>
      <c r="G44" s="639">
        <v>11</v>
      </c>
      <c r="H44" s="639">
        <v>0</v>
      </c>
      <c r="I44" s="648">
        <v>30</v>
      </c>
      <c r="J44" s="649">
        <v>16.216216216216218</v>
      </c>
      <c r="K44" s="639">
        <v>12.871287128712872</v>
      </c>
      <c r="L44" s="639">
        <v>8.7301587301587293</v>
      </c>
      <c r="M44" s="639">
        <v>0</v>
      </c>
      <c r="N44" s="650">
        <v>11.111111111111111</v>
      </c>
    </row>
    <row r="45" spans="1:16" x14ac:dyDescent="0.25">
      <c r="A45" s="476"/>
      <c r="B45" s="320">
        <v>2019</v>
      </c>
      <c r="C45" s="321" t="s">
        <v>8</v>
      </c>
      <c r="D45" s="322" t="s">
        <v>7</v>
      </c>
      <c r="E45" s="651">
        <v>37</v>
      </c>
      <c r="F45" s="652">
        <v>101</v>
      </c>
      <c r="G45" s="652">
        <v>126</v>
      </c>
      <c r="H45" s="652">
        <v>9</v>
      </c>
      <c r="I45" s="653">
        <v>270</v>
      </c>
      <c r="J45" s="654">
        <v>100</v>
      </c>
      <c r="K45" s="652">
        <v>100</v>
      </c>
      <c r="L45" s="652">
        <v>100</v>
      </c>
      <c r="M45" s="652">
        <v>100</v>
      </c>
      <c r="N45" s="655">
        <v>100</v>
      </c>
    </row>
    <row r="46" spans="1:16" x14ac:dyDescent="0.25">
      <c r="A46" s="476"/>
      <c r="B46" s="312">
        <v>2019</v>
      </c>
      <c r="C46" s="313" t="s">
        <v>285</v>
      </c>
      <c r="D46" s="314" t="s">
        <v>24</v>
      </c>
      <c r="E46" s="647">
        <v>0</v>
      </c>
      <c r="F46" s="639">
        <v>0</v>
      </c>
      <c r="G46" s="639">
        <v>3</v>
      </c>
      <c r="H46" s="639">
        <v>0</v>
      </c>
      <c r="I46" s="648">
        <v>3</v>
      </c>
      <c r="J46" s="649">
        <v>0</v>
      </c>
      <c r="K46" s="639">
        <v>0</v>
      </c>
      <c r="L46" s="639">
        <v>60</v>
      </c>
      <c r="M46" s="639">
        <v>0</v>
      </c>
      <c r="N46" s="650">
        <v>50</v>
      </c>
    </row>
    <row r="47" spans="1:16" x14ac:dyDescent="0.25">
      <c r="A47" s="476"/>
      <c r="B47" s="312">
        <v>2019</v>
      </c>
      <c r="C47" s="313" t="s">
        <v>285</v>
      </c>
      <c r="D47" s="314" t="s">
        <v>25</v>
      </c>
      <c r="E47" s="647">
        <v>0</v>
      </c>
      <c r="F47" s="639">
        <v>0</v>
      </c>
      <c r="G47" s="639">
        <v>2</v>
      </c>
      <c r="H47" s="639">
        <v>0</v>
      </c>
      <c r="I47" s="648">
        <v>2</v>
      </c>
      <c r="J47" s="649">
        <v>0</v>
      </c>
      <c r="K47" s="639">
        <v>0</v>
      </c>
      <c r="L47" s="639">
        <v>40</v>
      </c>
      <c r="M47" s="639">
        <v>0</v>
      </c>
      <c r="N47" s="650">
        <v>33.333333333333336</v>
      </c>
    </row>
    <row r="48" spans="1:16" x14ac:dyDescent="0.25">
      <c r="A48" s="476"/>
      <c r="B48" s="312">
        <v>2019</v>
      </c>
      <c r="C48" s="313" t="s">
        <v>285</v>
      </c>
      <c r="D48" s="314" t="s">
        <v>26</v>
      </c>
      <c r="E48" s="647">
        <v>0</v>
      </c>
      <c r="F48" s="639">
        <v>0</v>
      </c>
      <c r="G48" s="639">
        <v>0</v>
      </c>
      <c r="H48" s="639">
        <v>1</v>
      </c>
      <c r="I48" s="648">
        <v>1</v>
      </c>
      <c r="J48" s="649">
        <v>0</v>
      </c>
      <c r="K48" s="639">
        <v>0</v>
      </c>
      <c r="L48" s="639">
        <v>0</v>
      </c>
      <c r="M48" s="639">
        <v>100</v>
      </c>
      <c r="N48" s="650">
        <v>16.666666666666668</v>
      </c>
    </row>
    <row r="49" spans="1:14" x14ac:dyDescent="0.25">
      <c r="A49" s="476"/>
      <c r="B49" s="312">
        <v>2019</v>
      </c>
      <c r="C49" s="313" t="s">
        <v>285</v>
      </c>
      <c r="D49" s="314" t="s">
        <v>27</v>
      </c>
      <c r="E49" s="647">
        <v>0</v>
      </c>
      <c r="F49" s="639">
        <v>0</v>
      </c>
      <c r="G49" s="639">
        <v>0</v>
      </c>
      <c r="H49" s="639">
        <v>0</v>
      </c>
      <c r="I49" s="648">
        <v>0</v>
      </c>
      <c r="J49" s="649">
        <v>0</v>
      </c>
      <c r="K49" s="639">
        <v>0</v>
      </c>
      <c r="L49" s="639">
        <v>0</v>
      </c>
      <c r="M49" s="639">
        <v>0</v>
      </c>
      <c r="N49" s="650">
        <v>0</v>
      </c>
    </row>
    <row r="50" spans="1:14" x14ac:dyDescent="0.25">
      <c r="A50" s="476"/>
      <c r="B50" s="320">
        <v>2019</v>
      </c>
      <c r="C50" s="321" t="s">
        <v>285</v>
      </c>
      <c r="D50" s="322" t="s">
        <v>7</v>
      </c>
      <c r="E50" s="651">
        <v>0</v>
      </c>
      <c r="F50" s="652">
        <v>0</v>
      </c>
      <c r="G50" s="652">
        <v>5</v>
      </c>
      <c r="H50" s="652">
        <v>1</v>
      </c>
      <c r="I50" s="653">
        <v>6</v>
      </c>
      <c r="J50" s="654">
        <v>0</v>
      </c>
      <c r="K50" s="652">
        <v>0</v>
      </c>
      <c r="L50" s="652">
        <v>100</v>
      </c>
      <c r="M50" s="652">
        <v>100</v>
      </c>
      <c r="N50" s="655">
        <v>100</v>
      </c>
    </row>
    <row r="51" spans="1:14" x14ac:dyDescent="0.25">
      <c r="A51" s="476"/>
      <c r="B51" s="312">
        <v>2019</v>
      </c>
      <c r="C51" s="313" t="s">
        <v>286</v>
      </c>
      <c r="D51" s="314" t="s">
        <v>24</v>
      </c>
      <c r="E51" s="647">
        <v>0</v>
      </c>
      <c r="F51" s="639">
        <v>5</v>
      </c>
      <c r="G51" s="639">
        <v>0</v>
      </c>
      <c r="H51" s="639">
        <v>0</v>
      </c>
      <c r="I51" s="648">
        <v>5</v>
      </c>
      <c r="J51" s="649">
        <v>0</v>
      </c>
      <c r="K51" s="639">
        <v>41.666666666666671</v>
      </c>
      <c r="L51" s="639">
        <v>0</v>
      </c>
      <c r="M51" s="639">
        <v>0</v>
      </c>
      <c r="N51" s="650">
        <v>35.714285714285715</v>
      </c>
    </row>
    <row r="52" spans="1:14" x14ac:dyDescent="0.25">
      <c r="A52" s="476"/>
      <c r="B52" s="312">
        <v>2019</v>
      </c>
      <c r="C52" s="313" t="s">
        <v>286</v>
      </c>
      <c r="D52" s="314" t="s">
        <v>25</v>
      </c>
      <c r="E52" s="647">
        <v>0</v>
      </c>
      <c r="F52" s="639">
        <v>5</v>
      </c>
      <c r="G52" s="639">
        <v>1</v>
      </c>
      <c r="H52" s="639">
        <v>0</v>
      </c>
      <c r="I52" s="648">
        <v>6</v>
      </c>
      <c r="J52" s="649">
        <v>0</v>
      </c>
      <c r="K52" s="639">
        <v>41.666666666666671</v>
      </c>
      <c r="L52" s="639">
        <v>50</v>
      </c>
      <c r="M52" s="639">
        <v>0</v>
      </c>
      <c r="N52" s="650">
        <v>42.857142857142861</v>
      </c>
    </row>
    <row r="53" spans="1:14" x14ac:dyDescent="0.25">
      <c r="A53" s="476"/>
      <c r="B53" s="312">
        <v>2019</v>
      </c>
      <c r="C53" s="313" t="s">
        <v>286</v>
      </c>
      <c r="D53" s="314" t="s">
        <v>26</v>
      </c>
      <c r="E53" s="647">
        <v>0</v>
      </c>
      <c r="F53" s="639">
        <v>2</v>
      </c>
      <c r="G53" s="639">
        <v>1</v>
      </c>
      <c r="H53" s="639">
        <v>0</v>
      </c>
      <c r="I53" s="648">
        <v>3</v>
      </c>
      <c r="J53" s="649">
        <v>0</v>
      </c>
      <c r="K53" s="639">
        <v>16.666666666666668</v>
      </c>
      <c r="L53" s="639">
        <v>50</v>
      </c>
      <c r="M53" s="639">
        <v>0</v>
      </c>
      <c r="N53" s="650">
        <v>21.428571428571431</v>
      </c>
    </row>
    <row r="54" spans="1:14" x14ac:dyDescent="0.25">
      <c r="A54" s="476"/>
      <c r="B54" s="312">
        <v>2019</v>
      </c>
      <c r="C54" s="313" t="s">
        <v>286</v>
      </c>
      <c r="D54" s="314" t="s">
        <v>27</v>
      </c>
      <c r="E54" s="647">
        <v>0</v>
      </c>
      <c r="F54" s="639">
        <v>0</v>
      </c>
      <c r="G54" s="639">
        <v>0</v>
      </c>
      <c r="H54" s="639">
        <v>0</v>
      </c>
      <c r="I54" s="648">
        <v>0</v>
      </c>
      <c r="J54" s="649">
        <v>0</v>
      </c>
      <c r="K54" s="639">
        <v>0</v>
      </c>
      <c r="L54" s="639">
        <v>0</v>
      </c>
      <c r="M54" s="639">
        <v>0</v>
      </c>
      <c r="N54" s="650">
        <v>0</v>
      </c>
    </row>
    <row r="55" spans="1:14" x14ac:dyDescent="0.25">
      <c r="A55" s="476"/>
      <c r="B55" s="320">
        <v>2019</v>
      </c>
      <c r="C55" s="321" t="s">
        <v>286</v>
      </c>
      <c r="D55" s="322" t="s">
        <v>7</v>
      </c>
      <c r="E55" s="651">
        <v>0</v>
      </c>
      <c r="F55" s="652">
        <v>12</v>
      </c>
      <c r="G55" s="652">
        <v>2</v>
      </c>
      <c r="H55" s="652">
        <v>0</v>
      </c>
      <c r="I55" s="653">
        <v>14</v>
      </c>
      <c r="J55" s="654">
        <v>0</v>
      </c>
      <c r="K55" s="652">
        <v>100</v>
      </c>
      <c r="L55" s="652">
        <v>100</v>
      </c>
      <c r="M55" s="652">
        <v>0</v>
      </c>
      <c r="N55" s="655">
        <v>100</v>
      </c>
    </row>
    <row r="56" spans="1:14" x14ac:dyDescent="0.25">
      <c r="A56" s="476"/>
      <c r="B56" s="312">
        <v>2019</v>
      </c>
      <c r="C56" s="313" t="s">
        <v>287</v>
      </c>
      <c r="D56" s="314" t="s">
        <v>24</v>
      </c>
      <c r="E56" s="647">
        <v>0</v>
      </c>
      <c r="F56" s="639">
        <v>0</v>
      </c>
      <c r="G56" s="639">
        <v>5</v>
      </c>
      <c r="H56" s="639">
        <v>0</v>
      </c>
      <c r="I56" s="648">
        <v>5</v>
      </c>
      <c r="J56" s="649">
        <v>0</v>
      </c>
      <c r="K56" s="639">
        <v>0</v>
      </c>
      <c r="L56" s="639">
        <v>55.555555555555557</v>
      </c>
      <c r="M56" s="639">
        <v>0</v>
      </c>
      <c r="N56" s="650">
        <v>55.555555555555557</v>
      </c>
    </row>
    <row r="57" spans="1:14" x14ac:dyDescent="0.25">
      <c r="A57" s="476"/>
      <c r="B57" s="312">
        <v>2019</v>
      </c>
      <c r="C57" s="313" t="s">
        <v>287</v>
      </c>
      <c r="D57" s="314" t="s">
        <v>25</v>
      </c>
      <c r="E57" s="647">
        <v>0</v>
      </c>
      <c r="F57" s="639">
        <v>0</v>
      </c>
      <c r="G57" s="639">
        <v>3</v>
      </c>
      <c r="H57" s="639">
        <v>0</v>
      </c>
      <c r="I57" s="648">
        <v>3</v>
      </c>
      <c r="J57" s="649">
        <v>0</v>
      </c>
      <c r="K57" s="639">
        <v>0</v>
      </c>
      <c r="L57" s="639">
        <v>33.333333333333329</v>
      </c>
      <c r="M57" s="639">
        <v>0</v>
      </c>
      <c r="N57" s="650">
        <v>33.333333333333329</v>
      </c>
    </row>
    <row r="58" spans="1:14" x14ac:dyDescent="0.25">
      <c r="A58" s="476"/>
      <c r="B58" s="312">
        <v>2019</v>
      </c>
      <c r="C58" s="313" t="s">
        <v>287</v>
      </c>
      <c r="D58" s="314" t="s">
        <v>26</v>
      </c>
      <c r="E58" s="647">
        <v>0</v>
      </c>
      <c r="F58" s="639">
        <v>0</v>
      </c>
      <c r="G58" s="639">
        <v>0</v>
      </c>
      <c r="H58" s="639">
        <v>0</v>
      </c>
      <c r="I58" s="648">
        <v>0</v>
      </c>
      <c r="J58" s="649">
        <v>0</v>
      </c>
      <c r="K58" s="639">
        <v>0</v>
      </c>
      <c r="L58" s="639">
        <v>0</v>
      </c>
      <c r="M58" s="639">
        <v>0</v>
      </c>
      <c r="N58" s="650">
        <v>0</v>
      </c>
    </row>
    <row r="59" spans="1:14" x14ac:dyDescent="0.25">
      <c r="A59" s="476"/>
      <c r="B59" s="312">
        <v>2019</v>
      </c>
      <c r="C59" s="313" t="s">
        <v>287</v>
      </c>
      <c r="D59" s="314" t="s">
        <v>27</v>
      </c>
      <c r="E59" s="647">
        <v>0</v>
      </c>
      <c r="F59" s="639">
        <v>0</v>
      </c>
      <c r="G59" s="639">
        <v>1</v>
      </c>
      <c r="H59" s="639">
        <v>0</v>
      </c>
      <c r="I59" s="648">
        <v>1</v>
      </c>
      <c r="J59" s="649">
        <v>0</v>
      </c>
      <c r="K59" s="639">
        <v>0</v>
      </c>
      <c r="L59" s="639">
        <v>11.111111111111111</v>
      </c>
      <c r="M59" s="639">
        <v>0</v>
      </c>
      <c r="N59" s="650">
        <v>11.111111111111111</v>
      </c>
    </row>
    <row r="60" spans="1:14" x14ac:dyDescent="0.25">
      <c r="A60" s="476"/>
      <c r="B60" s="320">
        <v>2019</v>
      </c>
      <c r="C60" s="321" t="s">
        <v>287</v>
      </c>
      <c r="D60" s="322" t="s">
        <v>7</v>
      </c>
      <c r="E60" s="651">
        <v>0</v>
      </c>
      <c r="F60" s="652">
        <v>0</v>
      </c>
      <c r="G60" s="652">
        <v>9</v>
      </c>
      <c r="H60" s="652">
        <v>0</v>
      </c>
      <c r="I60" s="653">
        <v>9</v>
      </c>
      <c r="J60" s="654">
        <v>0</v>
      </c>
      <c r="K60" s="652">
        <v>0</v>
      </c>
      <c r="L60" s="652">
        <v>100</v>
      </c>
      <c r="M60" s="652">
        <v>0</v>
      </c>
      <c r="N60" s="655">
        <v>100</v>
      </c>
    </row>
    <row r="61" spans="1:14" x14ac:dyDescent="0.25">
      <c r="A61" s="476"/>
      <c r="B61" s="312">
        <v>2019</v>
      </c>
      <c r="C61" s="313" t="s">
        <v>288</v>
      </c>
      <c r="D61" s="314" t="s">
        <v>24</v>
      </c>
      <c r="E61" s="647">
        <v>2</v>
      </c>
      <c r="F61" s="639">
        <v>8</v>
      </c>
      <c r="G61" s="639">
        <v>0</v>
      </c>
      <c r="H61" s="639">
        <v>0</v>
      </c>
      <c r="I61" s="648">
        <v>10</v>
      </c>
      <c r="J61" s="649">
        <v>66.666666666666671</v>
      </c>
      <c r="K61" s="639">
        <v>25.806451612903224</v>
      </c>
      <c r="L61" s="639">
        <v>0</v>
      </c>
      <c r="M61" s="639">
        <v>0</v>
      </c>
      <c r="N61" s="650">
        <v>28.571428571428573</v>
      </c>
    </row>
    <row r="62" spans="1:14" x14ac:dyDescent="0.25">
      <c r="A62" s="476"/>
      <c r="B62" s="312">
        <v>2019</v>
      </c>
      <c r="C62" s="313" t="s">
        <v>288</v>
      </c>
      <c r="D62" s="314" t="s">
        <v>25</v>
      </c>
      <c r="E62" s="647">
        <v>1</v>
      </c>
      <c r="F62" s="639">
        <v>13</v>
      </c>
      <c r="G62" s="639">
        <v>1</v>
      </c>
      <c r="H62" s="639">
        <v>0</v>
      </c>
      <c r="I62" s="648">
        <v>15</v>
      </c>
      <c r="J62" s="649">
        <v>33.333333333333336</v>
      </c>
      <c r="K62" s="639">
        <v>41.935483870967737</v>
      </c>
      <c r="L62" s="639">
        <v>100</v>
      </c>
      <c r="M62" s="639">
        <v>0</v>
      </c>
      <c r="N62" s="650">
        <v>42.857142857142861</v>
      </c>
    </row>
    <row r="63" spans="1:14" x14ac:dyDescent="0.25">
      <c r="A63" s="476"/>
      <c r="B63" s="312">
        <v>2019</v>
      </c>
      <c r="C63" s="313" t="s">
        <v>288</v>
      </c>
      <c r="D63" s="314" t="s">
        <v>26</v>
      </c>
      <c r="E63" s="647">
        <v>0</v>
      </c>
      <c r="F63" s="639">
        <v>3</v>
      </c>
      <c r="G63" s="639">
        <v>0</v>
      </c>
      <c r="H63" s="639">
        <v>0</v>
      </c>
      <c r="I63" s="648">
        <v>3</v>
      </c>
      <c r="J63" s="649">
        <v>0</v>
      </c>
      <c r="K63" s="639">
        <v>9.6774193548387082</v>
      </c>
      <c r="L63" s="639">
        <v>0</v>
      </c>
      <c r="M63" s="639">
        <v>0</v>
      </c>
      <c r="N63" s="650">
        <v>8.5714285714285712</v>
      </c>
    </row>
    <row r="64" spans="1:14" x14ac:dyDescent="0.25">
      <c r="A64" s="476"/>
      <c r="B64" s="312">
        <v>2019</v>
      </c>
      <c r="C64" s="313" t="s">
        <v>288</v>
      </c>
      <c r="D64" s="314" t="s">
        <v>27</v>
      </c>
      <c r="E64" s="647">
        <v>0</v>
      </c>
      <c r="F64" s="639">
        <v>7</v>
      </c>
      <c r="G64" s="639">
        <v>0</v>
      </c>
      <c r="H64" s="639">
        <v>0</v>
      </c>
      <c r="I64" s="648">
        <v>7</v>
      </c>
      <c r="J64" s="649">
        <v>0</v>
      </c>
      <c r="K64" s="639">
        <v>22.58064516129032</v>
      </c>
      <c r="L64" s="639">
        <v>0</v>
      </c>
      <c r="M64" s="639">
        <v>0</v>
      </c>
      <c r="N64" s="650">
        <v>20</v>
      </c>
    </row>
    <row r="65" spans="1:14" x14ac:dyDescent="0.25">
      <c r="A65" s="476"/>
      <c r="B65" s="320">
        <v>2019</v>
      </c>
      <c r="C65" s="321" t="s">
        <v>288</v>
      </c>
      <c r="D65" s="322" t="s">
        <v>7</v>
      </c>
      <c r="E65" s="651">
        <v>3</v>
      </c>
      <c r="F65" s="652">
        <v>31</v>
      </c>
      <c r="G65" s="652">
        <v>1</v>
      </c>
      <c r="H65" s="652">
        <v>0</v>
      </c>
      <c r="I65" s="653">
        <v>35</v>
      </c>
      <c r="J65" s="654">
        <v>100</v>
      </c>
      <c r="K65" s="652">
        <v>100</v>
      </c>
      <c r="L65" s="652">
        <v>100</v>
      </c>
      <c r="M65" s="652">
        <v>0</v>
      </c>
      <c r="N65" s="655">
        <v>100</v>
      </c>
    </row>
    <row r="66" spans="1:14" x14ac:dyDescent="0.25">
      <c r="A66" s="476"/>
      <c r="B66" s="312">
        <v>2019</v>
      </c>
      <c r="C66" s="313" t="s">
        <v>289</v>
      </c>
      <c r="D66" s="314" t="s">
        <v>24</v>
      </c>
      <c r="E66" s="647">
        <v>0</v>
      </c>
      <c r="F66" s="639">
        <v>1</v>
      </c>
      <c r="G66" s="639">
        <v>6</v>
      </c>
      <c r="H66" s="639">
        <v>0</v>
      </c>
      <c r="I66" s="648">
        <v>7</v>
      </c>
      <c r="J66" s="649">
        <v>0</v>
      </c>
      <c r="K66" s="639">
        <v>100</v>
      </c>
      <c r="L66" s="639">
        <v>35.294117647058826</v>
      </c>
      <c r="M66" s="639">
        <v>0</v>
      </c>
      <c r="N66" s="650">
        <v>33.333333333333336</v>
      </c>
    </row>
    <row r="67" spans="1:14" x14ac:dyDescent="0.25">
      <c r="A67" s="476"/>
      <c r="B67" s="312">
        <v>2019</v>
      </c>
      <c r="C67" s="313" t="s">
        <v>289</v>
      </c>
      <c r="D67" s="314" t="s">
        <v>25</v>
      </c>
      <c r="E67" s="647">
        <v>0</v>
      </c>
      <c r="F67" s="639">
        <v>0</v>
      </c>
      <c r="G67" s="639">
        <v>7</v>
      </c>
      <c r="H67" s="639">
        <v>3</v>
      </c>
      <c r="I67" s="648">
        <v>10</v>
      </c>
      <c r="J67" s="649">
        <v>0</v>
      </c>
      <c r="K67" s="639">
        <v>0</v>
      </c>
      <c r="L67" s="639">
        <v>41.176470588235297</v>
      </c>
      <c r="M67" s="639">
        <v>100</v>
      </c>
      <c r="N67" s="650">
        <v>47.61904761904762</v>
      </c>
    </row>
    <row r="68" spans="1:14" x14ac:dyDescent="0.25">
      <c r="A68" s="476"/>
      <c r="B68" s="312">
        <v>2019</v>
      </c>
      <c r="C68" s="313" t="s">
        <v>289</v>
      </c>
      <c r="D68" s="314" t="s">
        <v>26</v>
      </c>
      <c r="E68" s="647">
        <v>0</v>
      </c>
      <c r="F68" s="639">
        <v>0</v>
      </c>
      <c r="G68" s="639">
        <v>2</v>
      </c>
      <c r="H68" s="639">
        <v>0</v>
      </c>
      <c r="I68" s="648">
        <v>2</v>
      </c>
      <c r="J68" s="649">
        <v>0</v>
      </c>
      <c r="K68" s="639">
        <v>0</v>
      </c>
      <c r="L68" s="639">
        <v>11.764705882352942</v>
      </c>
      <c r="M68" s="639">
        <v>0</v>
      </c>
      <c r="N68" s="650">
        <v>9.5238095238095237</v>
      </c>
    </row>
    <row r="69" spans="1:14" x14ac:dyDescent="0.25">
      <c r="A69" s="476"/>
      <c r="B69" s="312">
        <v>2019</v>
      </c>
      <c r="C69" s="313" t="s">
        <v>289</v>
      </c>
      <c r="D69" s="314" t="s">
        <v>27</v>
      </c>
      <c r="E69" s="647">
        <v>0</v>
      </c>
      <c r="F69" s="639">
        <v>0</v>
      </c>
      <c r="G69" s="639">
        <v>2</v>
      </c>
      <c r="H69" s="639">
        <v>0</v>
      </c>
      <c r="I69" s="648">
        <v>2</v>
      </c>
      <c r="J69" s="649">
        <v>0</v>
      </c>
      <c r="K69" s="639">
        <v>0</v>
      </c>
      <c r="L69" s="639">
        <v>11.764705882352942</v>
      </c>
      <c r="M69" s="639">
        <v>0</v>
      </c>
      <c r="N69" s="650">
        <v>9.5238095238095237</v>
      </c>
    </row>
    <row r="70" spans="1:14" x14ac:dyDescent="0.25">
      <c r="A70" s="476"/>
      <c r="B70" s="320">
        <v>2019</v>
      </c>
      <c r="C70" s="321" t="s">
        <v>289</v>
      </c>
      <c r="D70" s="322" t="s">
        <v>7</v>
      </c>
      <c r="E70" s="651">
        <v>0</v>
      </c>
      <c r="F70" s="652">
        <v>1</v>
      </c>
      <c r="G70" s="652">
        <v>17</v>
      </c>
      <c r="H70" s="652">
        <v>3</v>
      </c>
      <c r="I70" s="653">
        <v>21</v>
      </c>
      <c r="J70" s="654">
        <v>0</v>
      </c>
      <c r="K70" s="652">
        <v>100</v>
      </c>
      <c r="L70" s="652">
        <v>100</v>
      </c>
      <c r="M70" s="652">
        <v>100</v>
      </c>
      <c r="N70" s="655">
        <v>100</v>
      </c>
    </row>
    <row r="71" spans="1:14" x14ac:dyDescent="0.25">
      <c r="A71" s="476"/>
      <c r="B71" s="312">
        <v>2019</v>
      </c>
      <c r="C71" s="313" t="s">
        <v>290</v>
      </c>
      <c r="D71" s="314" t="s">
        <v>24</v>
      </c>
      <c r="E71" s="647">
        <v>0</v>
      </c>
      <c r="F71" s="639">
        <v>0</v>
      </c>
      <c r="G71" s="639">
        <v>18</v>
      </c>
      <c r="H71" s="639">
        <v>0</v>
      </c>
      <c r="I71" s="648">
        <v>18</v>
      </c>
      <c r="J71" s="649">
        <v>0</v>
      </c>
      <c r="K71" s="639">
        <v>0</v>
      </c>
      <c r="L71" s="639">
        <v>48.648648648648646</v>
      </c>
      <c r="M71" s="639">
        <v>0</v>
      </c>
      <c r="N71" s="650">
        <v>48.648648648648646</v>
      </c>
    </row>
    <row r="72" spans="1:14" x14ac:dyDescent="0.25">
      <c r="A72" s="476"/>
      <c r="B72" s="312">
        <v>2019</v>
      </c>
      <c r="C72" s="313" t="s">
        <v>290</v>
      </c>
      <c r="D72" s="314" t="s">
        <v>25</v>
      </c>
      <c r="E72" s="647">
        <v>0</v>
      </c>
      <c r="F72" s="639">
        <v>0</v>
      </c>
      <c r="G72" s="639">
        <v>15</v>
      </c>
      <c r="H72" s="639">
        <v>0</v>
      </c>
      <c r="I72" s="648">
        <v>15</v>
      </c>
      <c r="J72" s="649">
        <v>0</v>
      </c>
      <c r="K72" s="639">
        <v>0</v>
      </c>
      <c r="L72" s="639">
        <v>40.54054054054054</v>
      </c>
      <c r="M72" s="639">
        <v>0</v>
      </c>
      <c r="N72" s="650">
        <v>40.54054054054054</v>
      </c>
    </row>
    <row r="73" spans="1:14" x14ac:dyDescent="0.25">
      <c r="A73" s="476"/>
      <c r="B73" s="312">
        <v>2019</v>
      </c>
      <c r="C73" s="313" t="s">
        <v>290</v>
      </c>
      <c r="D73" s="314" t="s">
        <v>26</v>
      </c>
      <c r="E73" s="647">
        <v>0</v>
      </c>
      <c r="F73" s="639">
        <v>0</v>
      </c>
      <c r="G73" s="639">
        <v>4</v>
      </c>
      <c r="H73" s="639">
        <v>0</v>
      </c>
      <c r="I73" s="648">
        <v>4</v>
      </c>
      <c r="J73" s="649">
        <v>0</v>
      </c>
      <c r="K73" s="639">
        <v>0</v>
      </c>
      <c r="L73" s="639">
        <v>10.810810810810811</v>
      </c>
      <c r="M73" s="639">
        <v>0</v>
      </c>
      <c r="N73" s="650">
        <v>10.810810810810811</v>
      </c>
    </row>
    <row r="74" spans="1:14" x14ac:dyDescent="0.25">
      <c r="A74" s="476"/>
      <c r="B74" s="312">
        <v>2019</v>
      </c>
      <c r="C74" s="313" t="s">
        <v>290</v>
      </c>
      <c r="D74" s="314" t="s">
        <v>27</v>
      </c>
      <c r="E74" s="647">
        <v>0</v>
      </c>
      <c r="F74" s="639">
        <v>0</v>
      </c>
      <c r="G74" s="639">
        <v>0</v>
      </c>
      <c r="H74" s="639">
        <v>0</v>
      </c>
      <c r="I74" s="648">
        <v>0</v>
      </c>
      <c r="J74" s="649">
        <v>0</v>
      </c>
      <c r="K74" s="639">
        <v>0</v>
      </c>
      <c r="L74" s="639">
        <v>0</v>
      </c>
      <c r="M74" s="639">
        <v>0</v>
      </c>
      <c r="N74" s="650">
        <v>0</v>
      </c>
    </row>
    <row r="75" spans="1:14" x14ac:dyDescent="0.25">
      <c r="A75" s="476"/>
      <c r="B75" s="320">
        <v>2019</v>
      </c>
      <c r="C75" s="321" t="s">
        <v>290</v>
      </c>
      <c r="D75" s="322" t="s">
        <v>7</v>
      </c>
      <c r="E75" s="651">
        <v>0</v>
      </c>
      <c r="F75" s="652">
        <v>0</v>
      </c>
      <c r="G75" s="652">
        <v>37</v>
      </c>
      <c r="H75" s="652">
        <v>0</v>
      </c>
      <c r="I75" s="653">
        <v>37</v>
      </c>
      <c r="J75" s="654">
        <v>0</v>
      </c>
      <c r="K75" s="652">
        <v>0</v>
      </c>
      <c r="L75" s="652">
        <v>100</v>
      </c>
      <c r="M75" s="652">
        <v>0</v>
      </c>
      <c r="N75" s="655">
        <v>100</v>
      </c>
    </row>
    <row r="76" spans="1:14" x14ac:dyDescent="0.25">
      <c r="A76" s="476"/>
      <c r="B76" s="312">
        <v>2019</v>
      </c>
      <c r="C76" s="313" t="s">
        <v>291</v>
      </c>
      <c r="D76" s="314" t="s">
        <v>24</v>
      </c>
      <c r="E76" s="647">
        <v>7</v>
      </c>
      <c r="F76" s="639">
        <v>0</v>
      </c>
      <c r="G76" s="639">
        <v>2</v>
      </c>
      <c r="H76" s="639">
        <v>0</v>
      </c>
      <c r="I76" s="648">
        <v>9</v>
      </c>
      <c r="J76" s="649">
        <v>23.333333333333336</v>
      </c>
      <c r="K76" s="639">
        <v>0</v>
      </c>
      <c r="L76" s="639">
        <v>12.5</v>
      </c>
      <c r="M76" s="639">
        <v>0</v>
      </c>
      <c r="N76" s="650">
        <v>19.148936170212764</v>
      </c>
    </row>
    <row r="77" spans="1:14" x14ac:dyDescent="0.25">
      <c r="A77" s="476"/>
      <c r="B77" s="312">
        <v>2019</v>
      </c>
      <c r="C77" s="313" t="s">
        <v>291</v>
      </c>
      <c r="D77" s="314" t="s">
        <v>25</v>
      </c>
      <c r="E77" s="647">
        <v>13</v>
      </c>
      <c r="F77" s="639">
        <v>0</v>
      </c>
      <c r="G77" s="639">
        <v>9</v>
      </c>
      <c r="H77" s="639">
        <v>0</v>
      </c>
      <c r="I77" s="648">
        <v>22</v>
      </c>
      <c r="J77" s="649">
        <v>43.333333333333336</v>
      </c>
      <c r="K77" s="639">
        <v>0</v>
      </c>
      <c r="L77" s="639">
        <v>56.25</v>
      </c>
      <c r="M77" s="639">
        <v>0</v>
      </c>
      <c r="N77" s="650">
        <v>46.808510638297875</v>
      </c>
    </row>
    <row r="78" spans="1:14" x14ac:dyDescent="0.25">
      <c r="A78" s="476"/>
      <c r="B78" s="312">
        <v>2019</v>
      </c>
      <c r="C78" s="313" t="s">
        <v>291</v>
      </c>
      <c r="D78" s="314" t="s">
        <v>26</v>
      </c>
      <c r="E78" s="647">
        <v>4</v>
      </c>
      <c r="F78" s="639">
        <v>1</v>
      </c>
      <c r="G78" s="639">
        <v>4</v>
      </c>
      <c r="H78" s="639">
        <v>0</v>
      </c>
      <c r="I78" s="648">
        <v>9</v>
      </c>
      <c r="J78" s="649">
        <v>13.333333333333334</v>
      </c>
      <c r="K78" s="639">
        <v>100</v>
      </c>
      <c r="L78" s="639">
        <v>25</v>
      </c>
      <c r="M78" s="639">
        <v>0</v>
      </c>
      <c r="N78" s="650">
        <v>19.148936170212764</v>
      </c>
    </row>
    <row r="79" spans="1:14" x14ac:dyDescent="0.25">
      <c r="A79" s="476"/>
      <c r="B79" s="312">
        <v>2019</v>
      </c>
      <c r="C79" s="313" t="s">
        <v>291</v>
      </c>
      <c r="D79" s="314" t="s">
        <v>27</v>
      </c>
      <c r="E79" s="647">
        <v>6</v>
      </c>
      <c r="F79" s="639">
        <v>0</v>
      </c>
      <c r="G79" s="639">
        <v>1</v>
      </c>
      <c r="H79" s="639">
        <v>0</v>
      </c>
      <c r="I79" s="648">
        <v>7</v>
      </c>
      <c r="J79" s="649">
        <v>20</v>
      </c>
      <c r="K79" s="639">
        <v>0</v>
      </c>
      <c r="L79" s="639">
        <v>6.25</v>
      </c>
      <c r="M79" s="639">
        <v>0</v>
      </c>
      <c r="N79" s="650">
        <v>14.893617021276595</v>
      </c>
    </row>
    <row r="80" spans="1:14" x14ac:dyDescent="0.25">
      <c r="A80" s="476"/>
      <c r="B80" s="320">
        <v>2019</v>
      </c>
      <c r="C80" s="321" t="s">
        <v>291</v>
      </c>
      <c r="D80" s="322" t="s">
        <v>7</v>
      </c>
      <c r="E80" s="651">
        <v>30</v>
      </c>
      <c r="F80" s="652">
        <v>1</v>
      </c>
      <c r="G80" s="652">
        <v>16</v>
      </c>
      <c r="H80" s="652">
        <v>0</v>
      </c>
      <c r="I80" s="653">
        <v>47</v>
      </c>
      <c r="J80" s="654">
        <v>100</v>
      </c>
      <c r="K80" s="652">
        <v>100</v>
      </c>
      <c r="L80" s="652">
        <v>100</v>
      </c>
      <c r="M80" s="652">
        <v>0</v>
      </c>
      <c r="N80" s="655">
        <v>100</v>
      </c>
    </row>
    <row r="81" spans="1:14" x14ac:dyDescent="0.25">
      <c r="A81" s="476"/>
      <c r="B81" s="312">
        <v>2019</v>
      </c>
      <c r="C81" s="313" t="s">
        <v>292</v>
      </c>
      <c r="D81" s="314" t="s">
        <v>24</v>
      </c>
      <c r="E81" s="647">
        <v>0</v>
      </c>
      <c r="F81" s="639">
        <v>0</v>
      </c>
      <c r="G81" s="639">
        <v>0</v>
      </c>
      <c r="H81" s="639">
        <v>0</v>
      </c>
      <c r="I81" s="648">
        <v>0</v>
      </c>
      <c r="J81" s="649">
        <v>0</v>
      </c>
      <c r="K81" s="639">
        <v>0</v>
      </c>
      <c r="L81" s="639">
        <v>0</v>
      </c>
      <c r="M81" s="639">
        <v>0</v>
      </c>
      <c r="N81" s="650">
        <v>0</v>
      </c>
    </row>
    <row r="82" spans="1:14" x14ac:dyDescent="0.25">
      <c r="A82" s="476"/>
      <c r="B82" s="312">
        <v>2019</v>
      </c>
      <c r="C82" s="313" t="s">
        <v>292</v>
      </c>
      <c r="D82" s="314" t="s">
        <v>25</v>
      </c>
      <c r="E82" s="647">
        <v>0</v>
      </c>
      <c r="F82" s="639">
        <v>0</v>
      </c>
      <c r="G82" s="639">
        <v>0</v>
      </c>
      <c r="H82" s="639">
        <v>0</v>
      </c>
      <c r="I82" s="648">
        <v>0</v>
      </c>
      <c r="J82" s="649">
        <v>0</v>
      </c>
      <c r="K82" s="639">
        <v>0</v>
      </c>
      <c r="L82" s="639">
        <v>0</v>
      </c>
      <c r="M82" s="639">
        <v>0</v>
      </c>
      <c r="N82" s="650">
        <v>0</v>
      </c>
    </row>
    <row r="83" spans="1:14" x14ac:dyDescent="0.25">
      <c r="A83" s="476"/>
      <c r="B83" s="312">
        <v>2019</v>
      </c>
      <c r="C83" s="313" t="s">
        <v>292</v>
      </c>
      <c r="D83" s="314" t="s">
        <v>26</v>
      </c>
      <c r="E83" s="647">
        <v>0</v>
      </c>
      <c r="F83" s="639">
        <v>0</v>
      </c>
      <c r="G83" s="639">
        <v>0</v>
      </c>
      <c r="H83" s="639">
        <v>0</v>
      </c>
      <c r="I83" s="648">
        <v>0</v>
      </c>
      <c r="J83" s="649">
        <v>0</v>
      </c>
      <c r="K83" s="639">
        <v>0</v>
      </c>
      <c r="L83" s="639">
        <v>0</v>
      </c>
      <c r="M83" s="639">
        <v>0</v>
      </c>
      <c r="N83" s="650">
        <v>0</v>
      </c>
    </row>
    <row r="84" spans="1:14" x14ac:dyDescent="0.25">
      <c r="A84" s="476"/>
      <c r="B84" s="312">
        <v>2019</v>
      </c>
      <c r="C84" s="313" t="s">
        <v>292</v>
      </c>
      <c r="D84" s="314" t="s">
        <v>27</v>
      </c>
      <c r="E84" s="647">
        <v>0</v>
      </c>
      <c r="F84" s="639">
        <v>0</v>
      </c>
      <c r="G84" s="639">
        <v>0</v>
      </c>
      <c r="H84" s="639">
        <v>0</v>
      </c>
      <c r="I84" s="648">
        <v>0</v>
      </c>
      <c r="J84" s="649">
        <v>0</v>
      </c>
      <c r="K84" s="639">
        <v>0</v>
      </c>
      <c r="L84" s="639">
        <v>0</v>
      </c>
      <c r="M84" s="639">
        <v>0</v>
      </c>
      <c r="N84" s="650">
        <v>0</v>
      </c>
    </row>
    <row r="85" spans="1:14" x14ac:dyDescent="0.25">
      <c r="A85" s="476"/>
      <c r="B85" s="320">
        <v>2019</v>
      </c>
      <c r="C85" s="321" t="s">
        <v>292</v>
      </c>
      <c r="D85" s="322" t="s">
        <v>7</v>
      </c>
      <c r="E85" s="651">
        <v>0</v>
      </c>
      <c r="F85" s="652">
        <v>0</v>
      </c>
      <c r="G85" s="652">
        <v>0</v>
      </c>
      <c r="H85" s="652">
        <v>0</v>
      </c>
      <c r="I85" s="653">
        <v>0</v>
      </c>
      <c r="J85" s="654">
        <v>0</v>
      </c>
      <c r="K85" s="652">
        <v>0</v>
      </c>
      <c r="L85" s="652">
        <v>0</v>
      </c>
      <c r="M85" s="652">
        <v>0</v>
      </c>
      <c r="N85" s="655">
        <v>0</v>
      </c>
    </row>
    <row r="86" spans="1:14" x14ac:dyDescent="0.25">
      <c r="A86" s="476"/>
      <c r="B86" s="312">
        <v>2019</v>
      </c>
      <c r="C86" s="313" t="s">
        <v>293</v>
      </c>
      <c r="D86" s="314" t="s">
        <v>24</v>
      </c>
      <c r="E86" s="647">
        <v>0</v>
      </c>
      <c r="F86" s="639">
        <v>8</v>
      </c>
      <c r="G86" s="639">
        <v>12</v>
      </c>
      <c r="H86" s="639">
        <v>0</v>
      </c>
      <c r="I86" s="648">
        <v>19</v>
      </c>
      <c r="J86" s="649">
        <v>0</v>
      </c>
      <c r="K86" s="639">
        <v>53.333333333333336</v>
      </c>
      <c r="L86" s="639">
        <v>70.588235294117652</v>
      </c>
      <c r="M86" s="639">
        <v>0</v>
      </c>
      <c r="N86" s="650">
        <v>59.375</v>
      </c>
    </row>
    <row r="87" spans="1:14" x14ac:dyDescent="0.25">
      <c r="A87" s="476"/>
      <c r="B87" s="312">
        <v>2019</v>
      </c>
      <c r="C87" s="313" t="s">
        <v>293</v>
      </c>
      <c r="D87" s="314" t="s">
        <v>25</v>
      </c>
      <c r="E87" s="647">
        <v>0</v>
      </c>
      <c r="F87" s="639">
        <v>5</v>
      </c>
      <c r="G87" s="639">
        <v>5</v>
      </c>
      <c r="H87" s="639">
        <v>1</v>
      </c>
      <c r="I87" s="648">
        <v>11</v>
      </c>
      <c r="J87" s="649">
        <v>0</v>
      </c>
      <c r="K87" s="639">
        <v>33.333333333333336</v>
      </c>
      <c r="L87" s="639">
        <v>29.411764705882355</v>
      </c>
      <c r="M87" s="639">
        <v>100</v>
      </c>
      <c r="N87" s="650">
        <v>34.375</v>
      </c>
    </row>
    <row r="88" spans="1:14" x14ac:dyDescent="0.25">
      <c r="A88" s="476"/>
      <c r="B88" s="312">
        <v>2019</v>
      </c>
      <c r="C88" s="313" t="s">
        <v>293</v>
      </c>
      <c r="D88" s="314" t="s">
        <v>26</v>
      </c>
      <c r="E88" s="647">
        <v>0</v>
      </c>
      <c r="F88" s="639">
        <v>1</v>
      </c>
      <c r="G88" s="639">
        <v>0</v>
      </c>
      <c r="H88" s="639">
        <v>0</v>
      </c>
      <c r="I88" s="648">
        <v>1</v>
      </c>
      <c r="J88" s="649">
        <v>0</v>
      </c>
      <c r="K88" s="639">
        <v>6.666666666666667</v>
      </c>
      <c r="L88" s="639">
        <v>0</v>
      </c>
      <c r="M88" s="639">
        <v>0</v>
      </c>
      <c r="N88" s="650">
        <v>3.125</v>
      </c>
    </row>
    <row r="89" spans="1:14" x14ac:dyDescent="0.25">
      <c r="A89" s="476"/>
      <c r="B89" s="312">
        <v>2019</v>
      </c>
      <c r="C89" s="313" t="s">
        <v>293</v>
      </c>
      <c r="D89" s="314" t="s">
        <v>27</v>
      </c>
      <c r="E89" s="647">
        <v>0</v>
      </c>
      <c r="F89" s="639">
        <v>1</v>
      </c>
      <c r="G89" s="639">
        <v>0</v>
      </c>
      <c r="H89" s="639">
        <v>0</v>
      </c>
      <c r="I89" s="648">
        <v>1</v>
      </c>
      <c r="J89" s="649">
        <v>0</v>
      </c>
      <c r="K89" s="639">
        <v>6.666666666666667</v>
      </c>
      <c r="L89" s="639">
        <v>0</v>
      </c>
      <c r="M89" s="639">
        <v>0</v>
      </c>
      <c r="N89" s="650">
        <v>3.125</v>
      </c>
    </row>
    <row r="90" spans="1:14" x14ac:dyDescent="0.25">
      <c r="A90" s="476"/>
      <c r="B90" s="320">
        <v>2019</v>
      </c>
      <c r="C90" s="321" t="s">
        <v>293</v>
      </c>
      <c r="D90" s="322" t="s">
        <v>7</v>
      </c>
      <c r="E90" s="651">
        <v>0</v>
      </c>
      <c r="F90" s="652">
        <v>15</v>
      </c>
      <c r="G90" s="652">
        <v>17</v>
      </c>
      <c r="H90" s="652">
        <v>1</v>
      </c>
      <c r="I90" s="653">
        <v>32</v>
      </c>
      <c r="J90" s="654">
        <v>0</v>
      </c>
      <c r="K90" s="652">
        <v>100</v>
      </c>
      <c r="L90" s="652">
        <v>100</v>
      </c>
      <c r="M90" s="652">
        <v>100</v>
      </c>
      <c r="N90" s="655">
        <v>100</v>
      </c>
    </row>
    <row r="91" spans="1:14" x14ac:dyDescent="0.25">
      <c r="A91" s="476"/>
      <c r="B91" s="312">
        <v>2019</v>
      </c>
      <c r="C91" s="313" t="s">
        <v>294</v>
      </c>
      <c r="D91" s="314" t="s">
        <v>24</v>
      </c>
      <c r="E91" s="647">
        <v>0</v>
      </c>
      <c r="F91" s="639">
        <v>11</v>
      </c>
      <c r="G91" s="639">
        <v>0</v>
      </c>
      <c r="H91" s="639">
        <v>0</v>
      </c>
      <c r="I91" s="648">
        <v>11</v>
      </c>
      <c r="J91" s="649">
        <v>0</v>
      </c>
      <c r="K91" s="639">
        <v>42.307692307692307</v>
      </c>
      <c r="L91" s="639">
        <v>0</v>
      </c>
      <c r="M91" s="639">
        <v>0</v>
      </c>
      <c r="N91" s="650">
        <v>33.333333333333336</v>
      </c>
    </row>
    <row r="92" spans="1:14" x14ac:dyDescent="0.25">
      <c r="A92" s="476"/>
      <c r="B92" s="312">
        <v>2019</v>
      </c>
      <c r="C92" s="313" t="s">
        <v>294</v>
      </c>
      <c r="D92" s="314" t="s">
        <v>25</v>
      </c>
      <c r="E92" s="647">
        <v>0</v>
      </c>
      <c r="F92" s="639">
        <v>11</v>
      </c>
      <c r="G92" s="639">
        <v>3</v>
      </c>
      <c r="H92" s="639">
        <v>0</v>
      </c>
      <c r="I92" s="648">
        <v>14</v>
      </c>
      <c r="J92" s="649">
        <v>0</v>
      </c>
      <c r="K92" s="639">
        <v>42.307692307692307</v>
      </c>
      <c r="L92" s="639">
        <v>42.857142857142861</v>
      </c>
      <c r="M92" s="639">
        <v>0</v>
      </c>
      <c r="N92" s="650">
        <v>42.424242424242422</v>
      </c>
    </row>
    <row r="93" spans="1:14" x14ac:dyDescent="0.25">
      <c r="A93" s="476"/>
      <c r="B93" s="312">
        <v>2019</v>
      </c>
      <c r="C93" s="313" t="s">
        <v>294</v>
      </c>
      <c r="D93" s="314" t="s">
        <v>26</v>
      </c>
      <c r="E93" s="647">
        <v>0</v>
      </c>
      <c r="F93" s="639">
        <v>3</v>
      </c>
      <c r="G93" s="639">
        <v>2</v>
      </c>
      <c r="H93" s="639">
        <v>0</v>
      </c>
      <c r="I93" s="648">
        <v>5</v>
      </c>
      <c r="J93" s="649">
        <v>0</v>
      </c>
      <c r="K93" s="639">
        <v>11.538461538461538</v>
      </c>
      <c r="L93" s="639">
        <v>28.571428571428573</v>
      </c>
      <c r="M93" s="639">
        <v>0</v>
      </c>
      <c r="N93" s="650">
        <v>15.151515151515152</v>
      </c>
    </row>
    <row r="94" spans="1:14" x14ac:dyDescent="0.25">
      <c r="A94" s="476"/>
      <c r="B94" s="312">
        <v>2019</v>
      </c>
      <c r="C94" s="313" t="s">
        <v>294</v>
      </c>
      <c r="D94" s="314" t="s">
        <v>27</v>
      </c>
      <c r="E94" s="647">
        <v>0</v>
      </c>
      <c r="F94" s="639">
        <v>1</v>
      </c>
      <c r="G94" s="639">
        <v>2</v>
      </c>
      <c r="H94" s="639">
        <v>0</v>
      </c>
      <c r="I94" s="648">
        <v>3</v>
      </c>
      <c r="J94" s="649">
        <v>0</v>
      </c>
      <c r="K94" s="639">
        <v>3.8461538461538463</v>
      </c>
      <c r="L94" s="639">
        <v>28.571428571428573</v>
      </c>
      <c r="M94" s="639">
        <v>0</v>
      </c>
      <c r="N94" s="650">
        <v>9.0909090909090899</v>
      </c>
    </row>
    <row r="95" spans="1:14" x14ac:dyDescent="0.25">
      <c r="A95" s="476"/>
      <c r="B95" s="320">
        <v>2019</v>
      </c>
      <c r="C95" s="321" t="s">
        <v>294</v>
      </c>
      <c r="D95" s="322" t="s">
        <v>7</v>
      </c>
      <c r="E95" s="651">
        <v>0</v>
      </c>
      <c r="F95" s="652">
        <v>26</v>
      </c>
      <c r="G95" s="652">
        <v>7</v>
      </c>
      <c r="H95" s="652">
        <v>0</v>
      </c>
      <c r="I95" s="653">
        <v>33</v>
      </c>
      <c r="J95" s="654">
        <v>0</v>
      </c>
      <c r="K95" s="652">
        <v>100</v>
      </c>
      <c r="L95" s="652">
        <v>100</v>
      </c>
      <c r="M95" s="652">
        <v>0</v>
      </c>
      <c r="N95" s="655">
        <v>100</v>
      </c>
    </row>
    <row r="96" spans="1:14" x14ac:dyDescent="0.25">
      <c r="A96" s="476"/>
      <c r="B96" s="312">
        <v>2019</v>
      </c>
      <c r="C96" s="313" t="s">
        <v>295</v>
      </c>
      <c r="D96" s="314" t="s">
        <v>24</v>
      </c>
      <c r="E96" s="647">
        <v>1</v>
      </c>
      <c r="F96" s="639">
        <v>0</v>
      </c>
      <c r="G96" s="639">
        <v>0</v>
      </c>
      <c r="H96" s="639">
        <v>0</v>
      </c>
      <c r="I96" s="648">
        <v>1</v>
      </c>
      <c r="J96" s="649">
        <v>25</v>
      </c>
      <c r="K96" s="639">
        <v>0</v>
      </c>
      <c r="L96" s="639">
        <v>0</v>
      </c>
      <c r="M96" s="639">
        <v>0</v>
      </c>
      <c r="N96" s="650">
        <v>3.8461538461538463</v>
      </c>
    </row>
    <row r="97" spans="1:14" x14ac:dyDescent="0.25">
      <c r="A97" s="476"/>
      <c r="B97" s="312">
        <v>2019</v>
      </c>
      <c r="C97" s="313" t="s">
        <v>295</v>
      </c>
      <c r="D97" s="314" t="s">
        <v>25</v>
      </c>
      <c r="E97" s="647">
        <v>3</v>
      </c>
      <c r="F97" s="639">
        <v>2</v>
      </c>
      <c r="G97" s="639">
        <v>4</v>
      </c>
      <c r="H97" s="639">
        <v>0</v>
      </c>
      <c r="I97" s="648">
        <v>9</v>
      </c>
      <c r="J97" s="649">
        <v>75</v>
      </c>
      <c r="K97" s="639">
        <v>25</v>
      </c>
      <c r="L97" s="639">
        <v>28.571428571428573</v>
      </c>
      <c r="M97" s="639">
        <v>0</v>
      </c>
      <c r="N97" s="650">
        <v>34.615384615384613</v>
      </c>
    </row>
    <row r="98" spans="1:14" x14ac:dyDescent="0.25">
      <c r="A98" s="476"/>
      <c r="B98" s="312">
        <v>2019</v>
      </c>
      <c r="C98" s="313" t="s">
        <v>295</v>
      </c>
      <c r="D98" s="314" t="s">
        <v>26</v>
      </c>
      <c r="E98" s="647">
        <v>0</v>
      </c>
      <c r="F98" s="639">
        <v>2</v>
      </c>
      <c r="G98" s="639">
        <v>5</v>
      </c>
      <c r="H98" s="639">
        <v>0</v>
      </c>
      <c r="I98" s="648">
        <v>7</v>
      </c>
      <c r="J98" s="649">
        <v>0</v>
      </c>
      <c r="K98" s="639">
        <v>25</v>
      </c>
      <c r="L98" s="639">
        <v>35.714285714285715</v>
      </c>
      <c r="M98" s="639">
        <v>0</v>
      </c>
      <c r="N98" s="650">
        <v>26.923076923076923</v>
      </c>
    </row>
    <row r="99" spans="1:14" x14ac:dyDescent="0.25">
      <c r="A99" s="476"/>
      <c r="B99" s="312">
        <v>2019</v>
      </c>
      <c r="C99" s="313" t="s">
        <v>295</v>
      </c>
      <c r="D99" s="314" t="s">
        <v>27</v>
      </c>
      <c r="E99" s="647">
        <v>0</v>
      </c>
      <c r="F99" s="639">
        <v>4</v>
      </c>
      <c r="G99" s="639">
        <v>5</v>
      </c>
      <c r="H99" s="639">
        <v>0</v>
      </c>
      <c r="I99" s="648">
        <v>9</v>
      </c>
      <c r="J99" s="649">
        <v>0</v>
      </c>
      <c r="K99" s="639">
        <v>50</v>
      </c>
      <c r="L99" s="639">
        <v>35.714285714285715</v>
      </c>
      <c r="M99" s="639">
        <v>0</v>
      </c>
      <c r="N99" s="650">
        <v>34.615384615384613</v>
      </c>
    </row>
    <row r="100" spans="1:14" x14ac:dyDescent="0.25">
      <c r="A100" s="476"/>
      <c r="B100" s="320">
        <v>2019</v>
      </c>
      <c r="C100" s="321" t="s">
        <v>295</v>
      </c>
      <c r="D100" s="322" t="s">
        <v>7</v>
      </c>
      <c r="E100" s="651">
        <v>4</v>
      </c>
      <c r="F100" s="652">
        <v>8</v>
      </c>
      <c r="G100" s="652">
        <v>14</v>
      </c>
      <c r="H100" s="652">
        <v>0</v>
      </c>
      <c r="I100" s="653">
        <v>26</v>
      </c>
      <c r="J100" s="654">
        <v>100</v>
      </c>
      <c r="K100" s="652">
        <v>100</v>
      </c>
      <c r="L100" s="652">
        <v>100</v>
      </c>
      <c r="M100" s="652">
        <v>0</v>
      </c>
      <c r="N100" s="655">
        <v>100</v>
      </c>
    </row>
    <row r="101" spans="1:14" x14ac:dyDescent="0.25">
      <c r="A101" s="476"/>
      <c r="B101" s="312">
        <v>2019</v>
      </c>
      <c r="C101" s="313" t="s">
        <v>296</v>
      </c>
      <c r="D101" s="314" t="s">
        <v>24</v>
      </c>
      <c r="E101" s="647">
        <v>0</v>
      </c>
      <c r="F101" s="639">
        <v>0</v>
      </c>
      <c r="G101" s="639">
        <v>0</v>
      </c>
      <c r="H101" s="639">
        <v>3</v>
      </c>
      <c r="I101" s="648">
        <v>3</v>
      </c>
      <c r="J101" s="649">
        <v>0</v>
      </c>
      <c r="K101" s="639">
        <v>0</v>
      </c>
      <c r="L101" s="639">
        <v>0</v>
      </c>
      <c r="M101" s="639">
        <v>75</v>
      </c>
      <c r="N101" s="650">
        <v>75</v>
      </c>
    </row>
    <row r="102" spans="1:14" x14ac:dyDescent="0.25">
      <c r="A102" s="476"/>
      <c r="B102" s="312">
        <v>2019</v>
      </c>
      <c r="C102" s="313" t="s">
        <v>296</v>
      </c>
      <c r="D102" s="314" t="s">
        <v>25</v>
      </c>
      <c r="E102" s="647">
        <v>0</v>
      </c>
      <c r="F102" s="639">
        <v>0</v>
      </c>
      <c r="G102" s="639">
        <v>0</v>
      </c>
      <c r="H102" s="639">
        <v>1</v>
      </c>
      <c r="I102" s="648">
        <v>1</v>
      </c>
      <c r="J102" s="649">
        <v>0</v>
      </c>
      <c r="K102" s="639">
        <v>0</v>
      </c>
      <c r="L102" s="639">
        <v>0</v>
      </c>
      <c r="M102" s="639">
        <v>25</v>
      </c>
      <c r="N102" s="650">
        <v>25</v>
      </c>
    </row>
    <row r="103" spans="1:14" x14ac:dyDescent="0.25">
      <c r="A103" s="476"/>
      <c r="B103" s="312">
        <v>2019</v>
      </c>
      <c r="C103" s="313" t="s">
        <v>296</v>
      </c>
      <c r="D103" s="314" t="s">
        <v>26</v>
      </c>
      <c r="E103" s="647">
        <v>0</v>
      </c>
      <c r="F103" s="639">
        <v>0</v>
      </c>
      <c r="G103" s="639">
        <v>0</v>
      </c>
      <c r="H103" s="639">
        <v>0</v>
      </c>
      <c r="I103" s="648">
        <v>0</v>
      </c>
      <c r="J103" s="649">
        <v>0</v>
      </c>
      <c r="K103" s="639">
        <v>0</v>
      </c>
      <c r="L103" s="639">
        <v>0</v>
      </c>
      <c r="M103" s="639">
        <v>0</v>
      </c>
      <c r="N103" s="650">
        <v>0</v>
      </c>
    </row>
    <row r="104" spans="1:14" x14ac:dyDescent="0.25">
      <c r="A104" s="476"/>
      <c r="B104" s="312">
        <v>2019</v>
      </c>
      <c r="C104" s="313" t="s">
        <v>296</v>
      </c>
      <c r="D104" s="314" t="s">
        <v>27</v>
      </c>
      <c r="E104" s="647">
        <v>0</v>
      </c>
      <c r="F104" s="639">
        <v>0</v>
      </c>
      <c r="G104" s="639">
        <v>0</v>
      </c>
      <c r="H104" s="639">
        <v>0</v>
      </c>
      <c r="I104" s="648">
        <v>0</v>
      </c>
      <c r="J104" s="649">
        <v>0</v>
      </c>
      <c r="K104" s="639">
        <v>0</v>
      </c>
      <c r="L104" s="639">
        <v>0</v>
      </c>
      <c r="M104" s="639">
        <v>0</v>
      </c>
      <c r="N104" s="650">
        <v>0</v>
      </c>
    </row>
    <row r="105" spans="1:14" x14ac:dyDescent="0.25">
      <c r="A105" s="476"/>
      <c r="B105" s="320">
        <v>2019</v>
      </c>
      <c r="C105" s="321" t="s">
        <v>296</v>
      </c>
      <c r="D105" s="322" t="s">
        <v>7</v>
      </c>
      <c r="E105" s="651">
        <v>0</v>
      </c>
      <c r="F105" s="652">
        <v>0</v>
      </c>
      <c r="G105" s="652">
        <v>0</v>
      </c>
      <c r="H105" s="652">
        <v>4</v>
      </c>
      <c r="I105" s="653">
        <v>4</v>
      </c>
      <c r="J105" s="654">
        <v>0</v>
      </c>
      <c r="K105" s="652">
        <v>0</v>
      </c>
      <c r="L105" s="652">
        <v>0</v>
      </c>
      <c r="M105" s="652">
        <v>100</v>
      </c>
      <c r="N105" s="655">
        <v>100</v>
      </c>
    </row>
    <row r="106" spans="1:14" x14ac:dyDescent="0.25">
      <c r="A106" s="476"/>
      <c r="B106" s="312">
        <v>2019</v>
      </c>
      <c r="C106" s="313" t="s">
        <v>297</v>
      </c>
      <c r="D106" s="314" t="s">
        <v>24</v>
      </c>
      <c r="E106" s="647">
        <v>0</v>
      </c>
      <c r="F106" s="639">
        <v>0</v>
      </c>
      <c r="G106" s="639">
        <v>0</v>
      </c>
      <c r="H106" s="639">
        <v>0</v>
      </c>
      <c r="I106" s="648">
        <v>0</v>
      </c>
      <c r="J106" s="649">
        <v>0</v>
      </c>
      <c r="K106" s="639">
        <v>0</v>
      </c>
      <c r="L106" s="639">
        <v>0</v>
      </c>
      <c r="M106" s="639">
        <v>0</v>
      </c>
      <c r="N106" s="650">
        <v>0</v>
      </c>
    </row>
    <row r="107" spans="1:14" x14ac:dyDescent="0.25">
      <c r="A107" s="476"/>
      <c r="B107" s="312">
        <v>2019</v>
      </c>
      <c r="C107" s="313" t="s">
        <v>297</v>
      </c>
      <c r="D107" s="314" t="s">
        <v>25</v>
      </c>
      <c r="E107" s="647">
        <v>0</v>
      </c>
      <c r="F107" s="639">
        <v>5</v>
      </c>
      <c r="G107" s="639">
        <v>1</v>
      </c>
      <c r="H107" s="639">
        <v>0</v>
      </c>
      <c r="I107" s="648">
        <v>6</v>
      </c>
      <c r="J107" s="649">
        <v>0</v>
      </c>
      <c r="K107" s="639">
        <v>71.428571428571431</v>
      </c>
      <c r="L107" s="639">
        <v>100</v>
      </c>
      <c r="M107" s="639">
        <v>0</v>
      </c>
      <c r="N107" s="650">
        <v>75</v>
      </c>
    </row>
    <row r="108" spans="1:14" x14ac:dyDescent="0.25">
      <c r="A108" s="476"/>
      <c r="B108" s="312">
        <v>2019</v>
      </c>
      <c r="C108" s="313" t="s">
        <v>297</v>
      </c>
      <c r="D108" s="314" t="s">
        <v>26</v>
      </c>
      <c r="E108" s="647">
        <v>0</v>
      </c>
      <c r="F108" s="639">
        <v>2</v>
      </c>
      <c r="G108" s="639">
        <v>0</v>
      </c>
      <c r="H108" s="639">
        <v>0</v>
      </c>
      <c r="I108" s="648">
        <v>2</v>
      </c>
      <c r="J108" s="649">
        <v>0</v>
      </c>
      <c r="K108" s="639">
        <v>28.571428571428573</v>
      </c>
      <c r="L108" s="639">
        <v>0</v>
      </c>
      <c r="M108" s="639">
        <v>0</v>
      </c>
      <c r="N108" s="650">
        <v>25</v>
      </c>
    </row>
    <row r="109" spans="1:14" x14ac:dyDescent="0.25">
      <c r="A109" s="476"/>
      <c r="B109" s="312">
        <v>2019</v>
      </c>
      <c r="C109" s="313" t="s">
        <v>297</v>
      </c>
      <c r="D109" s="314" t="s">
        <v>27</v>
      </c>
      <c r="E109" s="647">
        <v>0</v>
      </c>
      <c r="F109" s="639">
        <v>0</v>
      </c>
      <c r="G109" s="639">
        <v>0</v>
      </c>
      <c r="H109" s="639">
        <v>0</v>
      </c>
      <c r="I109" s="648">
        <v>0</v>
      </c>
      <c r="J109" s="649">
        <v>0</v>
      </c>
      <c r="K109" s="639">
        <v>0</v>
      </c>
      <c r="L109" s="639">
        <v>0</v>
      </c>
      <c r="M109" s="639">
        <v>0</v>
      </c>
      <c r="N109" s="650">
        <v>0</v>
      </c>
    </row>
    <row r="110" spans="1:14" x14ac:dyDescent="0.25">
      <c r="A110" s="476"/>
      <c r="B110" s="320">
        <v>2019</v>
      </c>
      <c r="C110" s="321" t="s">
        <v>297</v>
      </c>
      <c r="D110" s="322" t="s">
        <v>7</v>
      </c>
      <c r="E110" s="651">
        <v>0</v>
      </c>
      <c r="F110" s="652">
        <v>7</v>
      </c>
      <c r="G110" s="652">
        <v>1</v>
      </c>
      <c r="H110" s="652">
        <v>0</v>
      </c>
      <c r="I110" s="653">
        <v>8</v>
      </c>
      <c r="J110" s="654">
        <v>0</v>
      </c>
      <c r="K110" s="652">
        <v>100</v>
      </c>
      <c r="L110" s="652">
        <v>100</v>
      </c>
      <c r="M110" s="652">
        <v>0</v>
      </c>
      <c r="N110" s="655">
        <v>100</v>
      </c>
    </row>
    <row r="111" spans="1:14" x14ac:dyDescent="0.25">
      <c r="A111" s="476"/>
      <c r="B111" s="312">
        <v>2019</v>
      </c>
      <c r="C111" s="313" t="s">
        <v>298</v>
      </c>
      <c r="D111" s="314" t="s">
        <v>24</v>
      </c>
      <c r="E111" s="647">
        <v>0</v>
      </c>
      <c r="F111" s="639">
        <v>0</v>
      </c>
      <c r="G111" s="639">
        <v>0</v>
      </c>
      <c r="H111" s="639">
        <v>0</v>
      </c>
      <c r="I111" s="648">
        <v>0</v>
      </c>
      <c r="J111" s="649">
        <v>0</v>
      </c>
      <c r="K111" s="639">
        <v>0</v>
      </c>
      <c r="L111" s="639">
        <v>0</v>
      </c>
      <c r="M111" s="639">
        <v>0</v>
      </c>
      <c r="N111" s="650">
        <v>0</v>
      </c>
    </row>
    <row r="112" spans="1:14" x14ac:dyDescent="0.25">
      <c r="A112" s="476"/>
      <c r="B112" s="312">
        <v>2019</v>
      </c>
      <c r="C112" s="313" t="s">
        <v>298</v>
      </c>
      <c r="D112" s="314" t="s">
        <v>25</v>
      </c>
      <c r="E112" s="647">
        <v>0</v>
      </c>
      <c r="F112" s="639">
        <v>0</v>
      </c>
      <c r="G112" s="639">
        <v>0</v>
      </c>
      <c r="H112" s="639">
        <v>0</v>
      </c>
      <c r="I112" s="648">
        <v>0</v>
      </c>
      <c r="J112" s="649">
        <v>0</v>
      </c>
      <c r="K112" s="639">
        <v>0</v>
      </c>
      <c r="L112" s="639">
        <v>0</v>
      </c>
      <c r="M112" s="639">
        <v>0</v>
      </c>
      <c r="N112" s="650">
        <v>0</v>
      </c>
    </row>
    <row r="113" spans="1:16" x14ac:dyDescent="0.25">
      <c r="A113" s="476"/>
      <c r="B113" s="312">
        <v>2019</v>
      </c>
      <c r="C113" s="313" t="s">
        <v>298</v>
      </c>
      <c r="D113" s="314" t="s">
        <v>26</v>
      </c>
      <c r="E113" s="647">
        <v>0</v>
      </c>
      <c r="F113" s="639">
        <v>0</v>
      </c>
      <c r="G113" s="639">
        <v>0</v>
      </c>
      <c r="H113" s="639">
        <v>0</v>
      </c>
      <c r="I113" s="648">
        <v>0</v>
      </c>
      <c r="J113" s="649">
        <v>0</v>
      </c>
      <c r="K113" s="639">
        <v>0</v>
      </c>
      <c r="L113" s="639">
        <v>0</v>
      </c>
      <c r="M113" s="639">
        <v>0</v>
      </c>
      <c r="N113" s="650">
        <v>0</v>
      </c>
    </row>
    <row r="114" spans="1:16" x14ac:dyDescent="0.25">
      <c r="A114" s="476"/>
      <c r="B114" s="312">
        <v>2019</v>
      </c>
      <c r="C114" s="313" t="s">
        <v>298</v>
      </c>
      <c r="D114" s="314" t="s">
        <v>27</v>
      </c>
      <c r="E114" s="647">
        <v>0</v>
      </c>
      <c r="F114" s="639">
        <v>0</v>
      </c>
      <c r="G114" s="639">
        <v>0</v>
      </c>
      <c r="H114" s="639">
        <v>0</v>
      </c>
      <c r="I114" s="648">
        <v>0</v>
      </c>
      <c r="J114" s="649">
        <v>0</v>
      </c>
      <c r="K114" s="639">
        <v>0</v>
      </c>
      <c r="L114" s="639">
        <v>0</v>
      </c>
      <c r="M114" s="639">
        <v>0</v>
      </c>
      <c r="N114" s="650">
        <v>0</v>
      </c>
    </row>
    <row r="115" spans="1:16" x14ac:dyDescent="0.25">
      <c r="A115" s="476"/>
      <c r="B115" s="331">
        <v>2019</v>
      </c>
      <c r="C115" s="332" t="s">
        <v>298</v>
      </c>
      <c r="D115" s="333" t="s">
        <v>7</v>
      </c>
      <c r="E115" s="656">
        <v>0</v>
      </c>
      <c r="F115" s="657">
        <v>0</v>
      </c>
      <c r="G115" s="657">
        <v>0</v>
      </c>
      <c r="H115" s="657">
        <v>0</v>
      </c>
      <c r="I115" s="658">
        <v>0</v>
      </c>
      <c r="J115" s="659">
        <v>0</v>
      </c>
      <c r="K115" s="657">
        <v>0</v>
      </c>
      <c r="L115" s="657">
        <v>0</v>
      </c>
      <c r="M115" s="657">
        <v>0</v>
      </c>
      <c r="N115" s="660">
        <v>0</v>
      </c>
    </row>
    <row r="116" spans="1:16" x14ac:dyDescent="0.25">
      <c r="A116" s="476"/>
      <c r="B116" s="303">
        <v>2017</v>
      </c>
      <c r="C116" s="304" t="s">
        <v>8</v>
      </c>
      <c r="D116" s="305" t="s">
        <v>24</v>
      </c>
      <c r="E116" s="487">
        <v>7</v>
      </c>
      <c r="F116" s="488">
        <v>39</v>
      </c>
      <c r="G116" s="488">
        <v>27</v>
      </c>
      <c r="H116" s="488">
        <v>3</v>
      </c>
      <c r="I116" s="489">
        <v>76</v>
      </c>
      <c r="J116" s="490">
        <v>19.444444444444443</v>
      </c>
      <c r="K116" s="488">
        <v>29.770992366412216</v>
      </c>
      <c r="L116" s="488">
        <v>31.764705882352942</v>
      </c>
      <c r="M116" s="488">
        <v>60</v>
      </c>
      <c r="N116" s="491">
        <v>29.921259842519685</v>
      </c>
      <c r="O116" s="486"/>
      <c r="P116" s="486"/>
    </row>
    <row r="117" spans="1:16" x14ac:dyDescent="0.25">
      <c r="A117" s="476"/>
      <c r="B117" s="312">
        <v>2017</v>
      </c>
      <c r="C117" s="313" t="s">
        <v>8</v>
      </c>
      <c r="D117" s="314" t="s">
        <v>25</v>
      </c>
      <c r="E117" s="492">
        <v>14</v>
      </c>
      <c r="F117" s="436">
        <v>63</v>
      </c>
      <c r="G117" s="436">
        <v>47</v>
      </c>
      <c r="H117" s="436">
        <v>1</v>
      </c>
      <c r="I117" s="493">
        <v>122</v>
      </c>
      <c r="J117" s="494">
        <v>38.888888888888886</v>
      </c>
      <c r="K117" s="436">
        <v>48.091603053435115</v>
      </c>
      <c r="L117" s="436">
        <v>55.294117647058826</v>
      </c>
      <c r="M117" s="436">
        <v>20</v>
      </c>
      <c r="N117" s="495">
        <v>48.031496062992126</v>
      </c>
    </row>
    <row r="118" spans="1:16" x14ac:dyDescent="0.25">
      <c r="A118" s="476"/>
      <c r="B118" s="312">
        <v>2017</v>
      </c>
      <c r="C118" s="313" t="s">
        <v>8</v>
      </c>
      <c r="D118" s="314" t="s">
        <v>26</v>
      </c>
      <c r="E118" s="492">
        <v>5</v>
      </c>
      <c r="F118" s="436">
        <v>19</v>
      </c>
      <c r="G118" s="436">
        <v>8</v>
      </c>
      <c r="H118" s="436">
        <v>1</v>
      </c>
      <c r="I118" s="493">
        <v>33</v>
      </c>
      <c r="J118" s="494">
        <v>13.888888888888889</v>
      </c>
      <c r="K118" s="436">
        <v>14.503816793893131</v>
      </c>
      <c r="L118" s="436">
        <v>9.4117647058823533</v>
      </c>
      <c r="M118" s="436">
        <v>20</v>
      </c>
      <c r="N118" s="495">
        <v>12.992125984251969</v>
      </c>
    </row>
    <row r="119" spans="1:16" x14ac:dyDescent="0.25">
      <c r="A119" s="476"/>
      <c r="B119" s="312">
        <v>2017</v>
      </c>
      <c r="C119" s="313" t="s">
        <v>8</v>
      </c>
      <c r="D119" s="314" t="s">
        <v>27</v>
      </c>
      <c r="E119" s="492">
        <v>10</v>
      </c>
      <c r="F119" s="436">
        <v>10</v>
      </c>
      <c r="G119" s="436">
        <v>3</v>
      </c>
      <c r="H119" s="436">
        <v>0</v>
      </c>
      <c r="I119" s="493">
        <v>23</v>
      </c>
      <c r="J119" s="494">
        <v>27.777777777777779</v>
      </c>
      <c r="K119" s="436">
        <v>7.6335877862595423</v>
      </c>
      <c r="L119" s="436">
        <v>3.5294117647058822</v>
      </c>
      <c r="M119" s="436">
        <v>0</v>
      </c>
      <c r="N119" s="495">
        <v>9.0551181102362204</v>
      </c>
    </row>
    <row r="120" spans="1:16" x14ac:dyDescent="0.25">
      <c r="A120" s="476"/>
      <c r="B120" s="320">
        <v>2017</v>
      </c>
      <c r="C120" s="321" t="s">
        <v>8</v>
      </c>
      <c r="D120" s="322" t="s">
        <v>7</v>
      </c>
      <c r="E120" s="496">
        <v>36</v>
      </c>
      <c r="F120" s="497">
        <v>131</v>
      </c>
      <c r="G120" s="497">
        <v>85</v>
      </c>
      <c r="H120" s="497">
        <v>5</v>
      </c>
      <c r="I120" s="498">
        <v>254</v>
      </c>
      <c r="J120" s="499">
        <v>100</v>
      </c>
      <c r="K120" s="497">
        <v>100</v>
      </c>
      <c r="L120" s="497">
        <v>100</v>
      </c>
      <c r="M120" s="497">
        <v>100</v>
      </c>
      <c r="N120" s="500">
        <v>100</v>
      </c>
    </row>
    <row r="121" spans="1:16" x14ac:dyDescent="0.25">
      <c r="A121" s="476"/>
      <c r="B121" s="312">
        <v>2017</v>
      </c>
      <c r="C121" s="313" t="s">
        <v>285</v>
      </c>
      <c r="D121" s="314" t="s">
        <v>24</v>
      </c>
      <c r="E121" s="492">
        <v>0</v>
      </c>
      <c r="F121" s="436">
        <v>0</v>
      </c>
      <c r="G121" s="436">
        <v>5</v>
      </c>
      <c r="H121" s="436">
        <v>0</v>
      </c>
      <c r="I121" s="493">
        <v>5</v>
      </c>
      <c r="J121" s="494">
        <v>0</v>
      </c>
      <c r="K121" s="436">
        <v>0</v>
      </c>
      <c r="L121" s="436">
        <v>71.428571428571431</v>
      </c>
      <c r="M121" s="436">
        <v>0</v>
      </c>
      <c r="N121" s="495">
        <v>62.5</v>
      </c>
    </row>
    <row r="122" spans="1:16" x14ac:dyDescent="0.25">
      <c r="A122" s="476"/>
      <c r="B122" s="312">
        <v>2017</v>
      </c>
      <c r="C122" s="313" t="s">
        <v>285</v>
      </c>
      <c r="D122" s="314" t="s">
        <v>25</v>
      </c>
      <c r="E122" s="492">
        <v>0</v>
      </c>
      <c r="F122" s="436">
        <v>0</v>
      </c>
      <c r="G122" s="436">
        <v>2</v>
      </c>
      <c r="H122" s="436">
        <v>0</v>
      </c>
      <c r="I122" s="493">
        <v>2</v>
      </c>
      <c r="J122" s="494">
        <v>0</v>
      </c>
      <c r="K122" s="436">
        <v>0</v>
      </c>
      <c r="L122" s="436">
        <v>28.571428571428573</v>
      </c>
      <c r="M122" s="436">
        <v>0</v>
      </c>
      <c r="N122" s="495">
        <v>25</v>
      </c>
    </row>
    <row r="123" spans="1:16" x14ac:dyDescent="0.25">
      <c r="A123" s="476"/>
      <c r="B123" s="312">
        <v>2017</v>
      </c>
      <c r="C123" s="313" t="s">
        <v>285</v>
      </c>
      <c r="D123" s="314" t="s">
        <v>26</v>
      </c>
      <c r="E123" s="492">
        <v>0</v>
      </c>
      <c r="F123" s="436">
        <v>0</v>
      </c>
      <c r="G123" s="436">
        <v>0</v>
      </c>
      <c r="H123" s="436">
        <v>1</v>
      </c>
      <c r="I123" s="493">
        <v>1</v>
      </c>
      <c r="J123" s="494">
        <v>0</v>
      </c>
      <c r="K123" s="436">
        <v>0</v>
      </c>
      <c r="L123" s="436">
        <v>0</v>
      </c>
      <c r="M123" s="436">
        <v>100</v>
      </c>
      <c r="N123" s="495">
        <v>12.5</v>
      </c>
    </row>
    <row r="124" spans="1:16" x14ac:dyDescent="0.25">
      <c r="A124" s="476"/>
      <c r="B124" s="312">
        <v>2017</v>
      </c>
      <c r="C124" s="313" t="s">
        <v>285</v>
      </c>
      <c r="D124" s="314" t="s">
        <v>27</v>
      </c>
      <c r="E124" s="492">
        <v>0</v>
      </c>
      <c r="F124" s="436">
        <v>0</v>
      </c>
      <c r="G124" s="436">
        <v>0</v>
      </c>
      <c r="H124" s="436">
        <v>0</v>
      </c>
      <c r="I124" s="493">
        <v>0</v>
      </c>
      <c r="J124" s="494">
        <v>0</v>
      </c>
      <c r="K124" s="436">
        <v>0</v>
      </c>
      <c r="L124" s="436">
        <v>0</v>
      </c>
      <c r="M124" s="436">
        <v>0</v>
      </c>
      <c r="N124" s="495">
        <v>0</v>
      </c>
    </row>
    <row r="125" spans="1:16" x14ac:dyDescent="0.25">
      <c r="A125" s="476"/>
      <c r="B125" s="320">
        <v>2017</v>
      </c>
      <c r="C125" s="321" t="s">
        <v>285</v>
      </c>
      <c r="D125" s="322" t="s">
        <v>7</v>
      </c>
      <c r="E125" s="496">
        <v>0</v>
      </c>
      <c r="F125" s="497">
        <v>0</v>
      </c>
      <c r="G125" s="497">
        <v>7</v>
      </c>
      <c r="H125" s="497">
        <v>1</v>
      </c>
      <c r="I125" s="498">
        <v>8</v>
      </c>
      <c r="J125" s="499">
        <v>0</v>
      </c>
      <c r="K125" s="497">
        <v>0</v>
      </c>
      <c r="L125" s="497">
        <v>100</v>
      </c>
      <c r="M125" s="497">
        <v>100</v>
      </c>
      <c r="N125" s="500">
        <v>100</v>
      </c>
    </row>
    <row r="126" spans="1:16" x14ac:dyDescent="0.25">
      <c r="A126" s="476"/>
      <c r="B126" s="312">
        <v>2017</v>
      </c>
      <c r="C126" s="313" t="s">
        <v>286</v>
      </c>
      <c r="D126" s="314" t="s">
        <v>24</v>
      </c>
      <c r="E126" s="492">
        <v>0</v>
      </c>
      <c r="F126" s="436">
        <v>5</v>
      </c>
      <c r="G126" s="436">
        <v>1</v>
      </c>
      <c r="H126" s="436">
        <v>0</v>
      </c>
      <c r="I126" s="493">
        <v>6</v>
      </c>
      <c r="J126" s="494">
        <v>0</v>
      </c>
      <c r="K126" s="436">
        <v>45.45454545454546</v>
      </c>
      <c r="L126" s="436">
        <v>100</v>
      </c>
      <c r="M126" s="436">
        <v>0</v>
      </c>
      <c r="N126" s="495">
        <v>50</v>
      </c>
    </row>
    <row r="127" spans="1:16" x14ac:dyDescent="0.25">
      <c r="A127" s="476"/>
      <c r="B127" s="312">
        <v>2017</v>
      </c>
      <c r="C127" s="313" t="s">
        <v>286</v>
      </c>
      <c r="D127" s="314" t="s">
        <v>25</v>
      </c>
      <c r="E127" s="492">
        <v>0</v>
      </c>
      <c r="F127" s="436">
        <v>5</v>
      </c>
      <c r="G127" s="436">
        <v>0</v>
      </c>
      <c r="H127" s="436">
        <v>0</v>
      </c>
      <c r="I127" s="493">
        <v>5</v>
      </c>
      <c r="J127" s="494">
        <v>0</v>
      </c>
      <c r="K127" s="436">
        <v>45.45454545454546</v>
      </c>
      <c r="L127" s="436">
        <v>0</v>
      </c>
      <c r="M127" s="436">
        <v>0</v>
      </c>
      <c r="N127" s="495">
        <v>41.666666666666671</v>
      </c>
    </row>
    <row r="128" spans="1:16" x14ac:dyDescent="0.25">
      <c r="A128" s="476"/>
      <c r="B128" s="312">
        <v>2017</v>
      </c>
      <c r="C128" s="313" t="s">
        <v>286</v>
      </c>
      <c r="D128" s="314" t="s">
        <v>26</v>
      </c>
      <c r="E128" s="492">
        <v>0</v>
      </c>
      <c r="F128" s="436">
        <v>1</v>
      </c>
      <c r="G128" s="436">
        <v>0</v>
      </c>
      <c r="H128" s="436">
        <v>0</v>
      </c>
      <c r="I128" s="493">
        <v>1</v>
      </c>
      <c r="J128" s="494">
        <v>0</v>
      </c>
      <c r="K128" s="436">
        <v>9.0909090909090917</v>
      </c>
      <c r="L128" s="436">
        <v>0</v>
      </c>
      <c r="M128" s="436">
        <v>0</v>
      </c>
      <c r="N128" s="495">
        <v>8.3333333333333339</v>
      </c>
    </row>
    <row r="129" spans="1:14" x14ac:dyDescent="0.25">
      <c r="A129" s="476"/>
      <c r="B129" s="312">
        <v>2017</v>
      </c>
      <c r="C129" s="313" t="s">
        <v>286</v>
      </c>
      <c r="D129" s="314" t="s">
        <v>27</v>
      </c>
      <c r="E129" s="492">
        <v>0</v>
      </c>
      <c r="F129" s="436">
        <v>0</v>
      </c>
      <c r="G129" s="436">
        <v>0</v>
      </c>
      <c r="H129" s="436">
        <v>0</v>
      </c>
      <c r="I129" s="493">
        <v>0</v>
      </c>
      <c r="J129" s="494">
        <v>0</v>
      </c>
      <c r="K129" s="436">
        <v>0</v>
      </c>
      <c r="L129" s="436">
        <v>0</v>
      </c>
      <c r="M129" s="436">
        <v>0</v>
      </c>
      <c r="N129" s="495">
        <v>0</v>
      </c>
    </row>
    <row r="130" spans="1:14" x14ac:dyDescent="0.25">
      <c r="A130" s="476"/>
      <c r="B130" s="320">
        <v>2017</v>
      </c>
      <c r="C130" s="321" t="s">
        <v>286</v>
      </c>
      <c r="D130" s="322" t="s">
        <v>7</v>
      </c>
      <c r="E130" s="496">
        <v>0</v>
      </c>
      <c r="F130" s="497">
        <v>11</v>
      </c>
      <c r="G130" s="497">
        <v>1</v>
      </c>
      <c r="H130" s="497">
        <v>0</v>
      </c>
      <c r="I130" s="498">
        <v>12</v>
      </c>
      <c r="J130" s="499">
        <v>0</v>
      </c>
      <c r="K130" s="497">
        <v>100.00000000000001</v>
      </c>
      <c r="L130" s="497">
        <v>100</v>
      </c>
      <c r="M130" s="497">
        <v>0</v>
      </c>
      <c r="N130" s="500">
        <v>100</v>
      </c>
    </row>
    <row r="131" spans="1:14" x14ac:dyDescent="0.25">
      <c r="A131" s="476"/>
      <c r="B131" s="312">
        <v>2017</v>
      </c>
      <c r="C131" s="313" t="s">
        <v>287</v>
      </c>
      <c r="D131" s="314" t="s">
        <v>24</v>
      </c>
      <c r="E131" s="492">
        <v>0</v>
      </c>
      <c r="F131" s="436">
        <v>0</v>
      </c>
      <c r="G131" s="436">
        <v>0</v>
      </c>
      <c r="H131" s="436">
        <v>0</v>
      </c>
      <c r="I131" s="493">
        <v>0</v>
      </c>
      <c r="J131" s="494">
        <v>0</v>
      </c>
      <c r="K131" s="436">
        <v>0</v>
      </c>
      <c r="L131" s="436">
        <v>0</v>
      </c>
      <c r="M131" s="436">
        <v>0</v>
      </c>
      <c r="N131" s="495">
        <v>0</v>
      </c>
    </row>
    <row r="132" spans="1:14" x14ac:dyDescent="0.25">
      <c r="A132" s="476"/>
      <c r="B132" s="312">
        <v>2017</v>
      </c>
      <c r="C132" s="313" t="s">
        <v>287</v>
      </c>
      <c r="D132" s="314" t="s">
        <v>25</v>
      </c>
      <c r="E132" s="492">
        <v>0</v>
      </c>
      <c r="F132" s="436">
        <v>0</v>
      </c>
      <c r="G132" s="436">
        <v>0</v>
      </c>
      <c r="H132" s="436">
        <v>0</v>
      </c>
      <c r="I132" s="493">
        <v>0</v>
      </c>
      <c r="J132" s="494">
        <v>0</v>
      </c>
      <c r="K132" s="436">
        <v>0</v>
      </c>
      <c r="L132" s="436">
        <v>0</v>
      </c>
      <c r="M132" s="436">
        <v>0</v>
      </c>
      <c r="N132" s="495">
        <v>0</v>
      </c>
    </row>
    <row r="133" spans="1:14" x14ac:dyDescent="0.25">
      <c r="A133" s="476"/>
      <c r="B133" s="312">
        <v>2017</v>
      </c>
      <c r="C133" s="313" t="s">
        <v>287</v>
      </c>
      <c r="D133" s="314" t="s">
        <v>26</v>
      </c>
      <c r="E133" s="492">
        <v>0</v>
      </c>
      <c r="F133" s="436">
        <v>0</v>
      </c>
      <c r="G133" s="436">
        <v>0</v>
      </c>
      <c r="H133" s="436">
        <v>0</v>
      </c>
      <c r="I133" s="493">
        <v>0</v>
      </c>
      <c r="J133" s="494">
        <v>0</v>
      </c>
      <c r="K133" s="436">
        <v>0</v>
      </c>
      <c r="L133" s="436">
        <v>0</v>
      </c>
      <c r="M133" s="436">
        <v>0</v>
      </c>
      <c r="N133" s="495">
        <v>0</v>
      </c>
    </row>
    <row r="134" spans="1:14" x14ac:dyDescent="0.25">
      <c r="A134" s="476"/>
      <c r="B134" s="312">
        <v>2017</v>
      </c>
      <c r="C134" s="313" t="s">
        <v>287</v>
      </c>
      <c r="D134" s="314" t="s">
        <v>27</v>
      </c>
      <c r="E134" s="492">
        <v>0</v>
      </c>
      <c r="F134" s="436">
        <v>0</v>
      </c>
      <c r="G134" s="436">
        <v>0</v>
      </c>
      <c r="H134" s="436">
        <v>0</v>
      </c>
      <c r="I134" s="493">
        <v>0</v>
      </c>
      <c r="J134" s="494">
        <v>0</v>
      </c>
      <c r="K134" s="436">
        <v>0</v>
      </c>
      <c r="L134" s="436">
        <v>0</v>
      </c>
      <c r="M134" s="436">
        <v>0</v>
      </c>
      <c r="N134" s="495">
        <v>0</v>
      </c>
    </row>
    <row r="135" spans="1:14" x14ac:dyDescent="0.25">
      <c r="A135" s="476"/>
      <c r="B135" s="320">
        <v>2017</v>
      </c>
      <c r="C135" s="321" t="s">
        <v>287</v>
      </c>
      <c r="D135" s="322" t="s">
        <v>7</v>
      </c>
      <c r="E135" s="496">
        <v>0</v>
      </c>
      <c r="F135" s="497">
        <v>0</v>
      </c>
      <c r="G135" s="497">
        <v>0</v>
      </c>
      <c r="H135" s="497">
        <v>0</v>
      </c>
      <c r="I135" s="498">
        <v>0</v>
      </c>
      <c r="J135" s="499">
        <v>0</v>
      </c>
      <c r="K135" s="497">
        <v>0</v>
      </c>
      <c r="L135" s="497">
        <v>0</v>
      </c>
      <c r="M135" s="497">
        <v>0</v>
      </c>
      <c r="N135" s="500">
        <v>0</v>
      </c>
    </row>
    <row r="136" spans="1:14" x14ac:dyDescent="0.25">
      <c r="A136" s="476"/>
      <c r="B136" s="312">
        <v>2017</v>
      </c>
      <c r="C136" s="313" t="s">
        <v>288</v>
      </c>
      <c r="D136" s="314" t="s">
        <v>24</v>
      </c>
      <c r="E136" s="492">
        <v>2</v>
      </c>
      <c r="F136" s="436">
        <v>4</v>
      </c>
      <c r="G136" s="436">
        <v>0</v>
      </c>
      <c r="H136" s="436">
        <v>0</v>
      </c>
      <c r="I136" s="493">
        <v>6</v>
      </c>
      <c r="J136" s="494">
        <v>100</v>
      </c>
      <c r="K136" s="436">
        <v>14.285714285714286</v>
      </c>
      <c r="L136" s="436">
        <v>0</v>
      </c>
      <c r="M136" s="436">
        <v>0</v>
      </c>
      <c r="N136" s="495">
        <v>20</v>
      </c>
    </row>
    <row r="137" spans="1:14" x14ac:dyDescent="0.25">
      <c r="A137" s="476"/>
      <c r="B137" s="312">
        <v>2017</v>
      </c>
      <c r="C137" s="313" t="s">
        <v>288</v>
      </c>
      <c r="D137" s="314" t="s">
        <v>25</v>
      </c>
      <c r="E137" s="492">
        <v>0</v>
      </c>
      <c r="F137" s="436">
        <v>16</v>
      </c>
      <c r="G137" s="436">
        <v>2</v>
      </c>
      <c r="H137" s="436">
        <v>0</v>
      </c>
      <c r="I137" s="493">
        <v>16</v>
      </c>
      <c r="J137" s="494">
        <v>0</v>
      </c>
      <c r="K137" s="436">
        <v>57.142857142857146</v>
      </c>
      <c r="L137" s="436">
        <v>100</v>
      </c>
      <c r="M137" s="436">
        <v>0</v>
      </c>
      <c r="N137" s="495">
        <v>53.333333333333336</v>
      </c>
    </row>
    <row r="138" spans="1:14" x14ac:dyDescent="0.25">
      <c r="A138" s="476"/>
      <c r="B138" s="312">
        <v>2017</v>
      </c>
      <c r="C138" s="313" t="s">
        <v>288</v>
      </c>
      <c r="D138" s="314" t="s">
        <v>26</v>
      </c>
      <c r="E138" s="492">
        <v>0</v>
      </c>
      <c r="F138" s="436">
        <v>3</v>
      </c>
      <c r="G138" s="436">
        <v>0</v>
      </c>
      <c r="H138" s="436">
        <v>0</v>
      </c>
      <c r="I138" s="493">
        <v>3</v>
      </c>
      <c r="J138" s="494">
        <v>0</v>
      </c>
      <c r="K138" s="436">
        <v>10.714285714285715</v>
      </c>
      <c r="L138" s="436">
        <v>0</v>
      </c>
      <c r="M138" s="436">
        <v>0</v>
      </c>
      <c r="N138" s="495">
        <v>10</v>
      </c>
    </row>
    <row r="139" spans="1:14" x14ac:dyDescent="0.25">
      <c r="A139" s="476"/>
      <c r="B139" s="312">
        <v>2017</v>
      </c>
      <c r="C139" s="313" t="s">
        <v>288</v>
      </c>
      <c r="D139" s="314" t="s">
        <v>27</v>
      </c>
      <c r="E139" s="492">
        <v>0</v>
      </c>
      <c r="F139" s="436">
        <v>5</v>
      </c>
      <c r="G139" s="436">
        <v>0</v>
      </c>
      <c r="H139" s="436">
        <v>0</v>
      </c>
      <c r="I139" s="493">
        <v>5</v>
      </c>
      <c r="J139" s="494">
        <v>0</v>
      </c>
      <c r="K139" s="436">
        <v>17.857142857142858</v>
      </c>
      <c r="L139" s="436">
        <v>0</v>
      </c>
      <c r="M139" s="436">
        <v>0</v>
      </c>
      <c r="N139" s="495">
        <v>16.666666666666668</v>
      </c>
    </row>
    <row r="140" spans="1:14" x14ac:dyDescent="0.25">
      <c r="A140" s="476"/>
      <c r="B140" s="320">
        <v>2017</v>
      </c>
      <c r="C140" s="321" t="s">
        <v>288</v>
      </c>
      <c r="D140" s="322" t="s">
        <v>7</v>
      </c>
      <c r="E140" s="496">
        <v>2</v>
      </c>
      <c r="F140" s="497">
        <v>28</v>
      </c>
      <c r="G140" s="497">
        <v>2</v>
      </c>
      <c r="H140" s="497">
        <v>0</v>
      </c>
      <c r="I140" s="498">
        <v>30</v>
      </c>
      <c r="J140" s="499">
        <v>100</v>
      </c>
      <c r="K140" s="497">
        <v>100</v>
      </c>
      <c r="L140" s="497">
        <v>100</v>
      </c>
      <c r="M140" s="497">
        <v>0</v>
      </c>
      <c r="N140" s="500">
        <v>100</v>
      </c>
    </row>
    <row r="141" spans="1:14" x14ac:dyDescent="0.25">
      <c r="A141" s="476"/>
      <c r="B141" s="312">
        <v>2017</v>
      </c>
      <c r="C141" s="313" t="s">
        <v>289</v>
      </c>
      <c r="D141" s="314" t="s">
        <v>24</v>
      </c>
      <c r="E141" s="492">
        <v>0</v>
      </c>
      <c r="F141" s="436">
        <v>0</v>
      </c>
      <c r="G141" s="436">
        <v>0</v>
      </c>
      <c r="H141" s="436">
        <v>0</v>
      </c>
      <c r="I141" s="493">
        <v>0</v>
      </c>
      <c r="J141" s="494">
        <v>0</v>
      </c>
      <c r="K141" s="436">
        <v>0</v>
      </c>
      <c r="L141" s="436">
        <v>0</v>
      </c>
      <c r="M141" s="436">
        <v>0</v>
      </c>
      <c r="N141" s="495">
        <v>0</v>
      </c>
    </row>
    <row r="142" spans="1:14" x14ac:dyDescent="0.25">
      <c r="A142" s="476"/>
      <c r="B142" s="312">
        <v>2017</v>
      </c>
      <c r="C142" s="313" t="s">
        <v>289</v>
      </c>
      <c r="D142" s="314" t="s">
        <v>25</v>
      </c>
      <c r="E142" s="492">
        <v>0</v>
      </c>
      <c r="F142" s="436">
        <v>0</v>
      </c>
      <c r="G142" s="436">
        <v>3</v>
      </c>
      <c r="H142" s="436">
        <v>0</v>
      </c>
      <c r="I142" s="493">
        <v>3</v>
      </c>
      <c r="J142" s="494">
        <v>0</v>
      </c>
      <c r="K142" s="436">
        <v>0</v>
      </c>
      <c r="L142" s="436">
        <v>50</v>
      </c>
      <c r="M142" s="436">
        <v>0</v>
      </c>
      <c r="N142" s="495">
        <v>50</v>
      </c>
    </row>
    <row r="143" spans="1:14" x14ac:dyDescent="0.25">
      <c r="A143" s="476"/>
      <c r="B143" s="312">
        <v>2017</v>
      </c>
      <c r="C143" s="313" t="s">
        <v>289</v>
      </c>
      <c r="D143" s="314" t="s">
        <v>26</v>
      </c>
      <c r="E143" s="492">
        <v>0</v>
      </c>
      <c r="F143" s="436">
        <v>0</v>
      </c>
      <c r="G143" s="436">
        <v>3</v>
      </c>
      <c r="H143" s="436">
        <v>0</v>
      </c>
      <c r="I143" s="493">
        <v>3</v>
      </c>
      <c r="J143" s="494">
        <v>0</v>
      </c>
      <c r="K143" s="436">
        <v>0</v>
      </c>
      <c r="L143" s="436">
        <v>50</v>
      </c>
      <c r="M143" s="436">
        <v>0</v>
      </c>
      <c r="N143" s="495">
        <v>50</v>
      </c>
    </row>
    <row r="144" spans="1:14" x14ac:dyDescent="0.25">
      <c r="A144" s="476"/>
      <c r="B144" s="312">
        <v>2017</v>
      </c>
      <c r="C144" s="313" t="s">
        <v>289</v>
      </c>
      <c r="D144" s="314" t="s">
        <v>27</v>
      </c>
      <c r="E144" s="492">
        <v>0</v>
      </c>
      <c r="F144" s="436">
        <v>0</v>
      </c>
      <c r="G144" s="436">
        <v>0</v>
      </c>
      <c r="H144" s="436">
        <v>0</v>
      </c>
      <c r="I144" s="493">
        <v>0</v>
      </c>
      <c r="J144" s="494">
        <v>0</v>
      </c>
      <c r="K144" s="436">
        <v>0</v>
      </c>
      <c r="L144" s="436">
        <v>0</v>
      </c>
      <c r="M144" s="436">
        <v>0</v>
      </c>
      <c r="N144" s="495">
        <v>0</v>
      </c>
    </row>
    <row r="145" spans="1:14" x14ac:dyDescent="0.25">
      <c r="A145" s="476"/>
      <c r="B145" s="320">
        <v>2017</v>
      </c>
      <c r="C145" s="321" t="s">
        <v>289</v>
      </c>
      <c r="D145" s="322" t="s">
        <v>7</v>
      </c>
      <c r="E145" s="496">
        <v>0</v>
      </c>
      <c r="F145" s="497">
        <v>0</v>
      </c>
      <c r="G145" s="497">
        <v>6</v>
      </c>
      <c r="H145" s="497">
        <v>0</v>
      </c>
      <c r="I145" s="498">
        <v>6</v>
      </c>
      <c r="J145" s="499">
        <v>0</v>
      </c>
      <c r="K145" s="497">
        <v>0</v>
      </c>
      <c r="L145" s="497">
        <v>100</v>
      </c>
      <c r="M145" s="497">
        <v>0</v>
      </c>
      <c r="N145" s="500">
        <v>100</v>
      </c>
    </row>
    <row r="146" spans="1:14" x14ac:dyDescent="0.25">
      <c r="A146" s="476"/>
      <c r="B146" s="312">
        <v>2017</v>
      </c>
      <c r="C146" s="313" t="s">
        <v>290</v>
      </c>
      <c r="D146" s="314" t="s">
        <v>24</v>
      </c>
      <c r="E146" s="492">
        <v>0</v>
      </c>
      <c r="F146" s="436">
        <v>0</v>
      </c>
      <c r="G146" s="436">
        <v>14</v>
      </c>
      <c r="H146" s="436">
        <v>0</v>
      </c>
      <c r="I146" s="493">
        <v>14</v>
      </c>
      <c r="J146" s="494">
        <v>0</v>
      </c>
      <c r="K146" s="436">
        <v>0</v>
      </c>
      <c r="L146" s="436">
        <v>42.424242424242422</v>
      </c>
      <c r="M146" s="436">
        <v>0</v>
      </c>
      <c r="N146" s="495">
        <v>42.424242424242422</v>
      </c>
    </row>
    <row r="147" spans="1:14" x14ac:dyDescent="0.25">
      <c r="A147" s="476"/>
      <c r="B147" s="312">
        <v>2017</v>
      </c>
      <c r="C147" s="313" t="s">
        <v>290</v>
      </c>
      <c r="D147" s="314" t="s">
        <v>25</v>
      </c>
      <c r="E147" s="492">
        <v>0</v>
      </c>
      <c r="F147" s="436">
        <v>0</v>
      </c>
      <c r="G147" s="436">
        <v>19</v>
      </c>
      <c r="H147" s="436">
        <v>0</v>
      </c>
      <c r="I147" s="493">
        <v>19</v>
      </c>
      <c r="J147" s="494">
        <v>0</v>
      </c>
      <c r="K147" s="436">
        <v>0</v>
      </c>
      <c r="L147" s="436">
        <v>57.575757575757578</v>
      </c>
      <c r="M147" s="436">
        <v>0</v>
      </c>
      <c r="N147" s="495">
        <v>57.575757575757578</v>
      </c>
    </row>
    <row r="148" spans="1:14" x14ac:dyDescent="0.25">
      <c r="A148" s="476"/>
      <c r="B148" s="312">
        <v>2017</v>
      </c>
      <c r="C148" s="313" t="s">
        <v>290</v>
      </c>
      <c r="D148" s="314" t="s">
        <v>26</v>
      </c>
      <c r="E148" s="492">
        <v>0</v>
      </c>
      <c r="F148" s="436">
        <v>0</v>
      </c>
      <c r="G148" s="436">
        <v>0</v>
      </c>
      <c r="H148" s="436">
        <v>0</v>
      </c>
      <c r="I148" s="493">
        <v>0</v>
      </c>
      <c r="J148" s="494">
        <v>0</v>
      </c>
      <c r="K148" s="436">
        <v>0</v>
      </c>
      <c r="L148" s="436">
        <v>0</v>
      </c>
      <c r="M148" s="436">
        <v>0</v>
      </c>
      <c r="N148" s="495">
        <v>0</v>
      </c>
    </row>
    <row r="149" spans="1:14" x14ac:dyDescent="0.25">
      <c r="A149" s="476"/>
      <c r="B149" s="312">
        <v>2017</v>
      </c>
      <c r="C149" s="313" t="s">
        <v>290</v>
      </c>
      <c r="D149" s="314" t="s">
        <v>27</v>
      </c>
      <c r="E149" s="492">
        <v>0</v>
      </c>
      <c r="F149" s="436">
        <v>0</v>
      </c>
      <c r="G149" s="436">
        <v>0</v>
      </c>
      <c r="H149" s="436">
        <v>0</v>
      </c>
      <c r="I149" s="493">
        <v>0</v>
      </c>
      <c r="J149" s="494">
        <v>0</v>
      </c>
      <c r="K149" s="436">
        <v>0</v>
      </c>
      <c r="L149" s="436">
        <v>0</v>
      </c>
      <c r="M149" s="436">
        <v>0</v>
      </c>
      <c r="N149" s="495">
        <v>0</v>
      </c>
    </row>
    <row r="150" spans="1:14" x14ac:dyDescent="0.25">
      <c r="A150" s="476"/>
      <c r="B150" s="320">
        <v>2017</v>
      </c>
      <c r="C150" s="321" t="s">
        <v>290</v>
      </c>
      <c r="D150" s="322" t="s">
        <v>7</v>
      </c>
      <c r="E150" s="496">
        <v>0</v>
      </c>
      <c r="F150" s="497">
        <v>0</v>
      </c>
      <c r="G150" s="497">
        <v>33</v>
      </c>
      <c r="H150" s="497">
        <v>0</v>
      </c>
      <c r="I150" s="498">
        <v>33</v>
      </c>
      <c r="J150" s="499">
        <v>0</v>
      </c>
      <c r="K150" s="497">
        <v>0</v>
      </c>
      <c r="L150" s="497">
        <v>100</v>
      </c>
      <c r="M150" s="497">
        <v>0</v>
      </c>
      <c r="N150" s="500">
        <v>100</v>
      </c>
    </row>
    <row r="151" spans="1:14" x14ac:dyDescent="0.25">
      <c r="A151" s="476"/>
      <c r="B151" s="312">
        <v>2017</v>
      </c>
      <c r="C151" s="313" t="s">
        <v>291</v>
      </c>
      <c r="D151" s="314" t="s">
        <v>24</v>
      </c>
      <c r="E151" s="492">
        <v>4</v>
      </c>
      <c r="F151" s="436">
        <v>0</v>
      </c>
      <c r="G151" s="436">
        <v>1</v>
      </c>
      <c r="H151" s="436">
        <v>0</v>
      </c>
      <c r="I151" s="493">
        <v>5</v>
      </c>
      <c r="J151" s="494">
        <v>13.333333333333334</v>
      </c>
      <c r="K151" s="436">
        <v>0</v>
      </c>
      <c r="L151" s="436">
        <v>5.5555555555555554</v>
      </c>
      <c r="M151" s="436">
        <v>0</v>
      </c>
      <c r="N151" s="495">
        <v>10.204081632653061</v>
      </c>
    </row>
    <row r="152" spans="1:14" x14ac:dyDescent="0.25">
      <c r="A152" s="476"/>
      <c r="B152" s="312">
        <v>2017</v>
      </c>
      <c r="C152" s="313" t="s">
        <v>291</v>
      </c>
      <c r="D152" s="314" t="s">
        <v>25</v>
      </c>
      <c r="E152" s="492">
        <v>13</v>
      </c>
      <c r="F152" s="436">
        <v>1</v>
      </c>
      <c r="G152" s="436">
        <v>11</v>
      </c>
      <c r="H152" s="436">
        <v>0</v>
      </c>
      <c r="I152" s="493">
        <v>24</v>
      </c>
      <c r="J152" s="494">
        <v>43.333333333333336</v>
      </c>
      <c r="K152" s="436">
        <v>50</v>
      </c>
      <c r="L152" s="436">
        <v>61.111111111111107</v>
      </c>
      <c r="M152" s="436">
        <v>0</v>
      </c>
      <c r="N152" s="495">
        <v>48.979591836734699</v>
      </c>
    </row>
    <row r="153" spans="1:14" x14ac:dyDescent="0.25">
      <c r="A153" s="476"/>
      <c r="B153" s="312">
        <v>2017</v>
      </c>
      <c r="C153" s="313" t="s">
        <v>291</v>
      </c>
      <c r="D153" s="314" t="s">
        <v>26</v>
      </c>
      <c r="E153" s="492">
        <v>4</v>
      </c>
      <c r="F153" s="436">
        <v>1</v>
      </c>
      <c r="G153" s="436">
        <v>4</v>
      </c>
      <c r="H153" s="436">
        <v>0</v>
      </c>
      <c r="I153" s="493">
        <v>9</v>
      </c>
      <c r="J153" s="494">
        <v>13.333333333333334</v>
      </c>
      <c r="K153" s="436">
        <v>50</v>
      </c>
      <c r="L153" s="436">
        <v>22.222222222222221</v>
      </c>
      <c r="M153" s="436">
        <v>0</v>
      </c>
      <c r="N153" s="495">
        <v>18.367346938775512</v>
      </c>
    </row>
    <row r="154" spans="1:14" x14ac:dyDescent="0.25">
      <c r="A154" s="476"/>
      <c r="B154" s="312">
        <v>2017</v>
      </c>
      <c r="C154" s="313" t="s">
        <v>291</v>
      </c>
      <c r="D154" s="314" t="s">
        <v>27</v>
      </c>
      <c r="E154" s="492">
        <v>9</v>
      </c>
      <c r="F154" s="436">
        <v>0</v>
      </c>
      <c r="G154" s="436">
        <v>2</v>
      </c>
      <c r="H154" s="436">
        <v>0</v>
      </c>
      <c r="I154" s="493">
        <v>11</v>
      </c>
      <c r="J154" s="494">
        <v>30</v>
      </c>
      <c r="K154" s="436">
        <v>0</v>
      </c>
      <c r="L154" s="436">
        <v>11.111111111111111</v>
      </c>
      <c r="M154" s="436">
        <v>0</v>
      </c>
      <c r="N154" s="495">
        <v>22.448979591836736</v>
      </c>
    </row>
    <row r="155" spans="1:14" x14ac:dyDescent="0.25">
      <c r="A155" s="476"/>
      <c r="B155" s="320">
        <v>2017</v>
      </c>
      <c r="C155" s="321" t="s">
        <v>291</v>
      </c>
      <c r="D155" s="322" t="s">
        <v>7</v>
      </c>
      <c r="E155" s="496">
        <v>30</v>
      </c>
      <c r="F155" s="497">
        <v>2</v>
      </c>
      <c r="G155" s="497">
        <v>18</v>
      </c>
      <c r="H155" s="497">
        <v>0</v>
      </c>
      <c r="I155" s="498">
        <v>49</v>
      </c>
      <c r="J155" s="499">
        <v>100</v>
      </c>
      <c r="K155" s="497">
        <v>100</v>
      </c>
      <c r="L155" s="497">
        <v>100</v>
      </c>
      <c r="M155" s="497">
        <v>0</v>
      </c>
      <c r="N155" s="500">
        <v>100</v>
      </c>
    </row>
    <row r="156" spans="1:14" x14ac:dyDescent="0.25">
      <c r="A156" s="476"/>
      <c r="B156" s="312">
        <v>2017</v>
      </c>
      <c r="C156" s="313" t="s">
        <v>292</v>
      </c>
      <c r="D156" s="314" t="s">
        <v>24</v>
      </c>
      <c r="E156" s="492">
        <v>1</v>
      </c>
      <c r="F156" s="436">
        <v>8</v>
      </c>
      <c r="G156" s="436">
        <v>1</v>
      </c>
      <c r="H156" s="436">
        <v>0</v>
      </c>
      <c r="I156" s="493">
        <v>10</v>
      </c>
      <c r="J156" s="494">
        <v>25</v>
      </c>
      <c r="K156" s="436">
        <v>72.727272727272734</v>
      </c>
      <c r="L156" s="436">
        <v>50</v>
      </c>
      <c r="M156" s="436">
        <v>0</v>
      </c>
      <c r="N156" s="495">
        <v>58.82352941176471</v>
      </c>
    </row>
    <row r="157" spans="1:14" x14ac:dyDescent="0.25">
      <c r="A157" s="476"/>
      <c r="B157" s="312">
        <v>2017</v>
      </c>
      <c r="C157" s="313" t="s">
        <v>292</v>
      </c>
      <c r="D157" s="314" t="s">
        <v>25</v>
      </c>
      <c r="E157" s="492">
        <v>1</v>
      </c>
      <c r="F157" s="436">
        <v>1</v>
      </c>
      <c r="G157" s="436">
        <v>1</v>
      </c>
      <c r="H157" s="436">
        <v>0</v>
      </c>
      <c r="I157" s="493">
        <v>3</v>
      </c>
      <c r="J157" s="494">
        <v>25</v>
      </c>
      <c r="K157" s="436">
        <v>9.0909090909090917</v>
      </c>
      <c r="L157" s="436">
        <v>50</v>
      </c>
      <c r="M157" s="436">
        <v>0</v>
      </c>
      <c r="N157" s="495">
        <v>17.647058823529413</v>
      </c>
    </row>
    <row r="158" spans="1:14" x14ac:dyDescent="0.25">
      <c r="A158" s="476"/>
      <c r="B158" s="312">
        <v>2017</v>
      </c>
      <c r="C158" s="313" t="s">
        <v>292</v>
      </c>
      <c r="D158" s="314" t="s">
        <v>26</v>
      </c>
      <c r="E158" s="492">
        <v>1</v>
      </c>
      <c r="F158" s="436">
        <v>0</v>
      </c>
      <c r="G158" s="436">
        <v>0</v>
      </c>
      <c r="H158" s="436">
        <v>0</v>
      </c>
      <c r="I158" s="493">
        <v>1</v>
      </c>
      <c r="J158" s="494">
        <v>25</v>
      </c>
      <c r="K158" s="436">
        <v>0</v>
      </c>
      <c r="L158" s="436">
        <v>0</v>
      </c>
      <c r="M158" s="436">
        <v>0</v>
      </c>
      <c r="N158" s="495">
        <v>5.882352941176471</v>
      </c>
    </row>
    <row r="159" spans="1:14" x14ac:dyDescent="0.25">
      <c r="A159" s="476"/>
      <c r="B159" s="312">
        <v>2017</v>
      </c>
      <c r="C159" s="313" t="s">
        <v>292</v>
      </c>
      <c r="D159" s="314" t="s">
        <v>27</v>
      </c>
      <c r="E159" s="492">
        <v>1</v>
      </c>
      <c r="F159" s="436">
        <v>2</v>
      </c>
      <c r="G159" s="436">
        <v>0</v>
      </c>
      <c r="H159" s="436">
        <v>0</v>
      </c>
      <c r="I159" s="493">
        <v>3</v>
      </c>
      <c r="J159" s="494">
        <v>25</v>
      </c>
      <c r="K159" s="436">
        <v>18.181818181818183</v>
      </c>
      <c r="L159" s="436">
        <v>0</v>
      </c>
      <c r="M159" s="436">
        <v>0</v>
      </c>
      <c r="N159" s="495">
        <v>17.647058823529413</v>
      </c>
    </row>
    <row r="160" spans="1:14" x14ac:dyDescent="0.25">
      <c r="A160" s="476"/>
      <c r="B160" s="320">
        <v>2017</v>
      </c>
      <c r="C160" s="321" t="s">
        <v>292</v>
      </c>
      <c r="D160" s="322" t="s">
        <v>7</v>
      </c>
      <c r="E160" s="496">
        <v>4</v>
      </c>
      <c r="F160" s="497">
        <v>11</v>
      </c>
      <c r="G160" s="497">
        <v>2</v>
      </c>
      <c r="H160" s="497">
        <v>0</v>
      </c>
      <c r="I160" s="498">
        <v>17</v>
      </c>
      <c r="J160" s="499">
        <v>100</v>
      </c>
      <c r="K160" s="497">
        <v>100.00000000000001</v>
      </c>
      <c r="L160" s="497">
        <v>100</v>
      </c>
      <c r="M160" s="497">
        <v>0</v>
      </c>
      <c r="N160" s="500">
        <v>100</v>
      </c>
    </row>
    <row r="161" spans="1:14" x14ac:dyDescent="0.25">
      <c r="A161" s="476"/>
      <c r="B161" s="312">
        <v>2017</v>
      </c>
      <c r="C161" s="313" t="s">
        <v>293</v>
      </c>
      <c r="D161" s="314" t="s">
        <v>24</v>
      </c>
      <c r="E161" s="492">
        <v>0</v>
      </c>
      <c r="F161" s="436">
        <v>15</v>
      </c>
      <c r="G161" s="436">
        <v>1</v>
      </c>
      <c r="H161" s="436">
        <v>3</v>
      </c>
      <c r="I161" s="493">
        <v>19</v>
      </c>
      <c r="J161" s="494">
        <v>0</v>
      </c>
      <c r="K161" s="436">
        <v>34.883720930232563</v>
      </c>
      <c r="L161" s="436">
        <v>100</v>
      </c>
      <c r="M161" s="436">
        <v>75</v>
      </c>
      <c r="N161" s="495">
        <v>39.583333333333336</v>
      </c>
    </row>
    <row r="162" spans="1:14" x14ac:dyDescent="0.25">
      <c r="A162" s="476"/>
      <c r="B162" s="312">
        <v>2017</v>
      </c>
      <c r="C162" s="313" t="s">
        <v>293</v>
      </c>
      <c r="D162" s="314" t="s">
        <v>25</v>
      </c>
      <c r="E162" s="492">
        <v>0</v>
      </c>
      <c r="F162" s="436">
        <v>20</v>
      </c>
      <c r="G162" s="436">
        <v>0</v>
      </c>
      <c r="H162" s="436">
        <v>1</v>
      </c>
      <c r="I162" s="493">
        <v>21</v>
      </c>
      <c r="J162" s="494">
        <v>0</v>
      </c>
      <c r="K162" s="436">
        <v>46.511627906976749</v>
      </c>
      <c r="L162" s="436">
        <v>0</v>
      </c>
      <c r="M162" s="436">
        <v>25</v>
      </c>
      <c r="N162" s="495">
        <v>43.75</v>
      </c>
    </row>
    <row r="163" spans="1:14" x14ac:dyDescent="0.25">
      <c r="A163" s="476"/>
      <c r="B163" s="312">
        <v>2017</v>
      </c>
      <c r="C163" s="313" t="s">
        <v>293</v>
      </c>
      <c r="D163" s="314" t="s">
        <v>26</v>
      </c>
      <c r="E163" s="492">
        <v>0</v>
      </c>
      <c r="F163" s="436">
        <v>7</v>
      </c>
      <c r="G163" s="436">
        <v>0</v>
      </c>
      <c r="H163" s="436">
        <v>0</v>
      </c>
      <c r="I163" s="493">
        <v>7</v>
      </c>
      <c r="J163" s="494">
        <v>0</v>
      </c>
      <c r="K163" s="436">
        <v>16.279069767441861</v>
      </c>
      <c r="L163" s="436">
        <v>0</v>
      </c>
      <c r="M163" s="436">
        <v>0</v>
      </c>
      <c r="N163" s="495">
        <v>14.583333333333334</v>
      </c>
    </row>
    <row r="164" spans="1:14" x14ac:dyDescent="0.25">
      <c r="A164" s="476"/>
      <c r="B164" s="312">
        <v>2017</v>
      </c>
      <c r="C164" s="313" t="s">
        <v>293</v>
      </c>
      <c r="D164" s="314" t="s">
        <v>27</v>
      </c>
      <c r="E164" s="492">
        <v>0</v>
      </c>
      <c r="F164" s="436">
        <v>1</v>
      </c>
      <c r="G164" s="436">
        <v>0</v>
      </c>
      <c r="H164" s="436">
        <v>0</v>
      </c>
      <c r="I164" s="493">
        <v>1</v>
      </c>
      <c r="J164" s="494">
        <v>0</v>
      </c>
      <c r="K164" s="436">
        <v>2.3255813953488373</v>
      </c>
      <c r="L164" s="436">
        <v>0</v>
      </c>
      <c r="M164" s="436">
        <v>0</v>
      </c>
      <c r="N164" s="495">
        <v>2.0833333333333335</v>
      </c>
    </row>
    <row r="165" spans="1:14" x14ac:dyDescent="0.25">
      <c r="A165" s="476"/>
      <c r="B165" s="320">
        <v>2017</v>
      </c>
      <c r="C165" s="321" t="s">
        <v>293</v>
      </c>
      <c r="D165" s="322" t="s">
        <v>7</v>
      </c>
      <c r="E165" s="496">
        <v>0</v>
      </c>
      <c r="F165" s="497">
        <v>43</v>
      </c>
      <c r="G165" s="497">
        <v>1</v>
      </c>
      <c r="H165" s="497">
        <v>4</v>
      </c>
      <c r="I165" s="498">
        <v>48</v>
      </c>
      <c r="J165" s="499">
        <v>0</v>
      </c>
      <c r="K165" s="497">
        <v>100</v>
      </c>
      <c r="L165" s="497">
        <v>100</v>
      </c>
      <c r="M165" s="497">
        <v>100</v>
      </c>
      <c r="N165" s="500">
        <v>100</v>
      </c>
    </row>
    <row r="166" spans="1:14" x14ac:dyDescent="0.25">
      <c r="A166" s="476"/>
      <c r="B166" s="312">
        <v>2017</v>
      </c>
      <c r="C166" s="313" t="s">
        <v>294</v>
      </c>
      <c r="D166" s="314" t="s">
        <v>24</v>
      </c>
      <c r="E166" s="492">
        <v>0</v>
      </c>
      <c r="F166" s="436">
        <v>7</v>
      </c>
      <c r="G166" s="436">
        <v>0</v>
      </c>
      <c r="H166" s="436">
        <v>0</v>
      </c>
      <c r="I166" s="493">
        <v>7</v>
      </c>
      <c r="J166" s="494">
        <v>0</v>
      </c>
      <c r="K166" s="436">
        <v>28</v>
      </c>
      <c r="L166" s="436">
        <v>0</v>
      </c>
      <c r="M166" s="436">
        <v>0</v>
      </c>
      <c r="N166" s="495">
        <v>20</v>
      </c>
    </row>
    <row r="167" spans="1:14" x14ac:dyDescent="0.25">
      <c r="A167" s="476"/>
      <c r="B167" s="312">
        <v>2017</v>
      </c>
      <c r="C167" s="313" t="s">
        <v>294</v>
      </c>
      <c r="D167" s="314" t="s">
        <v>25</v>
      </c>
      <c r="E167" s="492">
        <v>0</v>
      </c>
      <c r="F167" s="436">
        <v>13</v>
      </c>
      <c r="G167" s="436">
        <v>9</v>
      </c>
      <c r="H167" s="436">
        <v>0</v>
      </c>
      <c r="I167" s="493">
        <v>22</v>
      </c>
      <c r="J167" s="494">
        <v>0</v>
      </c>
      <c r="K167" s="436">
        <v>52</v>
      </c>
      <c r="L167" s="436">
        <v>90</v>
      </c>
      <c r="M167" s="436">
        <v>0</v>
      </c>
      <c r="N167" s="495">
        <v>62.857142857142861</v>
      </c>
    </row>
    <row r="168" spans="1:14" x14ac:dyDescent="0.25">
      <c r="A168" s="476"/>
      <c r="B168" s="312">
        <v>2017</v>
      </c>
      <c r="C168" s="313" t="s">
        <v>294</v>
      </c>
      <c r="D168" s="314" t="s">
        <v>26</v>
      </c>
      <c r="E168" s="492">
        <v>0</v>
      </c>
      <c r="F168" s="436">
        <v>4</v>
      </c>
      <c r="G168" s="436">
        <v>1</v>
      </c>
      <c r="H168" s="436">
        <v>0</v>
      </c>
      <c r="I168" s="493">
        <v>5</v>
      </c>
      <c r="J168" s="494">
        <v>0</v>
      </c>
      <c r="K168" s="436">
        <v>16</v>
      </c>
      <c r="L168" s="436">
        <v>10</v>
      </c>
      <c r="M168" s="436">
        <v>0</v>
      </c>
      <c r="N168" s="495">
        <v>14.285714285714286</v>
      </c>
    </row>
    <row r="169" spans="1:14" x14ac:dyDescent="0.25">
      <c r="A169" s="476"/>
      <c r="B169" s="312">
        <v>2017</v>
      </c>
      <c r="C169" s="313" t="s">
        <v>294</v>
      </c>
      <c r="D169" s="314" t="s">
        <v>27</v>
      </c>
      <c r="E169" s="492">
        <v>0</v>
      </c>
      <c r="F169" s="436">
        <v>1</v>
      </c>
      <c r="G169" s="436">
        <v>0</v>
      </c>
      <c r="H169" s="436">
        <v>0</v>
      </c>
      <c r="I169" s="493">
        <v>1</v>
      </c>
      <c r="J169" s="494">
        <v>0</v>
      </c>
      <c r="K169" s="436">
        <v>4</v>
      </c>
      <c r="L169" s="436">
        <v>0</v>
      </c>
      <c r="M169" s="436">
        <v>0</v>
      </c>
      <c r="N169" s="495">
        <v>2.8571428571428572</v>
      </c>
    </row>
    <row r="170" spans="1:14" x14ac:dyDescent="0.25">
      <c r="A170" s="476"/>
      <c r="B170" s="320">
        <v>2017</v>
      </c>
      <c r="C170" s="321" t="s">
        <v>294</v>
      </c>
      <c r="D170" s="322" t="s">
        <v>7</v>
      </c>
      <c r="E170" s="496">
        <v>0</v>
      </c>
      <c r="F170" s="497">
        <v>25</v>
      </c>
      <c r="G170" s="497">
        <v>10</v>
      </c>
      <c r="H170" s="497">
        <v>0</v>
      </c>
      <c r="I170" s="498">
        <v>35</v>
      </c>
      <c r="J170" s="499">
        <v>0</v>
      </c>
      <c r="K170" s="497">
        <v>100</v>
      </c>
      <c r="L170" s="497">
        <v>100</v>
      </c>
      <c r="M170" s="497">
        <v>0</v>
      </c>
      <c r="N170" s="500">
        <v>100</v>
      </c>
    </row>
    <row r="171" spans="1:14" x14ac:dyDescent="0.25">
      <c r="A171" s="476"/>
      <c r="B171" s="312">
        <v>2017</v>
      </c>
      <c r="C171" s="313" t="s">
        <v>295</v>
      </c>
      <c r="D171" s="314" t="s">
        <v>24</v>
      </c>
      <c r="E171" s="492">
        <v>0</v>
      </c>
      <c r="F171" s="436">
        <v>0</v>
      </c>
      <c r="G171" s="436">
        <v>0</v>
      </c>
      <c r="H171" s="436">
        <v>0</v>
      </c>
      <c r="I171" s="493">
        <v>0</v>
      </c>
      <c r="J171" s="494">
        <v>0</v>
      </c>
      <c r="K171" s="436">
        <v>0</v>
      </c>
      <c r="L171" s="436">
        <v>0</v>
      </c>
      <c r="M171" s="436">
        <v>0</v>
      </c>
      <c r="N171" s="495">
        <v>0</v>
      </c>
    </row>
    <row r="172" spans="1:14" x14ac:dyDescent="0.25">
      <c r="A172" s="476"/>
      <c r="B172" s="312">
        <v>2017</v>
      </c>
      <c r="C172" s="313" t="s">
        <v>295</v>
      </c>
      <c r="D172" s="314" t="s">
        <v>25</v>
      </c>
      <c r="E172" s="492">
        <v>0</v>
      </c>
      <c r="F172" s="436">
        <v>0</v>
      </c>
      <c r="G172" s="436">
        <v>0</v>
      </c>
      <c r="H172" s="436">
        <v>0</v>
      </c>
      <c r="I172" s="493">
        <v>0</v>
      </c>
      <c r="J172" s="494">
        <v>0</v>
      </c>
      <c r="K172" s="436">
        <v>0</v>
      </c>
      <c r="L172" s="436">
        <v>0</v>
      </c>
      <c r="M172" s="436">
        <v>0</v>
      </c>
      <c r="N172" s="495">
        <v>0</v>
      </c>
    </row>
    <row r="173" spans="1:14" x14ac:dyDescent="0.25">
      <c r="A173" s="476"/>
      <c r="B173" s="312">
        <v>2017</v>
      </c>
      <c r="C173" s="313" t="s">
        <v>295</v>
      </c>
      <c r="D173" s="314" t="s">
        <v>26</v>
      </c>
      <c r="E173" s="492">
        <v>0</v>
      </c>
      <c r="F173" s="436">
        <v>0</v>
      </c>
      <c r="G173" s="436">
        <v>0</v>
      </c>
      <c r="H173" s="436">
        <v>0</v>
      </c>
      <c r="I173" s="493">
        <v>0</v>
      </c>
      <c r="J173" s="494">
        <v>0</v>
      </c>
      <c r="K173" s="436">
        <v>0</v>
      </c>
      <c r="L173" s="436">
        <v>0</v>
      </c>
      <c r="M173" s="436">
        <v>0</v>
      </c>
      <c r="N173" s="495">
        <v>0</v>
      </c>
    </row>
    <row r="174" spans="1:14" x14ac:dyDescent="0.25">
      <c r="A174" s="476"/>
      <c r="B174" s="312">
        <v>2017</v>
      </c>
      <c r="C174" s="313" t="s">
        <v>295</v>
      </c>
      <c r="D174" s="314" t="s">
        <v>27</v>
      </c>
      <c r="E174" s="492">
        <v>0</v>
      </c>
      <c r="F174" s="436">
        <v>0</v>
      </c>
      <c r="G174" s="436">
        <v>0</v>
      </c>
      <c r="H174" s="436">
        <v>0</v>
      </c>
      <c r="I174" s="493">
        <v>0</v>
      </c>
      <c r="J174" s="494">
        <v>0</v>
      </c>
      <c r="K174" s="436">
        <v>0</v>
      </c>
      <c r="L174" s="436">
        <v>0</v>
      </c>
      <c r="M174" s="436">
        <v>0</v>
      </c>
      <c r="N174" s="495">
        <v>0</v>
      </c>
    </row>
    <row r="175" spans="1:14" x14ac:dyDescent="0.25">
      <c r="A175" s="476"/>
      <c r="B175" s="320">
        <v>2017</v>
      </c>
      <c r="C175" s="321" t="s">
        <v>295</v>
      </c>
      <c r="D175" s="322" t="s">
        <v>7</v>
      </c>
      <c r="E175" s="496">
        <v>0</v>
      </c>
      <c r="F175" s="497">
        <v>0</v>
      </c>
      <c r="G175" s="497">
        <v>0</v>
      </c>
      <c r="H175" s="497">
        <v>0</v>
      </c>
      <c r="I175" s="498">
        <v>0</v>
      </c>
      <c r="J175" s="499">
        <v>0</v>
      </c>
      <c r="K175" s="497">
        <v>0</v>
      </c>
      <c r="L175" s="497">
        <v>0</v>
      </c>
      <c r="M175" s="497">
        <v>0</v>
      </c>
      <c r="N175" s="500">
        <v>0</v>
      </c>
    </row>
    <row r="176" spans="1:14" x14ac:dyDescent="0.25">
      <c r="A176" s="476"/>
      <c r="B176" s="312">
        <v>2017</v>
      </c>
      <c r="C176" s="313" t="s">
        <v>296</v>
      </c>
      <c r="D176" s="314" t="s">
        <v>24</v>
      </c>
      <c r="E176" s="492">
        <v>0</v>
      </c>
      <c r="F176" s="436">
        <v>0</v>
      </c>
      <c r="G176" s="436">
        <v>4</v>
      </c>
      <c r="H176" s="436">
        <v>0</v>
      </c>
      <c r="I176" s="493">
        <v>4</v>
      </c>
      <c r="J176" s="494">
        <v>0</v>
      </c>
      <c r="K176" s="436">
        <v>0</v>
      </c>
      <c r="L176" s="436">
        <v>100</v>
      </c>
      <c r="M176" s="436">
        <v>0</v>
      </c>
      <c r="N176" s="495">
        <v>100</v>
      </c>
    </row>
    <row r="177" spans="1:29" x14ac:dyDescent="0.25">
      <c r="A177" s="476"/>
      <c r="B177" s="312">
        <v>2017</v>
      </c>
      <c r="C177" s="313" t="s">
        <v>296</v>
      </c>
      <c r="D177" s="314" t="s">
        <v>25</v>
      </c>
      <c r="E177" s="492">
        <v>0</v>
      </c>
      <c r="F177" s="436">
        <v>0</v>
      </c>
      <c r="G177" s="436">
        <v>0</v>
      </c>
      <c r="H177" s="436">
        <v>0</v>
      </c>
      <c r="I177" s="493">
        <v>0</v>
      </c>
      <c r="J177" s="494">
        <v>0</v>
      </c>
      <c r="K177" s="436">
        <v>0</v>
      </c>
      <c r="L177" s="436">
        <v>0</v>
      </c>
      <c r="M177" s="436">
        <v>0</v>
      </c>
      <c r="N177" s="495">
        <v>0</v>
      </c>
    </row>
    <row r="178" spans="1:29" x14ac:dyDescent="0.25">
      <c r="A178" s="476"/>
      <c r="B178" s="312">
        <v>2017</v>
      </c>
      <c r="C178" s="313" t="s">
        <v>296</v>
      </c>
      <c r="D178" s="314" t="s">
        <v>26</v>
      </c>
      <c r="E178" s="492">
        <v>0</v>
      </c>
      <c r="F178" s="436">
        <v>0</v>
      </c>
      <c r="G178" s="436">
        <v>0</v>
      </c>
      <c r="H178" s="436">
        <v>0</v>
      </c>
      <c r="I178" s="493">
        <v>0</v>
      </c>
      <c r="J178" s="494">
        <v>0</v>
      </c>
      <c r="K178" s="436">
        <v>0</v>
      </c>
      <c r="L178" s="436">
        <v>0</v>
      </c>
      <c r="M178" s="436">
        <v>0</v>
      </c>
      <c r="N178" s="495">
        <v>0</v>
      </c>
    </row>
    <row r="179" spans="1:29" x14ac:dyDescent="0.25">
      <c r="A179" s="476"/>
      <c r="B179" s="312">
        <v>2017</v>
      </c>
      <c r="C179" s="313" t="s">
        <v>296</v>
      </c>
      <c r="D179" s="314" t="s">
        <v>27</v>
      </c>
      <c r="E179" s="492">
        <v>0</v>
      </c>
      <c r="F179" s="436">
        <v>0</v>
      </c>
      <c r="G179" s="436">
        <v>0</v>
      </c>
      <c r="H179" s="436">
        <v>0</v>
      </c>
      <c r="I179" s="493">
        <v>0</v>
      </c>
      <c r="J179" s="494">
        <v>0</v>
      </c>
      <c r="K179" s="436">
        <v>0</v>
      </c>
      <c r="L179" s="436">
        <v>0</v>
      </c>
      <c r="M179" s="436">
        <v>0</v>
      </c>
      <c r="N179" s="495">
        <v>0</v>
      </c>
    </row>
    <row r="180" spans="1:29" x14ac:dyDescent="0.25">
      <c r="A180" s="476"/>
      <c r="B180" s="320">
        <v>2017</v>
      </c>
      <c r="C180" s="321" t="s">
        <v>296</v>
      </c>
      <c r="D180" s="322" t="s">
        <v>7</v>
      </c>
      <c r="E180" s="496">
        <v>0</v>
      </c>
      <c r="F180" s="497">
        <v>0</v>
      </c>
      <c r="G180" s="497">
        <v>4</v>
      </c>
      <c r="H180" s="497">
        <v>0</v>
      </c>
      <c r="I180" s="498">
        <v>4</v>
      </c>
      <c r="J180" s="499">
        <v>0</v>
      </c>
      <c r="K180" s="497">
        <v>0</v>
      </c>
      <c r="L180" s="497">
        <v>100</v>
      </c>
      <c r="M180" s="497">
        <v>0</v>
      </c>
      <c r="N180" s="500">
        <v>100</v>
      </c>
    </row>
    <row r="181" spans="1:29" x14ac:dyDescent="0.25">
      <c r="A181" s="476"/>
      <c r="B181" s="312">
        <v>2017</v>
      </c>
      <c r="C181" s="313" t="s">
        <v>297</v>
      </c>
      <c r="D181" s="314" t="s">
        <v>24</v>
      </c>
      <c r="E181" s="492">
        <v>0</v>
      </c>
      <c r="F181" s="436">
        <v>0</v>
      </c>
      <c r="G181" s="436">
        <v>0</v>
      </c>
      <c r="H181" s="436">
        <v>0</v>
      </c>
      <c r="I181" s="493">
        <v>0</v>
      </c>
      <c r="J181" s="494">
        <v>0</v>
      </c>
      <c r="K181" s="436">
        <v>0</v>
      </c>
      <c r="L181" s="436">
        <v>0</v>
      </c>
      <c r="M181" s="436">
        <v>0</v>
      </c>
      <c r="N181" s="495">
        <v>0</v>
      </c>
    </row>
    <row r="182" spans="1:29" x14ac:dyDescent="0.25">
      <c r="A182" s="476"/>
      <c r="B182" s="312">
        <v>2017</v>
      </c>
      <c r="C182" s="313" t="s">
        <v>297</v>
      </c>
      <c r="D182" s="314" t="s">
        <v>25</v>
      </c>
      <c r="E182" s="492">
        <v>0</v>
      </c>
      <c r="F182" s="436">
        <v>7</v>
      </c>
      <c r="G182" s="436">
        <v>0</v>
      </c>
      <c r="H182" s="436">
        <v>0</v>
      </c>
      <c r="I182" s="493">
        <v>7</v>
      </c>
      <c r="J182" s="494">
        <v>0</v>
      </c>
      <c r="K182" s="436">
        <v>63.63636363636364</v>
      </c>
      <c r="L182" s="436">
        <v>0</v>
      </c>
      <c r="M182" s="436">
        <v>0</v>
      </c>
      <c r="N182" s="495">
        <v>58.333333333333336</v>
      </c>
    </row>
    <row r="183" spans="1:29" x14ac:dyDescent="0.25">
      <c r="A183" s="476"/>
      <c r="B183" s="312">
        <v>2017</v>
      </c>
      <c r="C183" s="313" t="s">
        <v>297</v>
      </c>
      <c r="D183" s="314" t="s">
        <v>26</v>
      </c>
      <c r="E183" s="492">
        <v>0</v>
      </c>
      <c r="F183" s="436">
        <v>3</v>
      </c>
      <c r="G183" s="436">
        <v>0</v>
      </c>
      <c r="H183" s="436">
        <v>0</v>
      </c>
      <c r="I183" s="493">
        <v>3</v>
      </c>
      <c r="J183" s="494">
        <v>0</v>
      </c>
      <c r="K183" s="436">
        <v>27.272727272727273</v>
      </c>
      <c r="L183" s="436">
        <v>0</v>
      </c>
      <c r="M183" s="436">
        <v>0</v>
      </c>
      <c r="N183" s="495">
        <v>25</v>
      </c>
    </row>
    <row r="184" spans="1:29" x14ac:dyDescent="0.25">
      <c r="A184" s="476"/>
      <c r="B184" s="312">
        <v>2017</v>
      </c>
      <c r="C184" s="313" t="s">
        <v>297</v>
      </c>
      <c r="D184" s="314" t="s">
        <v>27</v>
      </c>
      <c r="E184" s="492">
        <v>0</v>
      </c>
      <c r="F184" s="436">
        <v>1</v>
      </c>
      <c r="G184" s="436">
        <v>1</v>
      </c>
      <c r="H184" s="436">
        <v>0</v>
      </c>
      <c r="I184" s="493">
        <v>2</v>
      </c>
      <c r="J184" s="494">
        <v>0</v>
      </c>
      <c r="K184" s="436">
        <v>9.0909090909090917</v>
      </c>
      <c r="L184" s="436">
        <v>100</v>
      </c>
      <c r="M184" s="436">
        <v>0</v>
      </c>
      <c r="N184" s="495">
        <v>16.666666666666668</v>
      </c>
    </row>
    <row r="185" spans="1:29" x14ac:dyDescent="0.25">
      <c r="A185" s="476"/>
      <c r="B185" s="320">
        <v>2017</v>
      </c>
      <c r="C185" s="321" t="s">
        <v>297</v>
      </c>
      <c r="D185" s="322" t="s">
        <v>7</v>
      </c>
      <c r="E185" s="496">
        <v>0</v>
      </c>
      <c r="F185" s="497">
        <v>11</v>
      </c>
      <c r="G185" s="497">
        <v>1</v>
      </c>
      <c r="H185" s="497">
        <v>0</v>
      </c>
      <c r="I185" s="498">
        <v>12</v>
      </c>
      <c r="J185" s="499">
        <v>0</v>
      </c>
      <c r="K185" s="497">
        <v>100.00000000000001</v>
      </c>
      <c r="L185" s="497">
        <v>100</v>
      </c>
      <c r="M185" s="497">
        <v>0</v>
      </c>
      <c r="N185" s="500">
        <v>100</v>
      </c>
    </row>
    <row r="186" spans="1:29" x14ac:dyDescent="0.25">
      <c r="A186" s="476"/>
      <c r="B186" s="312">
        <v>2017</v>
      </c>
      <c r="C186" s="313" t="s">
        <v>298</v>
      </c>
      <c r="D186" s="314" t="s">
        <v>24</v>
      </c>
      <c r="E186" s="492">
        <v>0</v>
      </c>
      <c r="F186" s="436">
        <v>0</v>
      </c>
      <c r="G186" s="436">
        <v>0</v>
      </c>
      <c r="H186" s="436">
        <v>0</v>
      </c>
      <c r="I186" s="493">
        <v>0</v>
      </c>
      <c r="J186" s="494">
        <v>0</v>
      </c>
      <c r="K186" s="436">
        <v>0</v>
      </c>
      <c r="L186" s="436">
        <v>0</v>
      </c>
      <c r="M186" s="436">
        <v>0</v>
      </c>
      <c r="N186" s="495">
        <v>0</v>
      </c>
    </row>
    <row r="187" spans="1:29" x14ac:dyDescent="0.25">
      <c r="A187" s="476"/>
      <c r="B187" s="312">
        <v>2017</v>
      </c>
      <c r="C187" s="313" t="s">
        <v>298</v>
      </c>
      <c r="D187" s="314" t="s">
        <v>25</v>
      </c>
      <c r="E187" s="492">
        <v>0</v>
      </c>
      <c r="F187" s="436">
        <v>0</v>
      </c>
      <c r="G187" s="436">
        <v>0</v>
      </c>
      <c r="H187" s="436">
        <v>0</v>
      </c>
      <c r="I187" s="493">
        <v>0</v>
      </c>
      <c r="J187" s="494">
        <v>0</v>
      </c>
      <c r="K187" s="436">
        <v>0</v>
      </c>
      <c r="L187" s="436">
        <v>0</v>
      </c>
      <c r="M187" s="436">
        <v>0</v>
      </c>
      <c r="N187" s="495">
        <v>0</v>
      </c>
    </row>
    <row r="188" spans="1:29" x14ac:dyDescent="0.25">
      <c r="A188" s="476"/>
      <c r="B188" s="312">
        <v>2017</v>
      </c>
      <c r="C188" s="313" t="s">
        <v>298</v>
      </c>
      <c r="D188" s="314" t="s">
        <v>26</v>
      </c>
      <c r="E188" s="492">
        <v>0</v>
      </c>
      <c r="F188" s="436">
        <v>0</v>
      </c>
      <c r="G188" s="436">
        <v>0</v>
      </c>
      <c r="H188" s="436">
        <v>0</v>
      </c>
      <c r="I188" s="493">
        <v>0</v>
      </c>
      <c r="J188" s="494">
        <v>0</v>
      </c>
      <c r="K188" s="436">
        <v>0</v>
      </c>
      <c r="L188" s="436">
        <v>0</v>
      </c>
      <c r="M188" s="436">
        <v>0</v>
      </c>
      <c r="N188" s="495">
        <v>0</v>
      </c>
    </row>
    <row r="189" spans="1:29" x14ac:dyDescent="0.25">
      <c r="A189" s="476"/>
      <c r="B189" s="312">
        <v>2017</v>
      </c>
      <c r="C189" s="313" t="s">
        <v>298</v>
      </c>
      <c r="D189" s="314" t="s">
        <v>27</v>
      </c>
      <c r="E189" s="492">
        <v>0</v>
      </c>
      <c r="F189" s="436">
        <v>0</v>
      </c>
      <c r="G189" s="436">
        <v>0</v>
      </c>
      <c r="H189" s="436">
        <v>0</v>
      </c>
      <c r="I189" s="493">
        <v>0</v>
      </c>
      <c r="J189" s="494">
        <v>0</v>
      </c>
      <c r="K189" s="436">
        <v>0</v>
      </c>
      <c r="L189" s="436">
        <v>0</v>
      </c>
      <c r="M189" s="436">
        <v>0</v>
      </c>
      <c r="N189" s="495">
        <v>0</v>
      </c>
    </row>
    <row r="190" spans="1:29" x14ac:dyDescent="0.25">
      <c r="A190" s="476"/>
      <c r="B190" s="331">
        <v>2017</v>
      </c>
      <c r="C190" s="332" t="s">
        <v>298</v>
      </c>
      <c r="D190" s="333" t="s">
        <v>7</v>
      </c>
      <c r="E190" s="501">
        <v>0</v>
      </c>
      <c r="F190" s="502">
        <v>0</v>
      </c>
      <c r="G190" s="502">
        <v>0</v>
      </c>
      <c r="H190" s="502">
        <v>0</v>
      </c>
      <c r="I190" s="503">
        <v>0</v>
      </c>
      <c r="J190" s="504">
        <v>0</v>
      </c>
      <c r="K190" s="502">
        <v>0</v>
      </c>
      <c r="L190" s="502">
        <v>0</v>
      </c>
      <c r="M190" s="502">
        <v>0</v>
      </c>
      <c r="N190" s="505">
        <v>0</v>
      </c>
    </row>
    <row r="191" spans="1:29" x14ac:dyDescent="0.25">
      <c r="A191" s="476"/>
      <c r="B191" s="312">
        <v>2015</v>
      </c>
      <c r="C191" s="313" t="s">
        <v>8</v>
      </c>
      <c r="D191" s="314" t="s">
        <v>24</v>
      </c>
      <c r="E191" s="492">
        <v>3</v>
      </c>
      <c r="F191" s="436">
        <v>27</v>
      </c>
      <c r="G191" s="436">
        <v>21</v>
      </c>
      <c r="H191" s="436">
        <v>1</v>
      </c>
      <c r="I191" s="493">
        <v>52</v>
      </c>
      <c r="J191" s="494">
        <v>10</v>
      </c>
      <c r="K191" s="436">
        <v>31.764705882352942</v>
      </c>
      <c r="L191" s="436">
        <v>31.818181818181817</v>
      </c>
      <c r="M191" s="436">
        <v>100</v>
      </c>
      <c r="N191" s="495">
        <v>28.729281767955804</v>
      </c>
    </row>
    <row r="192" spans="1:29" x14ac:dyDescent="0.25">
      <c r="A192" s="476"/>
      <c r="B192" s="312">
        <v>2015</v>
      </c>
      <c r="C192" s="313" t="s">
        <v>8</v>
      </c>
      <c r="D192" s="314" t="s">
        <v>25</v>
      </c>
      <c r="E192" s="492">
        <v>16</v>
      </c>
      <c r="F192" s="436">
        <v>37</v>
      </c>
      <c r="G192" s="436">
        <v>40</v>
      </c>
      <c r="H192" s="436">
        <v>0</v>
      </c>
      <c r="I192" s="493">
        <v>92</v>
      </c>
      <c r="J192" s="494">
        <v>53.333333333333336</v>
      </c>
      <c r="K192" s="436">
        <v>43.529411764705884</v>
      </c>
      <c r="L192" s="436">
        <v>60.606060606060609</v>
      </c>
      <c r="M192" s="436">
        <v>0</v>
      </c>
      <c r="N192" s="495">
        <v>50.828729281767956</v>
      </c>
      <c r="R192" s="506"/>
      <c r="S192" s="506"/>
      <c r="T192" s="506"/>
      <c r="U192" s="506"/>
      <c r="V192" s="506"/>
      <c r="W192" s="506"/>
      <c r="X192" s="506"/>
      <c r="Y192" s="506"/>
      <c r="Z192" s="506"/>
      <c r="AA192" s="506"/>
      <c r="AB192" s="506"/>
      <c r="AC192" s="506"/>
    </row>
    <row r="193" spans="1:29" x14ac:dyDescent="0.25">
      <c r="A193" s="476"/>
      <c r="B193" s="312">
        <v>2015</v>
      </c>
      <c r="C193" s="313" t="s">
        <v>8</v>
      </c>
      <c r="D193" s="314" t="s">
        <v>26</v>
      </c>
      <c r="E193" s="492">
        <v>3</v>
      </c>
      <c r="F193" s="436">
        <v>17</v>
      </c>
      <c r="G193" s="436">
        <v>2</v>
      </c>
      <c r="H193" s="436">
        <v>0</v>
      </c>
      <c r="I193" s="493">
        <v>22</v>
      </c>
      <c r="J193" s="494">
        <v>10</v>
      </c>
      <c r="K193" s="436">
        <v>20</v>
      </c>
      <c r="L193" s="436">
        <v>3.0303030303030303</v>
      </c>
      <c r="M193" s="436">
        <v>0</v>
      </c>
      <c r="N193" s="495">
        <v>12.154696132596685</v>
      </c>
      <c r="R193" s="506"/>
      <c r="S193" s="506"/>
      <c r="T193" s="506"/>
      <c r="U193" s="506"/>
      <c r="V193" s="506"/>
      <c r="W193" s="506"/>
      <c r="X193" s="506"/>
      <c r="Y193" s="506"/>
      <c r="Z193" s="506"/>
      <c r="AA193" s="506"/>
      <c r="AB193" s="506"/>
      <c r="AC193" s="506"/>
    </row>
    <row r="194" spans="1:29" x14ac:dyDescent="0.25">
      <c r="A194" s="476"/>
      <c r="B194" s="312">
        <v>2015</v>
      </c>
      <c r="C194" s="313" t="s">
        <v>8</v>
      </c>
      <c r="D194" s="314" t="s">
        <v>27</v>
      </c>
      <c r="E194" s="492">
        <v>8</v>
      </c>
      <c r="F194" s="436">
        <v>4</v>
      </c>
      <c r="G194" s="436">
        <v>3</v>
      </c>
      <c r="H194" s="436">
        <v>0</v>
      </c>
      <c r="I194" s="493">
        <v>15</v>
      </c>
      <c r="J194" s="494">
        <v>26.666666666666668</v>
      </c>
      <c r="K194" s="436">
        <v>4.7058823529411766</v>
      </c>
      <c r="L194" s="436">
        <v>4.545454545454545</v>
      </c>
      <c r="M194" s="436">
        <v>0</v>
      </c>
      <c r="N194" s="495">
        <v>8.2872928176795586</v>
      </c>
      <c r="R194" s="506"/>
      <c r="S194" s="506"/>
      <c r="T194" s="506"/>
      <c r="U194" s="506"/>
      <c r="V194" s="506"/>
      <c r="W194" s="506"/>
      <c r="X194" s="506"/>
      <c r="Y194" s="506"/>
      <c r="Z194" s="506"/>
      <c r="AA194" s="506"/>
      <c r="AB194" s="506"/>
      <c r="AC194" s="506"/>
    </row>
    <row r="195" spans="1:29" x14ac:dyDescent="0.25">
      <c r="A195" s="476"/>
      <c r="B195" s="320">
        <v>2015</v>
      </c>
      <c r="C195" s="321" t="s">
        <v>8</v>
      </c>
      <c r="D195" s="322" t="s">
        <v>7</v>
      </c>
      <c r="E195" s="496">
        <v>30</v>
      </c>
      <c r="F195" s="497">
        <v>85</v>
      </c>
      <c r="G195" s="497">
        <v>66</v>
      </c>
      <c r="H195" s="497">
        <v>1</v>
      </c>
      <c r="I195" s="498">
        <v>181</v>
      </c>
      <c r="J195" s="499">
        <v>100</v>
      </c>
      <c r="K195" s="497">
        <v>100</v>
      </c>
      <c r="L195" s="497">
        <v>100</v>
      </c>
      <c r="M195" s="497">
        <v>100</v>
      </c>
      <c r="N195" s="500">
        <v>100</v>
      </c>
      <c r="R195" s="506"/>
      <c r="S195" s="506"/>
      <c r="T195" s="506"/>
      <c r="U195" s="506"/>
      <c r="V195" s="506"/>
      <c r="W195" s="506"/>
      <c r="X195" s="506"/>
      <c r="Y195" s="506"/>
      <c r="Z195" s="506"/>
      <c r="AA195" s="506"/>
      <c r="AB195" s="506"/>
      <c r="AC195" s="506"/>
    </row>
    <row r="196" spans="1:29" x14ac:dyDescent="0.25">
      <c r="A196" s="476"/>
      <c r="B196" s="312">
        <v>2015</v>
      </c>
      <c r="C196" s="313" t="s">
        <v>285</v>
      </c>
      <c r="D196" s="314" t="s">
        <v>24</v>
      </c>
      <c r="E196" s="492">
        <v>0</v>
      </c>
      <c r="F196" s="436">
        <v>0</v>
      </c>
      <c r="G196" s="436">
        <v>6</v>
      </c>
      <c r="H196" s="436">
        <v>1</v>
      </c>
      <c r="I196" s="493">
        <v>7</v>
      </c>
      <c r="J196" s="494">
        <v>0</v>
      </c>
      <c r="K196" s="436">
        <v>0</v>
      </c>
      <c r="L196" s="436">
        <v>60</v>
      </c>
      <c r="M196" s="436">
        <v>100</v>
      </c>
      <c r="N196" s="495">
        <v>63.63636363636364</v>
      </c>
      <c r="R196" s="506"/>
      <c r="S196" s="506"/>
      <c r="T196" s="506"/>
      <c r="U196" s="506"/>
      <c r="V196" s="506"/>
      <c r="W196" s="506"/>
      <c r="X196" s="506"/>
      <c r="Y196" s="506"/>
      <c r="Z196" s="506"/>
      <c r="AA196" s="506"/>
      <c r="AB196" s="506"/>
      <c r="AC196" s="506"/>
    </row>
    <row r="197" spans="1:29" x14ac:dyDescent="0.25">
      <c r="A197" s="476"/>
      <c r="B197" s="312">
        <v>2015</v>
      </c>
      <c r="C197" s="313" t="s">
        <v>285</v>
      </c>
      <c r="D197" s="314" t="s">
        <v>25</v>
      </c>
      <c r="E197" s="492">
        <v>0</v>
      </c>
      <c r="F197" s="436">
        <v>0</v>
      </c>
      <c r="G197" s="436">
        <v>4</v>
      </c>
      <c r="H197" s="436">
        <v>0</v>
      </c>
      <c r="I197" s="493">
        <v>4</v>
      </c>
      <c r="J197" s="494">
        <v>0</v>
      </c>
      <c r="K197" s="436">
        <v>0</v>
      </c>
      <c r="L197" s="436">
        <v>40</v>
      </c>
      <c r="M197" s="436">
        <v>0</v>
      </c>
      <c r="N197" s="495">
        <v>36.363636363636367</v>
      </c>
    </row>
    <row r="198" spans="1:29" x14ac:dyDescent="0.25">
      <c r="A198" s="476"/>
      <c r="B198" s="312">
        <v>2015</v>
      </c>
      <c r="C198" s="313" t="s">
        <v>285</v>
      </c>
      <c r="D198" s="314" t="s">
        <v>26</v>
      </c>
      <c r="E198" s="492">
        <v>0</v>
      </c>
      <c r="F198" s="436">
        <v>0</v>
      </c>
      <c r="G198" s="436">
        <v>0</v>
      </c>
      <c r="H198" s="436">
        <v>0</v>
      </c>
      <c r="I198" s="493">
        <v>0</v>
      </c>
      <c r="J198" s="494">
        <v>0</v>
      </c>
      <c r="K198" s="436">
        <v>0</v>
      </c>
      <c r="L198" s="436">
        <v>0</v>
      </c>
      <c r="M198" s="436">
        <v>0</v>
      </c>
      <c r="N198" s="495">
        <v>0</v>
      </c>
    </row>
    <row r="199" spans="1:29" x14ac:dyDescent="0.25">
      <c r="A199" s="476"/>
      <c r="B199" s="312">
        <v>2015</v>
      </c>
      <c r="C199" s="313" t="s">
        <v>285</v>
      </c>
      <c r="D199" s="314" t="s">
        <v>27</v>
      </c>
      <c r="E199" s="492">
        <v>0</v>
      </c>
      <c r="F199" s="436">
        <v>0</v>
      </c>
      <c r="G199" s="436">
        <v>0</v>
      </c>
      <c r="H199" s="436">
        <v>0</v>
      </c>
      <c r="I199" s="493">
        <v>0</v>
      </c>
      <c r="J199" s="494">
        <v>0</v>
      </c>
      <c r="K199" s="436">
        <v>0</v>
      </c>
      <c r="L199" s="436">
        <v>0</v>
      </c>
      <c r="M199" s="436">
        <v>0</v>
      </c>
      <c r="N199" s="495">
        <v>0</v>
      </c>
      <c r="R199" s="506"/>
      <c r="S199" s="506"/>
      <c r="T199" s="506"/>
      <c r="U199" s="506"/>
      <c r="V199" s="506"/>
      <c r="W199" s="506"/>
      <c r="X199" s="506"/>
      <c r="Y199" s="506"/>
      <c r="Z199" s="506"/>
      <c r="AA199" s="506"/>
      <c r="AB199" s="506"/>
      <c r="AC199" s="506"/>
    </row>
    <row r="200" spans="1:29" x14ac:dyDescent="0.25">
      <c r="A200" s="476"/>
      <c r="B200" s="320">
        <v>2015</v>
      </c>
      <c r="C200" s="321" t="s">
        <v>285</v>
      </c>
      <c r="D200" s="322" t="s">
        <v>7</v>
      </c>
      <c r="E200" s="496">
        <v>0</v>
      </c>
      <c r="F200" s="497">
        <v>0</v>
      </c>
      <c r="G200" s="497">
        <v>10</v>
      </c>
      <c r="H200" s="497">
        <v>1</v>
      </c>
      <c r="I200" s="498">
        <v>11</v>
      </c>
      <c r="J200" s="499">
        <v>0</v>
      </c>
      <c r="K200" s="497">
        <v>0</v>
      </c>
      <c r="L200" s="497">
        <v>100</v>
      </c>
      <c r="M200" s="497">
        <v>100</v>
      </c>
      <c r="N200" s="500">
        <v>100.00000000000001</v>
      </c>
      <c r="R200" s="506"/>
      <c r="S200" s="506"/>
      <c r="T200" s="506"/>
      <c r="U200" s="506"/>
      <c r="V200" s="506"/>
      <c r="W200" s="506"/>
      <c r="X200" s="506"/>
      <c r="Y200" s="506"/>
      <c r="Z200" s="506"/>
      <c r="AA200" s="506"/>
      <c r="AB200" s="506"/>
      <c r="AC200" s="506"/>
    </row>
    <row r="201" spans="1:29" x14ac:dyDescent="0.25">
      <c r="A201" s="476"/>
      <c r="B201" s="312">
        <v>2015</v>
      </c>
      <c r="C201" s="313" t="s">
        <v>286</v>
      </c>
      <c r="D201" s="314" t="s">
        <v>24</v>
      </c>
      <c r="E201" s="492">
        <v>0</v>
      </c>
      <c r="F201" s="436">
        <v>5</v>
      </c>
      <c r="G201" s="436">
        <v>0</v>
      </c>
      <c r="H201" s="436">
        <v>0</v>
      </c>
      <c r="I201" s="493">
        <v>5</v>
      </c>
      <c r="J201" s="494">
        <v>0</v>
      </c>
      <c r="K201" s="436">
        <v>62.5</v>
      </c>
      <c r="L201" s="436">
        <v>0</v>
      </c>
      <c r="M201" s="436">
        <v>0</v>
      </c>
      <c r="N201" s="495">
        <v>62.5</v>
      </c>
      <c r="R201" s="506"/>
      <c r="S201" s="506"/>
      <c r="T201" s="506"/>
      <c r="U201" s="506"/>
      <c r="V201" s="506"/>
      <c r="W201" s="506"/>
      <c r="X201" s="506"/>
      <c r="Y201" s="506"/>
      <c r="Z201" s="506"/>
      <c r="AA201" s="506"/>
      <c r="AB201" s="506"/>
      <c r="AC201" s="506"/>
    </row>
    <row r="202" spans="1:29" x14ac:dyDescent="0.25">
      <c r="A202" s="476"/>
      <c r="B202" s="312">
        <v>2015</v>
      </c>
      <c r="C202" s="313" t="s">
        <v>286</v>
      </c>
      <c r="D202" s="314" t="s">
        <v>25</v>
      </c>
      <c r="E202" s="492">
        <v>0</v>
      </c>
      <c r="F202" s="436">
        <v>3</v>
      </c>
      <c r="G202" s="436">
        <v>0</v>
      </c>
      <c r="H202" s="436">
        <v>0</v>
      </c>
      <c r="I202" s="493">
        <v>3</v>
      </c>
      <c r="J202" s="494">
        <v>0</v>
      </c>
      <c r="K202" s="436">
        <v>37.5</v>
      </c>
      <c r="L202" s="436">
        <v>0</v>
      </c>
      <c r="M202" s="436">
        <v>0</v>
      </c>
      <c r="N202" s="495">
        <v>37.5</v>
      </c>
      <c r="R202" s="506"/>
      <c r="S202" s="506"/>
      <c r="T202" s="506"/>
      <c r="U202" s="506"/>
      <c r="V202" s="506"/>
      <c r="W202" s="506"/>
      <c r="X202" s="506"/>
      <c r="Y202" s="506"/>
      <c r="Z202" s="506"/>
      <c r="AA202" s="506"/>
      <c r="AB202" s="506"/>
      <c r="AC202" s="506"/>
    </row>
    <row r="203" spans="1:29" x14ac:dyDescent="0.25">
      <c r="A203" s="476"/>
      <c r="B203" s="312">
        <v>2015</v>
      </c>
      <c r="C203" s="313" t="s">
        <v>286</v>
      </c>
      <c r="D203" s="314" t="s">
        <v>26</v>
      </c>
      <c r="E203" s="492">
        <v>0</v>
      </c>
      <c r="F203" s="436">
        <v>0</v>
      </c>
      <c r="G203" s="436">
        <v>0</v>
      </c>
      <c r="H203" s="436">
        <v>0</v>
      </c>
      <c r="I203" s="493">
        <v>0</v>
      </c>
      <c r="J203" s="494">
        <v>0</v>
      </c>
      <c r="K203" s="436">
        <v>0</v>
      </c>
      <c r="L203" s="436">
        <v>0</v>
      </c>
      <c r="M203" s="436">
        <v>0</v>
      </c>
      <c r="N203" s="495">
        <v>0</v>
      </c>
      <c r="R203" s="506"/>
      <c r="S203" s="506"/>
      <c r="T203" s="506"/>
      <c r="U203" s="506"/>
      <c r="V203" s="506"/>
      <c r="W203" s="506"/>
      <c r="X203" s="506"/>
      <c r="Y203" s="506"/>
      <c r="Z203" s="506"/>
      <c r="AA203" s="506"/>
      <c r="AB203" s="506"/>
      <c r="AC203" s="506"/>
    </row>
    <row r="204" spans="1:29" x14ac:dyDescent="0.25">
      <c r="A204" s="476"/>
      <c r="B204" s="312">
        <v>2015</v>
      </c>
      <c r="C204" s="313" t="s">
        <v>286</v>
      </c>
      <c r="D204" s="314" t="s">
        <v>27</v>
      </c>
      <c r="E204" s="492">
        <v>0</v>
      </c>
      <c r="F204" s="436">
        <v>0</v>
      </c>
      <c r="G204" s="436">
        <v>0</v>
      </c>
      <c r="H204" s="436">
        <v>0</v>
      </c>
      <c r="I204" s="493">
        <v>0</v>
      </c>
      <c r="J204" s="494">
        <v>0</v>
      </c>
      <c r="K204" s="436">
        <v>0</v>
      </c>
      <c r="L204" s="436">
        <v>0</v>
      </c>
      <c r="M204" s="436">
        <v>0</v>
      </c>
      <c r="N204" s="495">
        <v>0</v>
      </c>
      <c r="R204" s="506"/>
      <c r="S204" s="506"/>
      <c r="T204" s="506"/>
      <c r="U204" s="506"/>
      <c r="V204" s="506"/>
      <c r="W204" s="506"/>
      <c r="X204" s="506"/>
      <c r="Y204" s="506"/>
      <c r="Z204" s="506"/>
      <c r="AA204" s="506"/>
      <c r="AB204" s="506"/>
      <c r="AC204" s="506"/>
    </row>
    <row r="205" spans="1:29" x14ac:dyDescent="0.25">
      <c r="A205" s="476"/>
      <c r="B205" s="320">
        <v>2015</v>
      </c>
      <c r="C205" s="321" t="s">
        <v>286</v>
      </c>
      <c r="D205" s="322" t="s">
        <v>7</v>
      </c>
      <c r="E205" s="496">
        <v>0</v>
      </c>
      <c r="F205" s="497">
        <v>8</v>
      </c>
      <c r="G205" s="497">
        <v>0</v>
      </c>
      <c r="H205" s="497">
        <v>0</v>
      </c>
      <c r="I205" s="498">
        <v>8</v>
      </c>
      <c r="J205" s="499">
        <v>0</v>
      </c>
      <c r="K205" s="497">
        <v>100</v>
      </c>
      <c r="L205" s="497">
        <v>0</v>
      </c>
      <c r="M205" s="497">
        <v>0</v>
      </c>
      <c r="N205" s="500">
        <v>100</v>
      </c>
      <c r="R205" s="506"/>
      <c r="S205" s="506"/>
      <c r="T205" s="506"/>
      <c r="U205" s="506"/>
      <c r="V205" s="506"/>
      <c r="W205" s="506"/>
      <c r="X205" s="506"/>
      <c r="Y205" s="506"/>
      <c r="Z205" s="506"/>
      <c r="AA205" s="506"/>
      <c r="AB205" s="506"/>
      <c r="AC205" s="506"/>
    </row>
    <row r="206" spans="1:29" x14ac:dyDescent="0.25">
      <c r="A206" s="476"/>
      <c r="B206" s="312">
        <v>2015</v>
      </c>
      <c r="C206" s="313" t="s">
        <v>287</v>
      </c>
      <c r="D206" s="314" t="s">
        <v>24</v>
      </c>
      <c r="E206" s="492">
        <v>0</v>
      </c>
      <c r="F206" s="436">
        <v>0</v>
      </c>
      <c r="G206" s="436">
        <v>2</v>
      </c>
      <c r="H206" s="436">
        <v>0</v>
      </c>
      <c r="I206" s="493">
        <v>2</v>
      </c>
      <c r="J206" s="494">
        <v>0</v>
      </c>
      <c r="K206" s="436">
        <v>0</v>
      </c>
      <c r="L206" s="436">
        <v>100</v>
      </c>
      <c r="M206" s="436">
        <v>0</v>
      </c>
      <c r="N206" s="495">
        <v>100</v>
      </c>
      <c r="R206" s="506"/>
      <c r="S206" s="506"/>
      <c r="T206" s="506"/>
      <c r="U206" s="506"/>
      <c r="V206" s="506"/>
      <c r="W206" s="506"/>
      <c r="X206" s="506"/>
      <c r="Y206" s="506"/>
      <c r="Z206" s="506"/>
      <c r="AA206" s="506"/>
      <c r="AB206" s="506"/>
      <c r="AC206" s="506"/>
    </row>
    <row r="207" spans="1:29" x14ac:dyDescent="0.25">
      <c r="A207" s="476"/>
      <c r="B207" s="312">
        <v>2015</v>
      </c>
      <c r="C207" s="313" t="s">
        <v>287</v>
      </c>
      <c r="D207" s="314" t="s">
        <v>25</v>
      </c>
      <c r="E207" s="492">
        <v>0</v>
      </c>
      <c r="F207" s="436">
        <v>0</v>
      </c>
      <c r="G207" s="436">
        <v>0</v>
      </c>
      <c r="H207" s="436">
        <v>0</v>
      </c>
      <c r="I207" s="493">
        <v>0</v>
      </c>
      <c r="J207" s="494">
        <v>0</v>
      </c>
      <c r="K207" s="436">
        <v>0</v>
      </c>
      <c r="L207" s="436">
        <v>0</v>
      </c>
      <c r="M207" s="436">
        <v>0</v>
      </c>
      <c r="N207" s="495">
        <v>0</v>
      </c>
      <c r="R207" s="506"/>
      <c r="S207" s="506"/>
      <c r="T207" s="506"/>
      <c r="U207" s="506"/>
      <c r="V207" s="506"/>
      <c r="W207" s="506"/>
      <c r="X207" s="506"/>
      <c r="Y207" s="506"/>
      <c r="Z207" s="506"/>
      <c r="AA207" s="506"/>
      <c r="AB207" s="506"/>
      <c r="AC207" s="506"/>
    </row>
    <row r="208" spans="1:29" x14ac:dyDescent="0.25">
      <c r="A208" s="476"/>
      <c r="B208" s="312">
        <v>2015</v>
      </c>
      <c r="C208" s="313" t="s">
        <v>287</v>
      </c>
      <c r="D208" s="314" t="s">
        <v>26</v>
      </c>
      <c r="E208" s="492">
        <v>0</v>
      </c>
      <c r="F208" s="436">
        <v>0</v>
      </c>
      <c r="G208" s="436">
        <v>0</v>
      </c>
      <c r="H208" s="436">
        <v>0</v>
      </c>
      <c r="I208" s="493">
        <v>0</v>
      </c>
      <c r="J208" s="494">
        <v>0</v>
      </c>
      <c r="K208" s="436">
        <v>0</v>
      </c>
      <c r="L208" s="436">
        <v>0</v>
      </c>
      <c r="M208" s="436">
        <v>0</v>
      </c>
      <c r="N208" s="495">
        <v>0</v>
      </c>
      <c r="R208" s="506"/>
      <c r="S208" s="506"/>
      <c r="T208" s="506"/>
      <c r="U208" s="506"/>
      <c r="V208" s="506"/>
      <c r="W208" s="506"/>
      <c r="X208" s="506"/>
      <c r="Y208" s="506"/>
      <c r="Z208" s="506"/>
      <c r="AA208" s="506"/>
      <c r="AB208" s="506"/>
      <c r="AC208" s="506"/>
    </row>
    <row r="209" spans="1:29" x14ac:dyDescent="0.25">
      <c r="A209" s="476"/>
      <c r="B209" s="312">
        <v>2015</v>
      </c>
      <c r="C209" s="313" t="s">
        <v>287</v>
      </c>
      <c r="D209" s="314" t="s">
        <v>27</v>
      </c>
      <c r="E209" s="492">
        <v>0</v>
      </c>
      <c r="F209" s="436">
        <v>0</v>
      </c>
      <c r="G209" s="436">
        <v>0</v>
      </c>
      <c r="H209" s="436">
        <v>0</v>
      </c>
      <c r="I209" s="493">
        <v>0</v>
      </c>
      <c r="J209" s="494">
        <v>0</v>
      </c>
      <c r="K209" s="436">
        <v>0</v>
      </c>
      <c r="L209" s="436">
        <v>0</v>
      </c>
      <c r="M209" s="436">
        <v>0</v>
      </c>
      <c r="N209" s="495">
        <v>0</v>
      </c>
      <c r="R209" s="506"/>
      <c r="S209" s="506"/>
      <c r="T209" s="506"/>
      <c r="U209" s="506"/>
      <c r="V209" s="506"/>
      <c r="W209" s="506"/>
      <c r="X209" s="506"/>
      <c r="Y209" s="506"/>
      <c r="Z209" s="506"/>
      <c r="AA209" s="506"/>
      <c r="AB209" s="506"/>
      <c r="AC209" s="506"/>
    </row>
    <row r="210" spans="1:29" x14ac:dyDescent="0.25">
      <c r="A210" s="476"/>
      <c r="B210" s="320">
        <v>2015</v>
      </c>
      <c r="C210" s="321" t="s">
        <v>287</v>
      </c>
      <c r="D210" s="322" t="s">
        <v>7</v>
      </c>
      <c r="E210" s="496">
        <v>0</v>
      </c>
      <c r="F210" s="497">
        <v>0</v>
      </c>
      <c r="G210" s="497">
        <v>2</v>
      </c>
      <c r="H210" s="497">
        <v>0</v>
      </c>
      <c r="I210" s="498">
        <v>2</v>
      </c>
      <c r="J210" s="499">
        <v>0</v>
      </c>
      <c r="K210" s="497">
        <v>0</v>
      </c>
      <c r="L210" s="497">
        <v>100</v>
      </c>
      <c r="M210" s="497">
        <v>0</v>
      </c>
      <c r="N210" s="500">
        <v>100</v>
      </c>
      <c r="R210" s="506"/>
      <c r="S210" s="506"/>
      <c r="T210" s="506"/>
      <c r="U210" s="506"/>
      <c r="V210" s="506"/>
      <c r="W210" s="506"/>
      <c r="X210" s="506"/>
      <c r="Y210" s="506"/>
      <c r="Z210" s="506"/>
      <c r="AA210" s="506"/>
      <c r="AB210" s="506"/>
      <c r="AC210" s="506"/>
    </row>
    <row r="211" spans="1:29" x14ac:dyDescent="0.25">
      <c r="A211" s="476"/>
      <c r="B211" s="312">
        <v>2015</v>
      </c>
      <c r="C211" s="313" t="s">
        <v>288</v>
      </c>
      <c r="D211" s="314" t="s">
        <v>24</v>
      </c>
      <c r="E211" s="492">
        <v>0</v>
      </c>
      <c r="F211" s="436">
        <v>3</v>
      </c>
      <c r="G211" s="436">
        <v>0</v>
      </c>
      <c r="H211" s="436">
        <v>0</v>
      </c>
      <c r="I211" s="493">
        <v>3</v>
      </c>
      <c r="J211" s="494">
        <v>0</v>
      </c>
      <c r="K211" s="436">
        <v>13.043478260869565</v>
      </c>
      <c r="L211" s="436">
        <v>0</v>
      </c>
      <c r="M211" s="436">
        <v>0</v>
      </c>
      <c r="N211" s="495">
        <v>13.043478260869565</v>
      </c>
      <c r="R211" s="506"/>
      <c r="S211" s="506"/>
      <c r="T211" s="506"/>
      <c r="U211" s="506"/>
      <c r="V211" s="506"/>
      <c r="W211" s="506"/>
      <c r="X211" s="506"/>
      <c r="Y211" s="506"/>
      <c r="Z211" s="506"/>
      <c r="AA211" s="506"/>
      <c r="AB211" s="506"/>
      <c r="AC211" s="506"/>
    </row>
    <row r="212" spans="1:29" x14ac:dyDescent="0.25">
      <c r="A212" s="476"/>
      <c r="B212" s="312">
        <v>2015</v>
      </c>
      <c r="C212" s="313" t="s">
        <v>288</v>
      </c>
      <c r="D212" s="314" t="s">
        <v>25</v>
      </c>
      <c r="E212" s="492">
        <v>0</v>
      </c>
      <c r="F212" s="436">
        <v>11</v>
      </c>
      <c r="G212" s="436">
        <v>0</v>
      </c>
      <c r="H212" s="436">
        <v>0</v>
      </c>
      <c r="I212" s="493">
        <v>11</v>
      </c>
      <c r="J212" s="494">
        <v>0</v>
      </c>
      <c r="K212" s="436">
        <v>47.826086956521735</v>
      </c>
      <c r="L212" s="436">
        <v>0</v>
      </c>
      <c r="M212" s="436">
        <v>0</v>
      </c>
      <c r="N212" s="495">
        <v>47.826086956521735</v>
      </c>
      <c r="R212" s="506"/>
      <c r="S212" s="506"/>
      <c r="T212" s="506"/>
      <c r="U212" s="506"/>
      <c r="V212" s="506"/>
      <c r="W212" s="506"/>
      <c r="X212" s="506"/>
      <c r="Y212" s="506"/>
      <c r="Z212" s="506"/>
      <c r="AA212" s="506"/>
      <c r="AB212" s="506"/>
      <c r="AC212" s="506"/>
    </row>
    <row r="213" spans="1:29" x14ac:dyDescent="0.25">
      <c r="A213" s="476"/>
      <c r="B213" s="312">
        <v>2015</v>
      </c>
      <c r="C213" s="313" t="s">
        <v>288</v>
      </c>
      <c r="D213" s="314" t="s">
        <v>26</v>
      </c>
      <c r="E213" s="492">
        <v>0</v>
      </c>
      <c r="F213" s="436">
        <v>7</v>
      </c>
      <c r="G213" s="436">
        <v>0</v>
      </c>
      <c r="H213" s="436">
        <v>0</v>
      </c>
      <c r="I213" s="493">
        <v>7</v>
      </c>
      <c r="J213" s="494">
        <v>0</v>
      </c>
      <c r="K213" s="436">
        <v>30.434782608695649</v>
      </c>
      <c r="L213" s="436">
        <v>0</v>
      </c>
      <c r="M213" s="436">
        <v>0</v>
      </c>
      <c r="N213" s="495">
        <v>30.434782608695649</v>
      </c>
      <c r="R213" s="506"/>
      <c r="S213" s="506"/>
      <c r="T213" s="506"/>
      <c r="U213" s="506"/>
      <c r="V213" s="506"/>
      <c r="W213" s="506"/>
      <c r="X213" s="506"/>
      <c r="Y213" s="506"/>
      <c r="Z213" s="506"/>
      <c r="AA213" s="506"/>
      <c r="AB213" s="506"/>
      <c r="AC213" s="506"/>
    </row>
    <row r="214" spans="1:29" x14ac:dyDescent="0.25">
      <c r="A214" s="476"/>
      <c r="B214" s="312">
        <v>2015</v>
      </c>
      <c r="C214" s="313" t="s">
        <v>288</v>
      </c>
      <c r="D214" s="314" t="s">
        <v>27</v>
      </c>
      <c r="E214" s="492">
        <v>0</v>
      </c>
      <c r="F214" s="436">
        <v>2</v>
      </c>
      <c r="G214" s="436">
        <v>0</v>
      </c>
      <c r="H214" s="436">
        <v>0</v>
      </c>
      <c r="I214" s="493">
        <v>2</v>
      </c>
      <c r="J214" s="494">
        <v>0</v>
      </c>
      <c r="K214" s="436">
        <v>8.695652173913043</v>
      </c>
      <c r="L214" s="436">
        <v>0</v>
      </c>
      <c r="M214" s="436">
        <v>0</v>
      </c>
      <c r="N214" s="495">
        <v>8.695652173913043</v>
      </c>
      <c r="R214" s="506"/>
      <c r="S214" s="506"/>
      <c r="T214" s="506"/>
      <c r="U214" s="506"/>
      <c r="V214" s="506"/>
      <c r="W214" s="506"/>
      <c r="X214" s="506"/>
      <c r="Y214" s="506"/>
      <c r="Z214" s="506"/>
      <c r="AA214" s="506"/>
      <c r="AB214" s="506"/>
      <c r="AC214" s="506"/>
    </row>
    <row r="215" spans="1:29" x14ac:dyDescent="0.25">
      <c r="A215" s="476"/>
      <c r="B215" s="320">
        <v>2015</v>
      </c>
      <c r="C215" s="321" t="s">
        <v>288</v>
      </c>
      <c r="D215" s="322" t="s">
        <v>7</v>
      </c>
      <c r="E215" s="496">
        <v>0</v>
      </c>
      <c r="F215" s="497">
        <v>23</v>
      </c>
      <c r="G215" s="497">
        <v>0</v>
      </c>
      <c r="H215" s="497">
        <v>0</v>
      </c>
      <c r="I215" s="498">
        <v>23</v>
      </c>
      <c r="J215" s="499">
        <v>0</v>
      </c>
      <c r="K215" s="497">
        <v>100</v>
      </c>
      <c r="L215" s="497">
        <v>0</v>
      </c>
      <c r="M215" s="497">
        <v>0</v>
      </c>
      <c r="N215" s="500">
        <v>100</v>
      </c>
      <c r="R215" s="506"/>
      <c r="S215" s="506"/>
      <c r="T215" s="506"/>
      <c r="U215" s="506"/>
      <c r="V215" s="506"/>
      <c r="W215" s="506"/>
      <c r="X215" s="506"/>
      <c r="Y215" s="506"/>
      <c r="Z215" s="506"/>
      <c r="AA215" s="506"/>
      <c r="AB215" s="506"/>
      <c r="AC215" s="506"/>
    </row>
    <row r="216" spans="1:29" x14ac:dyDescent="0.25">
      <c r="A216" s="476"/>
      <c r="B216" s="312">
        <v>2015</v>
      </c>
      <c r="C216" s="313" t="s">
        <v>289</v>
      </c>
      <c r="D216" s="314" t="s">
        <v>24</v>
      </c>
      <c r="E216" s="492">
        <v>0</v>
      </c>
      <c r="F216" s="436">
        <v>0</v>
      </c>
      <c r="G216" s="436">
        <v>1</v>
      </c>
      <c r="H216" s="436">
        <v>0</v>
      </c>
      <c r="I216" s="493">
        <v>1</v>
      </c>
      <c r="J216" s="494">
        <v>0</v>
      </c>
      <c r="K216" s="436">
        <v>0</v>
      </c>
      <c r="L216" s="436">
        <v>14.285714285714286</v>
      </c>
      <c r="M216" s="436">
        <v>0</v>
      </c>
      <c r="N216" s="495">
        <v>14.285714285714286</v>
      </c>
      <c r="R216" s="506"/>
      <c r="S216" s="506"/>
      <c r="T216" s="506"/>
      <c r="U216" s="506"/>
      <c r="V216" s="506"/>
      <c r="W216" s="506"/>
      <c r="X216" s="506"/>
      <c r="Y216" s="506"/>
      <c r="Z216" s="506"/>
      <c r="AA216" s="506"/>
      <c r="AB216" s="506"/>
      <c r="AC216" s="506"/>
    </row>
    <row r="217" spans="1:29" x14ac:dyDescent="0.25">
      <c r="A217" s="476"/>
      <c r="B217" s="312">
        <v>2015</v>
      </c>
      <c r="C217" s="313" t="s">
        <v>289</v>
      </c>
      <c r="D217" s="314" t="s">
        <v>25</v>
      </c>
      <c r="E217" s="492">
        <v>0</v>
      </c>
      <c r="F217" s="436">
        <v>0</v>
      </c>
      <c r="G217" s="436">
        <v>5</v>
      </c>
      <c r="H217" s="436">
        <v>0</v>
      </c>
      <c r="I217" s="493">
        <v>5</v>
      </c>
      <c r="J217" s="494">
        <v>0</v>
      </c>
      <c r="K217" s="436">
        <v>0</v>
      </c>
      <c r="L217" s="436">
        <v>71.428571428571431</v>
      </c>
      <c r="M217" s="436">
        <v>0</v>
      </c>
      <c r="N217" s="495">
        <v>71.428571428571431</v>
      </c>
      <c r="R217" s="506"/>
      <c r="S217" s="506"/>
      <c r="T217" s="506"/>
      <c r="U217" s="506"/>
      <c r="V217" s="506"/>
      <c r="W217" s="506"/>
      <c r="X217" s="506"/>
      <c r="Y217" s="506"/>
      <c r="Z217" s="506"/>
      <c r="AA217" s="506"/>
      <c r="AB217" s="506"/>
      <c r="AC217" s="506"/>
    </row>
    <row r="218" spans="1:29" x14ac:dyDescent="0.25">
      <c r="A218" s="476"/>
      <c r="B218" s="312">
        <v>2015</v>
      </c>
      <c r="C218" s="313" t="s">
        <v>289</v>
      </c>
      <c r="D218" s="314" t="s">
        <v>26</v>
      </c>
      <c r="E218" s="492">
        <v>0</v>
      </c>
      <c r="F218" s="436">
        <v>0</v>
      </c>
      <c r="G218" s="436">
        <v>0</v>
      </c>
      <c r="H218" s="436">
        <v>0</v>
      </c>
      <c r="I218" s="493">
        <v>0</v>
      </c>
      <c r="J218" s="494">
        <v>0</v>
      </c>
      <c r="K218" s="436">
        <v>0</v>
      </c>
      <c r="L218" s="436">
        <v>0</v>
      </c>
      <c r="M218" s="436">
        <v>0</v>
      </c>
      <c r="N218" s="495">
        <v>0</v>
      </c>
      <c r="R218" s="506"/>
      <c r="S218" s="506"/>
      <c r="T218" s="506"/>
      <c r="U218" s="506"/>
      <c r="V218" s="506"/>
      <c r="W218" s="506"/>
      <c r="X218" s="506"/>
      <c r="Y218" s="506"/>
      <c r="Z218" s="506"/>
      <c r="AA218" s="506"/>
      <c r="AB218" s="506"/>
      <c r="AC218" s="506"/>
    </row>
    <row r="219" spans="1:29" x14ac:dyDescent="0.25">
      <c r="A219" s="476"/>
      <c r="B219" s="312">
        <v>2015</v>
      </c>
      <c r="C219" s="313" t="s">
        <v>289</v>
      </c>
      <c r="D219" s="314" t="s">
        <v>27</v>
      </c>
      <c r="E219" s="492">
        <v>0</v>
      </c>
      <c r="F219" s="436">
        <v>0</v>
      </c>
      <c r="G219" s="436">
        <v>1</v>
      </c>
      <c r="H219" s="436">
        <v>0</v>
      </c>
      <c r="I219" s="493">
        <v>1</v>
      </c>
      <c r="J219" s="494">
        <v>0</v>
      </c>
      <c r="K219" s="436">
        <v>0</v>
      </c>
      <c r="L219" s="436">
        <v>14.285714285714286</v>
      </c>
      <c r="M219" s="436">
        <v>0</v>
      </c>
      <c r="N219" s="495">
        <v>14.285714285714286</v>
      </c>
      <c r="R219" s="506"/>
      <c r="S219" s="506"/>
      <c r="T219" s="506"/>
      <c r="U219" s="506"/>
      <c r="V219" s="506"/>
      <c r="W219" s="506"/>
      <c r="X219" s="506"/>
      <c r="Y219" s="506"/>
      <c r="Z219" s="506"/>
      <c r="AA219" s="506"/>
      <c r="AB219" s="506"/>
      <c r="AC219" s="506"/>
    </row>
    <row r="220" spans="1:29" x14ac:dyDescent="0.25">
      <c r="A220" s="476"/>
      <c r="B220" s="320">
        <v>2015</v>
      </c>
      <c r="C220" s="321" t="s">
        <v>289</v>
      </c>
      <c r="D220" s="322" t="s">
        <v>7</v>
      </c>
      <c r="E220" s="496">
        <v>0</v>
      </c>
      <c r="F220" s="497">
        <v>0</v>
      </c>
      <c r="G220" s="497">
        <v>7</v>
      </c>
      <c r="H220" s="497">
        <v>0</v>
      </c>
      <c r="I220" s="498">
        <v>7</v>
      </c>
      <c r="J220" s="499">
        <v>0</v>
      </c>
      <c r="K220" s="497">
        <v>0</v>
      </c>
      <c r="L220" s="497">
        <v>100</v>
      </c>
      <c r="M220" s="497">
        <v>0</v>
      </c>
      <c r="N220" s="500">
        <v>100</v>
      </c>
      <c r="R220" s="506"/>
      <c r="S220" s="506"/>
      <c r="T220" s="506"/>
      <c r="U220" s="506"/>
      <c r="V220" s="506"/>
      <c r="W220" s="506"/>
      <c r="X220" s="506"/>
      <c r="Y220" s="506"/>
      <c r="Z220" s="506"/>
      <c r="AA220" s="506"/>
      <c r="AB220" s="506"/>
      <c r="AC220" s="506"/>
    </row>
    <row r="221" spans="1:29" x14ac:dyDescent="0.25">
      <c r="A221" s="476"/>
      <c r="B221" s="312">
        <v>2015</v>
      </c>
      <c r="C221" s="313" t="s">
        <v>290</v>
      </c>
      <c r="D221" s="314" t="s">
        <v>24</v>
      </c>
      <c r="E221" s="492">
        <v>0</v>
      </c>
      <c r="F221" s="436">
        <v>0</v>
      </c>
      <c r="G221" s="436">
        <v>11</v>
      </c>
      <c r="H221" s="436">
        <v>0</v>
      </c>
      <c r="I221" s="493">
        <v>11</v>
      </c>
      <c r="J221" s="494">
        <v>0</v>
      </c>
      <c r="K221" s="436">
        <v>0</v>
      </c>
      <c r="L221" s="436">
        <v>34.375</v>
      </c>
      <c r="M221" s="436">
        <v>0</v>
      </c>
      <c r="N221" s="495">
        <v>34.375</v>
      </c>
      <c r="R221" s="506"/>
      <c r="S221" s="506"/>
      <c r="T221" s="506"/>
      <c r="U221" s="506"/>
      <c r="V221" s="506"/>
      <c r="W221" s="506"/>
      <c r="X221" s="506"/>
      <c r="Y221" s="506"/>
      <c r="Z221" s="506"/>
      <c r="AA221" s="506"/>
      <c r="AB221" s="506"/>
      <c r="AC221" s="506"/>
    </row>
    <row r="222" spans="1:29" x14ac:dyDescent="0.25">
      <c r="A222" s="476"/>
      <c r="B222" s="312">
        <v>2015</v>
      </c>
      <c r="C222" s="313" t="s">
        <v>290</v>
      </c>
      <c r="D222" s="314" t="s">
        <v>25</v>
      </c>
      <c r="E222" s="492">
        <v>0</v>
      </c>
      <c r="F222" s="436">
        <v>0</v>
      </c>
      <c r="G222" s="436">
        <v>19</v>
      </c>
      <c r="H222" s="436">
        <v>0</v>
      </c>
      <c r="I222" s="493">
        <v>19</v>
      </c>
      <c r="J222" s="494">
        <v>0</v>
      </c>
      <c r="K222" s="436">
        <v>0</v>
      </c>
      <c r="L222" s="436">
        <v>59.375</v>
      </c>
      <c r="M222" s="436">
        <v>0</v>
      </c>
      <c r="N222" s="495">
        <v>59.375</v>
      </c>
      <c r="R222" s="506"/>
      <c r="S222" s="506"/>
      <c r="T222" s="506"/>
      <c r="U222" s="506"/>
      <c r="V222" s="506"/>
      <c r="W222" s="506"/>
      <c r="X222" s="506"/>
      <c r="Y222" s="506"/>
      <c r="Z222" s="506"/>
      <c r="AA222" s="506"/>
      <c r="AB222" s="506"/>
      <c r="AC222" s="506"/>
    </row>
    <row r="223" spans="1:29" x14ac:dyDescent="0.25">
      <c r="A223" s="476"/>
      <c r="B223" s="312">
        <v>2015</v>
      </c>
      <c r="C223" s="313" t="s">
        <v>290</v>
      </c>
      <c r="D223" s="314" t="s">
        <v>26</v>
      </c>
      <c r="E223" s="492">
        <v>0</v>
      </c>
      <c r="F223" s="436">
        <v>0</v>
      </c>
      <c r="G223" s="436">
        <v>1</v>
      </c>
      <c r="H223" s="436">
        <v>0</v>
      </c>
      <c r="I223" s="493">
        <v>1</v>
      </c>
      <c r="J223" s="494">
        <v>0</v>
      </c>
      <c r="K223" s="436">
        <v>0</v>
      </c>
      <c r="L223" s="436">
        <v>3.125</v>
      </c>
      <c r="M223" s="436">
        <v>0</v>
      </c>
      <c r="N223" s="495">
        <v>3.125</v>
      </c>
      <c r="R223" s="506"/>
      <c r="S223" s="506"/>
      <c r="T223" s="506"/>
      <c r="U223" s="506"/>
      <c r="V223" s="506"/>
      <c r="W223" s="506"/>
      <c r="X223" s="506"/>
      <c r="Y223" s="506"/>
      <c r="Z223" s="506"/>
      <c r="AA223" s="506"/>
      <c r="AB223" s="506"/>
      <c r="AC223" s="506"/>
    </row>
    <row r="224" spans="1:29" x14ac:dyDescent="0.25">
      <c r="A224" s="476"/>
      <c r="B224" s="312">
        <v>2015</v>
      </c>
      <c r="C224" s="313" t="s">
        <v>290</v>
      </c>
      <c r="D224" s="314" t="s">
        <v>27</v>
      </c>
      <c r="E224" s="492">
        <v>0</v>
      </c>
      <c r="F224" s="436">
        <v>0</v>
      </c>
      <c r="G224" s="436">
        <v>1</v>
      </c>
      <c r="H224" s="436">
        <v>0</v>
      </c>
      <c r="I224" s="493">
        <v>1</v>
      </c>
      <c r="J224" s="494">
        <v>0</v>
      </c>
      <c r="K224" s="436">
        <v>0</v>
      </c>
      <c r="L224" s="436">
        <v>3.125</v>
      </c>
      <c r="M224" s="436">
        <v>0</v>
      </c>
      <c r="N224" s="495">
        <v>3.125</v>
      </c>
      <c r="R224" s="506"/>
      <c r="S224" s="506"/>
      <c r="T224" s="506"/>
      <c r="U224" s="506"/>
      <c r="V224" s="506"/>
      <c r="W224" s="506"/>
      <c r="X224" s="506"/>
      <c r="Y224" s="506"/>
      <c r="Z224" s="506"/>
      <c r="AA224" s="506"/>
      <c r="AB224" s="506"/>
      <c r="AC224" s="506"/>
    </row>
    <row r="225" spans="1:29" x14ac:dyDescent="0.25">
      <c r="A225" s="476"/>
      <c r="B225" s="320">
        <v>2015</v>
      </c>
      <c r="C225" s="321" t="s">
        <v>290</v>
      </c>
      <c r="D225" s="322" t="s">
        <v>7</v>
      </c>
      <c r="E225" s="496">
        <v>0</v>
      </c>
      <c r="F225" s="497">
        <v>0</v>
      </c>
      <c r="G225" s="497">
        <v>32</v>
      </c>
      <c r="H225" s="497">
        <v>0</v>
      </c>
      <c r="I225" s="498">
        <v>32</v>
      </c>
      <c r="J225" s="499">
        <v>0</v>
      </c>
      <c r="K225" s="497">
        <v>0</v>
      </c>
      <c r="L225" s="497">
        <v>100</v>
      </c>
      <c r="M225" s="497">
        <v>0</v>
      </c>
      <c r="N225" s="500">
        <v>100</v>
      </c>
      <c r="R225" s="506"/>
      <c r="S225" s="506"/>
      <c r="T225" s="506"/>
      <c r="U225" s="506"/>
      <c r="V225" s="506"/>
      <c r="W225" s="506"/>
      <c r="X225" s="506"/>
      <c r="Y225" s="506"/>
      <c r="Z225" s="506"/>
      <c r="AA225" s="506"/>
      <c r="AB225" s="506"/>
      <c r="AC225" s="506"/>
    </row>
    <row r="226" spans="1:29" x14ac:dyDescent="0.25">
      <c r="A226" s="476"/>
      <c r="B226" s="312">
        <v>2015</v>
      </c>
      <c r="C226" s="313" t="s">
        <v>291</v>
      </c>
      <c r="D226" s="314" t="s">
        <v>24</v>
      </c>
      <c r="E226" s="492">
        <v>3</v>
      </c>
      <c r="F226" s="436">
        <v>0</v>
      </c>
      <c r="G226" s="436">
        <v>0</v>
      </c>
      <c r="H226" s="436">
        <v>0</v>
      </c>
      <c r="I226" s="493">
        <v>3</v>
      </c>
      <c r="J226" s="494">
        <v>10</v>
      </c>
      <c r="K226" s="436">
        <v>0</v>
      </c>
      <c r="L226" s="436">
        <v>0</v>
      </c>
      <c r="M226" s="436">
        <v>0</v>
      </c>
      <c r="N226" s="495">
        <v>7.1428571428571423</v>
      </c>
      <c r="R226" s="506"/>
      <c r="S226" s="506"/>
      <c r="T226" s="506"/>
      <c r="U226" s="506"/>
      <c r="V226" s="506"/>
      <c r="W226" s="506"/>
      <c r="X226" s="506"/>
      <c r="Y226" s="506"/>
      <c r="Z226" s="506"/>
      <c r="AA226" s="506"/>
      <c r="AB226" s="506"/>
      <c r="AC226" s="506"/>
    </row>
    <row r="227" spans="1:29" x14ac:dyDescent="0.25">
      <c r="A227" s="476"/>
      <c r="B227" s="312">
        <v>2015</v>
      </c>
      <c r="C227" s="313" t="s">
        <v>291</v>
      </c>
      <c r="D227" s="314" t="s">
        <v>25</v>
      </c>
      <c r="E227" s="492">
        <v>16</v>
      </c>
      <c r="F227" s="436">
        <v>0</v>
      </c>
      <c r="G227" s="436">
        <v>11</v>
      </c>
      <c r="H227" s="436">
        <v>0</v>
      </c>
      <c r="I227" s="493">
        <v>26</v>
      </c>
      <c r="J227" s="494">
        <v>53.333333333333336</v>
      </c>
      <c r="K227" s="436">
        <v>0</v>
      </c>
      <c r="L227" s="436">
        <v>84.615384615384613</v>
      </c>
      <c r="M227" s="436">
        <v>0</v>
      </c>
      <c r="N227" s="495">
        <v>61.904761904761905</v>
      </c>
      <c r="R227" s="506"/>
      <c r="S227" s="506"/>
      <c r="T227" s="506"/>
      <c r="U227" s="506"/>
      <c r="V227" s="506"/>
      <c r="W227" s="506"/>
      <c r="X227" s="506"/>
      <c r="Y227" s="506"/>
      <c r="Z227" s="506"/>
      <c r="AA227" s="506"/>
      <c r="AB227" s="506"/>
      <c r="AC227" s="506"/>
    </row>
    <row r="228" spans="1:29" x14ac:dyDescent="0.25">
      <c r="A228" s="476"/>
      <c r="B228" s="312">
        <v>2015</v>
      </c>
      <c r="C228" s="313" t="s">
        <v>291</v>
      </c>
      <c r="D228" s="314" t="s">
        <v>26</v>
      </c>
      <c r="E228" s="492">
        <v>3</v>
      </c>
      <c r="F228" s="436">
        <v>0</v>
      </c>
      <c r="G228" s="436">
        <v>1</v>
      </c>
      <c r="H228" s="436">
        <v>0</v>
      </c>
      <c r="I228" s="493">
        <v>4</v>
      </c>
      <c r="J228" s="494">
        <v>10</v>
      </c>
      <c r="K228" s="436">
        <v>0</v>
      </c>
      <c r="L228" s="436">
        <v>7.6923076923076925</v>
      </c>
      <c r="M228" s="436">
        <v>0</v>
      </c>
      <c r="N228" s="495">
        <v>9.5238095238095237</v>
      </c>
      <c r="R228" s="506"/>
      <c r="S228" s="506"/>
      <c r="T228" s="506"/>
      <c r="U228" s="506"/>
      <c r="V228" s="506"/>
      <c r="W228" s="506"/>
      <c r="X228" s="506"/>
      <c r="Y228" s="506"/>
      <c r="Z228" s="506"/>
      <c r="AA228" s="506"/>
      <c r="AB228" s="506"/>
      <c r="AC228" s="506"/>
    </row>
    <row r="229" spans="1:29" x14ac:dyDescent="0.25">
      <c r="A229" s="476"/>
      <c r="B229" s="312">
        <v>2015</v>
      </c>
      <c r="C229" s="313" t="s">
        <v>291</v>
      </c>
      <c r="D229" s="314" t="s">
        <v>27</v>
      </c>
      <c r="E229" s="492">
        <v>8</v>
      </c>
      <c r="F229" s="436">
        <v>0</v>
      </c>
      <c r="G229" s="436">
        <v>1</v>
      </c>
      <c r="H229" s="436">
        <v>0</v>
      </c>
      <c r="I229" s="493">
        <v>9</v>
      </c>
      <c r="J229" s="494">
        <v>26.666666666666668</v>
      </c>
      <c r="K229" s="436">
        <v>0</v>
      </c>
      <c r="L229" s="436">
        <v>7.6923076923076925</v>
      </c>
      <c r="M229" s="436">
        <v>0</v>
      </c>
      <c r="N229" s="495">
        <v>21.428571428571427</v>
      </c>
      <c r="R229" s="506"/>
      <c r="S229" s="506"/>
      <c r="T229" s="506"/>
      <c r="U229" s="506"/>
      <c r="V229" s="506"/>
      <c r="W229" s="506"/>
      <c r="X229" s="506"/>
      <c r="Y229" s="506"/>
      <c r="Z229" s="506"/>
      <c r="AA229" s="506"/>
      <c r="AB229" s="506"/>
      <c r="AC229" s="506"/>
    </row>
    <row r="230" spans="1:29" x14ac:dyDescent="0.25">
      <c r="A230" s="476"/>
      <c r="B230" s="320">
        <v>2015</v>
      </c>
      <c r="C230" s="321" t="s">
        <v>291</v>
      </c>
      <c r="D230" s="322" t="s">
        <v>7</v>
      </c>
      <c r="E230" s="496">
        <v>30</v>
      </c>
      <c r="F230" s="497">
        <v>0</v>
      </c>
      <c r="G230" s="497">
        <v>13</v>
      </c>
      <c r="H230" s="497">
        <v>0</v>
      </c>
      <c r="I230" s="498">
        <v>42</v>
      </c>
      <c r="J230" s="499">
        <v>100</v>
      </c>
      <c r="K230" s="497">
        <v>0</v>
      </c>
      <c r="L230" s="497">
        <v>100</v>
      </c>
      <c r="M230" s="497">
        <v>0</v>
      </c>
      <c r="N230" s="500">
        <v>100</v>
      </c>
      <c r="R230" s="506"/>
      <c r="S230" s="506"/>
      <c r="T230" s="506"/>
      <c r="U230" s="506"/>
      <c r="V230" s="506"/>
      <c r="W230" s="506"/>
      <c r="X230" s="506"/>
      <c r="Y230" s="506"/>
      <c r="Z230" s="506"/>
      <c r="AA230" s="506"/>
      <c r="AB230" s="506"/>
      <c r="AC230" s="506"/>
    </row>
    <row r="231" spans="1:29" x14ac:dyDescent="0.25">
      <c r="A231" s="476"/>
      <c r="B231" s="312">
        <v>2015</v>
      </c>
      <c r="C231" s="313" t="s">
        <v>292</v>
      </c>
      <c r="D231" s="314" t="s">
        <v>24</v>
      </c>
      <c r="E231" s="492">
        <v>0</v>
      </c>
      <c r="F231" s="436">
        <v>0</v>
      </c>
      <c r="G231" s="436">
        <v>0</v>
      </c>
      <c r="H231" s="436">
        <v>0</v>
      </c>
      <c r="I231" s="493">
        <v>0</v>
      </c>
      <c r="J231" s="494">
        <v>0</v>
      </c>
      <c r="K231" s="436">
        <v>0</v>
      </c>
      <c r="L231" s="436">
        <v>0</v>
      </c>
      <c r="M231" s="436">
        <v>0</v>
      </c>
      <c r="N231" s="495">
        <v>0</v>
      </c>
      <c r="R231" s="506"/>
      <c r="S231" s="506"/>
      <c r="T231" s="506"/>
      <c r="U231" s="506"/>
      <c r="V231" s="506"/>
      <c r="W231" s="506"/>
      <c r="X231" s="506"/>
      <c r="Y231" s="506"/>
      <c r="Z231" s="506"/>
      <c r="AA231" s="506"/>
      <c r="AB231" s="506"/>
      <c r="AC231" s="506"/>
    </row>
    <row r="232" spans="1:29" x14ac:dyDescent="0.25">
      <c r="A232" s="476"/>
      <c r="B232" s="312">
        <v>2015</v>
      </c>
      <c r="C232" s="313" t="s">
        <v>292</v>
      </c>
      <c r="D232" s="314" t="s">
        <v>25</v>
      </c>
      <c r="E232" s="492">
        <v>0</v>
      </c>
      <c r="F232" s="436">
        <v>0</v>
      </c>
      <c r="G232" s="436">
        <v>0</v>
      </c>
      <c r="H232" s="436">
        <v>0</v>
      </c>
      <c r="I232" s="493">
        <v>0</v>
      </c>
      <c r="J232" s="494">
        <v>0</v>
      </c>
      <c r="K232" s="436">
        <v>0</v>
      </c>
      <c r="L232" s="436">
        <v>0</v>
      </c>
      <c r="M232" s="436">
        <v>0</v>
      </c>
      <c r="N232" s="495">
        <v>0</v>
      </c>
      <c r="R232" s="506"/>
      <c r="S232" s="506"/>
      <c r="T232" s="506"/>
      <c r="U232" s="506"/>
      <c r="V232" s="506"/>
      <c r="W232" s="506"/>
      <c r="X232" s="506"/>
      <c r="Y232" s="506"/>
      <c r="Z232" s="506"/>
      <c r="AA232" s="506"/>
      <c r="AB232" s="506"/>
      <c r="AC232" s="506"/>
    </row>
    <row r="233" spans="1:29" x14ac:dyDescent="0.25">
      <c r="A233" s="476"/>
      <c r="B233" s="312">
        <v>2015</v>
      </c>
      <c r="C233" s="313" t="s">
        <v>292</v>
      </c>
      <c r="D233" s="314" t="s">
        <v>26</v>
      </c>
      <c r="E233" s="492">
        <v>0</v>
      </c>
      <c r="F233" s="436">
        <v>0</v>
      </c>
      <c r="G233" s="436">
        <v>0</v>
      </c>
      <c r="H233" s="436">
        <v>0</v>
      </c>
      <c r="I233" s="493">
        <v>0</v>
      </c>
      <c r="J233" s="494">
        <v>0</v>
      </c>
      <c r="K233" s="436">
        <v>0</v>
      </c>
      <c r="L233" s="436">
        <v>0</v>
      </c>
      <c r="M233" s="436">
        <v>0</v>
      </c>
      <c r="N233" s="495">
        <v>0</v>
      </c>
      <c r="R233" s="506"/>
      <c r="S233" s="506"/>
      <c r="T233" s="506"/>
      <c r="U233" s="506"/>
      <c r="V233" s="506"/>
      <c r="W233" s="506"/>
      <c r="X233" s="506"/>
      <c r="Y233" s="506"/>
      <c r="Z233" s="506"/>
      <c r="AA233" s="506"/>
      <c r="AB233" s="506"/>
      <c r="AC233" s="506"/>
    </row>
    <row r="234" spans="1:29" x14ac:dyDescent="0.25">
      <c r="A234" s="476"/>
      <c r="B234" s="312">
        <v>2015</v>
      </c>
      <c r="C234" s="313" t="s">
        <v>292</v>
      </c>
      <c r="D234" s="314" t="s">
        <v>27</v>
      </c>
      <c r="E234" s="492">
        <v>0</v>
      </c>
      <c r="F234" s="436">
        <v>0</v>
      </c>
      <c r="G234" s="436">
        <v>0</v>
      </c>
      <c r="H234" s="436">
        <v>0</v>
      </c>
      <c r="I234" s="493">
        <v>0</v>
      </c>
      <c r="J234" s="494">
        <v>0</v>
      </c>
      <c r="K234" s="436">
        <v>0</v>
      </c>
      <c r="L234" s="436">
        <v>0</v>
      </c>
      <c r="M234" s="436">
        <v>0</v>
      </c>
      <c r="N234" s="495">
        <v>0</v>
      </c>
      <c r="R234" s="506"/>
      <c r="S234" s="506"/>
      <c r="T234" s="506"/>
      <c r="U234" s="506"/>
      <c r="V234" s="506"/>
      <c r="W234" s="506"/>
      <c r="X234" s="506"/>
      <c r="Y234" s="506"/>
      <c r="Z234" s="506"/>
      <c r="AA234" s="506"/>
      <c r="AB234" s="506"/>
      <c r="AC234" s="506"/>
    </row>
    <row r="235" spans="1:29" x14ac:dyDescent="0.25">
      <c r="A235" s="476"/>
      <c r="B235" s="320">
        <v>2015</v>
      </c>
      <c r="C235" s="321" t="s">
        <v>292</v>
      </c>
      <c r="D235" s="322" t="s">
        <v>7</v>
      </c>
      <c r="E235" s="496">
        <v>13</v>
      </c>
      <c r="F235" s="497">
        <v>33</v>
      </c>
      <c r="G235" s="497">
        <v>16</v>
      </c>
      <c r="H235" s="497">
        <v>0</v>
      </c>
      <c r="I235" s="498">
        <v>61</v>
      </c>
      <c r="J235" s="499">
        <v>100</v>
      </c>
      <c r="K235" s="497">
        <v>100</v>
      </c>
      <c r="L235" s="497">
        <v>100</v>
      </c>
      <c r="M235" s="497">
        <v>0</v>
      </c>
      <c r="N235" s="500">
        <v>100</v>
      </c>
      <c r="R235" s="506"/>
      <c r="S235" s="506"/>
      <c r="T235" s="506"/>
      <c r="U235" s="506"/>
      <c r="V235" s="506"/>
      <c r="W235" s="506"/>
      <c r="X235" s="506"/>
      <c r="Y235" s="506"/>
      <c r="Z235" s="506"/>
      <c r="AA235" s="506"/>
      <c r="AB235" s="506"/>
      <c r="AC235" s="506"/>
    </row>
    <row r="236" spans="1:29" x14ac:dyDescent="0.25">
      <c r="A236" s="476"/>
      <c r="B236" s="312">
        <v>2015</v>
      </c>
      <c r="C236" s="313" t="s">
        <v>293</v>
      </c>
      <c r="D236" s="314" t="s">
        <v>24</v>
      </c>
      <c r="E236" s="492">
        <v>0</v>
      </c>
      <c r="F236" s="436">
        <v>3</v>
      </c>
      <c r="G236" s="436">
        <v>1</v>
      </c>
      <c r="H236" s="436">
        <v>0</v>
      </c>
      <c r="I236" s="493">
        <v>4</v>
      </c>
      <c r="J236" s="494">
        <v>0</v>
      </c>
      <c r="K236" s="436">
        <v>33.333333333333329</v>
      </c>
      <c r="L236" s="436">
        <v>100</v>
      </c>
      <c r="M236" s="436">
        <v>0</v>
      </c>
      <c r="N236" s="495">
        <v>40</v>
      </c>
      <c r="R236" s="506"/>
      <c r="S236" s="506"/>
      <c r="T236" s="506"/>
      <c r="U236" s="506"/>
      <c r="V236" s="506"/>
      <c r="W236" s="506"/>
      <c r="X236" s="506"/>
      <c r="Y236" s="506"/>
      <c r="Z236" s="506"/>
      <c r="AA236" s="506"/>
      <c r="AB236" s="506"/>
      <c r="AC236" s="506"/>
    </row>
    <row r="237" spans="1:29" x14ac:dyDescent="0.25">
      <c r="A237" s="476"/>
      <c r="B237" s="312">
        <v>2015</v>
      </c>
      <c r="C237" s="313" t="s">
        <v>293</v>
      </c>
      <c r="D237" s="314" t="s">
        <v>25</v>
      </c>
      <c r="E237" s="492">
        <v>0</v>
      </c>
      <c r="F237" s="436">
        <v>4</v>
      </c>
      <c r="G237" s="436">
        <v>0</v>
      </c>
      <c r="H237" s="436">
        <v>0</v>
      </c>
      <c r="I237" s="493">
        <v>4</v>
      </c>
      <c r="J237" s="494">
        <v>0</v>
      </c>
      <c r="K237" s="436">
        <v>44.444444444444443</v>
      </c>
      <c r="L237" s="436">
        <v>0</v>
      </c>
      <c r="M237" s="436">
        <v>0</v>
      </c>
      <c r="N237" s="495">
        <v>40</v>
      </c>
      <c r="R237" s="506"/>
      <c r="S237" s="506"/>
      <c r="T237" s="506"/>
      <c r="U237" s="506"/>
      <c r="V237" s="506"/>
      <c r="W237" s="506"/>
      <c r="X237" s="506"/>
      <c r="Y237" s="506"/>
      <c r="Z237" s="506"/>
      <c r="AA237" s="506"/>
      <c r="AB237" s="506"/>
      <c r="AC237" s="506"/>
    </row>
    <row r="238" spans="1:29" x14ac:dyDescent="0.25">
      <c r="A238" s="476"/>
      <c r="B238" s="312">
        <v>2015</v>
      </c>
      <c r="C238" s="313" t="s">
        <v>293</v>
      </c>
      <c r="D238" s="314" t="s">
        <v>26</v>
      </c>
      <c r="E238" s="492">
        <v>0</v>
      </c>
      <c r="F238" s="436">
        <v>2</v>
      </c>
      <c r="G238" s="436">
        <v>0</v>
      </c>
      <c r="H238" s="436">
        <v>0</v>
      </c>
      <c r="I238" s="493">
        <v>2</v>
      </c>
      <c r="J238" s="494">
        <v>0</v>
      </c>
      <c r="K238" s="436">
        <v>22.222222222222221</v>
      </c>
      <c r="L238" s="436">
        <v>0</v>
      </c>
      <c r="M238" s="436">
        <v>0</v>
      </c>
      <c r="N238" s="495">
        <v>20</v>
      </c>
      <c r="R238" s="506"/>
      <c r="S238" s="506"/>
      <c r="T238" s="506"/>
      <c r="U238" s="506"/>
      <c r="V238" s="506"/>
      <c r="W238" s="506"/>
      <c r="X238" s="506"/>
      <c r="Y238" s="506"/>
      <c r="Z238" s="506"/>
      <c r="AA238" s="506"/>
      <c r="AB238" s="506"/>
      <c r="AC238" s="506"/>
    </row>
    <row r="239" spans="1:29" x14ac:dyDescent="0.25">
      <c r="A239" s="476"/>
      <c r="B239" s="312">
        <v>2015</v>
      </c>
      <c r="C239" s="313" t="s">
        <v>293</v>
      </c>
      <c r="D239" s="314" t="s">
        <v>27</v>
      </c>
      <c r="E239" s="492">
        <v>0</v>
      </c>
      <c r="F239" s="436">
        <v>0</v>
      </c>
      <c r="G239" s="436">
        <v>0</v>
      </c>
      <c r="H239" s="436">
        <v>0</v>
      </c>
      <c r="I239" s="493">
        <v>0</v>
      </c>
      <c r="J239" s="494">
        <v>0</v>
      </c>
      <c r="K239" s="436">
        <v>0</v>
      </c>
      <c r="L239" s="436">
        <v>0</v>
      </c>
      <c r="M239" s="436">
        <v>0</v>
      </c>
      <c r="N239" s="495">
        <v>0</v>
      </c>
      <c r="R239" s="506"/>
      <c r="S239" s="506"/>
      <c r="T239" s="506"/>
      <c r="U239" s="506"/>
      <c r="V239" s="506"/>
      <c r="W239" s="506"/>
      <c r="X239" s="506"/>
      <c r="Y239" s="506"/>
      <c r="Z239" s="506"/>
      <c r="AA239" s="506"/>
      <c r="AB239" s="506"/>
      <c r="AC239" s="506"/>
    </row>
    <row r="240" spans="1:29" x14ac:dyDescent="0.25">
      <c r="A240" s="476"/>
      <c r="B240" s="320">
        <v>2015</v>
      </c>
      <c r="C240" s="321" t="s">
        <v>293</v>
      </c>
      <c r="D240" s="322" t="s">
        <v>7</v>
      </c>
      <c r="E240" s="496">
        <v>0</v>
      </c>
      <c r="F240" s="497">
        <v>9</v>
      </c>
      <c r="G240" s="497">
        <v>1</v>
      </c>
      <c r="H240" s="497">
        <v>0</v>
      </c>
      <c r="I240" s="498">
        <v>10</v>
      </c>
      <c r="J240" s="499">
        <v>0</v>
      </c>
      <c r="K240" s="497">
        <v>100</v>
      </c>
      <c r="L240" s="497">
        <v>100</v>
      </c>
      <c r="M240" s="497">
        <v>0</v>
      </c>
      <c r="N240" s="500">
        <v>100</v>
      </c>
      <c r="R240" s="506"/>
      <c r="S240" s="506"/>
      <c r="T240" s="506"/>
      <c r="U240" s="506"/>
      <c r="V240" s="506"/>
      <c r="W240" s="506"/>
      <c r="X240" s="506"/>
      <c r="Y240" s="506"/>
      <c r="Z240" s="506"/>
      <c r="AA240" s="506"/>
      <c r="AB240" s="506"/>
      <c r="AC240" s="506"/>
    </row>
    <row r="241" spans="1:29" x14ac:dyDescent="0.25">
      <c r="A241" s="476"/>
      <c r="B241" s="312">
        <v>2015</v>
      </c>
      <c r="C241" s="313" t="s">
        <v>294</v>
      </c>
      <c r="D241" s="314" t="s">
        <v>24</v>
      </c>
      <c r="E241" s="492">
        <v>0</v>
      </c>
      <c r="F241" s="436">
        <v>11</v>
      </c>
      <c r="G241" s="436">
        <v>0</v>
      </c>
      <c r="H241" s="436">
        <v>0</v>
      </c>
      <c r="I241" s="493">
        <v>11</v>
      </c>
      <c r="J241" s="494">
        <v>0</v>
      </c>
      <c r="K241" s="436">
        <v>34.375</v>
      </c>
      <c r="L241" s="436">
        <v>0</v>
      </c>
      <c r="M241" s="436">
        <v>0</v>
      </c>
      <c r="N241" s="495">
        <v>34.375</v>
      </c>
      <c r="R241" s="506"/>
      <c r="S241" s="506"/>
      <c r="T241" s="506"/>
      <c r="U241" s="506"/>
      <c r="V241" s="506"/>
      <c r="W241" s="506"/>
      <c r="X241" s="506"/>
      <c r="Y241" s="506"/>
      <c r="Z241" s="506"/>
      <c r="AA241" s="506"/>
      <c r="AB241" s="506"/>
      <c r="AC241" s="506"/>
    </row>
    <row r="242" spans="1:29" x14ac:dyDescent="0.25">
      <c r="A242" s="476"/>
      <c r="B242" s="312">
        <v>2015</v>
      </c>
      <c r="C242" s="313" t="s">
        <v>294</v>
      </c>
      <c r="D242" s="314" t="s">
        <v>25</v>
      </c>
      <c r="E242" s="492">
        <v>0</v>
      </c>
      <c r="F242" s="436">
        <v>13</v>
      </c>
      <c r="G242" s="436">
        <v>0</v>
      </c>
      <c r="H242" s="436">
        <v>0</v>
      </c>
      <c r="I242" s="493">
        <v>13</v>
      </c>
      <c r="J242" s="494">
        <v>0</v>
      </c>
      <c r="K242" s="436">
        <v>40.625</v>
      </c>
      <c r="L242" s="436">
        <v>0</v>
      </c>
      <c r="M242" s="436">
        <v>0</v>
      </c>
      <c r="N242" s="495">
        <v>40.625</v>
      </c>
      <c r="R242" s="506"/>
      <c r="S242" s="506"/>
      <c r="T242" s="506"/>
      <c r="U242" s="506"/>
      <c r="V242" s="506"/>
      <c r="W242" s="506"/>
      <c r="X242" s="506"/>
      <c r="Y242" s="506"/>
      <c r="Z242" s="506"/>
      <c r="AA242" s="506"/>
      <c r="AB242" s="506"/>
      <c r="AC242" s="506"/>
    </row>
    <row r="243" spans="1:29" x14ac:dyDescent="0.25">
      <c r="A243" s="476"/>
      <c r="B243" s="312">
        <v>2015</v>
      </c>
      <c r="C243" s="313" t="s">
        <v>294</v>
      </c>
      <c r="D243" s="314" t="s">
        <v>26</v>
      </c>
      <c r="E243" s="492">
        <v>0</v>
      </c>
      <c r="F243" s="436">
        <v>4</v>
      </c>
      <c r="G243" s="436">
        <v>0</v>
      </c>
      <c r="H243" s="436">
        <v>0</v>
      </c>
      <c r="I243" s="493">
        <v>4</v>
      </c>
      <c r="J243" s="494">
        <v>0</v>
      </c>
      <c r="K243" s="436">
        <v>12.5</v>
      </c>
      <c r="L243" s="436">
        <v>0</v>
      </c>
      <c r="M243" s="436">
        <v>0</v>
      </c>
      <c r="N243" s="495">
        <v>12.5</v>
      </c>
      <c r="R243" s="506"/>
      <c r="S243" s="506"/>
      <c r="T243" s="506"/>
      <c r="U243" s="506"/>
      <c r="V243" s="506"/>
      <c r="W243" s="506"/>
      <c r="X243" s="506"/>
      <c r="Y243" s="506"/>
      <c r="Z243" s="506"/>
      <c r="AA243" s="506"/>
      <c r="AB243" s="506"/>
      <c r="AC243" s="506"/>
    </row>
    <row r="244" spans="1:29" x14ac:dyDescent="0.25">
      <c r="A244" s="476"/>
      <c r="B244" s="312">
        <v>2015</v>
      </c>
      <c r="C244" s="313" t="s">
        <v>294</v>
      </c>
      <c r="D244" s="314" t="s">
        <v>27</v>
      </c>
      <c r="E244" s="492">
        <v>0</v>
      </c>
      <c r="F244" s="436">
        <v>2</v>
      </c>
      <c r="G244" s="436">
        <v>0</v>
      </c>
      <c r="H244" s="436">
        <v>0</v>
      </c>
      <c r="I244" s="493">
        <v>2</v>
      </c>
      <c r="J244" s="494">
        <v>0</v>
      </c>
      <c r="K244" s="436">
        <v>6.25</v>
      </c>
      <c r="L244" s="436">
        <v>0</v>
      </c>
      <c r="M244" s="436">
        <v>0</v>
      </c>
      <c r="N244" s="495">
        <v>6.25</v>
      </c>
      <c r="R244" s="506"/>
      <c r="S244" s="506"/>
      <c r="T244" s="506"/>
      <c r="U244" s="506"/>
      <c r="V244" s="506"/>
      <c r="W244" s="506"/>
      <c r="X244" s="506"/>
      <c r="Y244" s="506"/>
      <c r="Z244" s="506"/>
      <c r="AA244" s="506"/>
      <c r="AB244" s="506"/>
      <c r="AC244" s="506"/>
    </row>
    <row r="245" spans="1:29" x14ac:dyDescent="0.25">
      <c r="A245" s="476"/>
      <c r="B245" s="320">
        <v>2015</v>
      </c>
      <c r="C245" s="321" t="s">
        <v>294</v>
      </c>
      <c r="D245" s="322" t="s">
        <v>7</v>
      </c>
      <c r="E245" s="496">
        <v>0</v>
      </c>
      <c r="F245" s="497">
        <v>32</v>
      </c>
      <c r="G245" s="497">
        <v>0</v>
      </c>
      <c r="H245" s="497">
        <v>0</v>
      </c>
      <c r="I245" s="498">
        <v>32</v>
      </c>
      <c r="J245" s="499">
        <v>0</v>
      </c>
      <c r="K245" s="497">
        <v>100</v>
      </c>
      <c r="L245" s="497">
        <v>0</v>
      </c>
      <c r="M245" s="497">
        <v>0</v>
      </c>
      <c r="N245" s="500">
        <v>100</v>
      </c>
      <c r="R245" s="506"/>
      <c r="S245" s="506"/>
      <c r="T245" s="506"/>
      <c r="U245" s="506"/>
      <c r="V245" s="506"/>
      <c r="W245" s="506"/>
      <c r="X245" s="506"/>
      <c r="Y245" s="506"/>
      <c r="Z245" s="506"/>
      <c r="AA245" s="506"/>
      <c r="AB245" s="506"/>
      <c r="AC245" s="506"/>
    </row>
    <row r="246" spans="1:29" x14ac:dyDescent="0.25">
      <c r="A246" s="476"/>
      <c r="B246" s="312">
        <v>2015</v>
      </c>
      <c r="C246" s="313" t="s">
        <v>295</v>
      </c>
      <c r="D246" s="314" t="s">
        <v>24</v>
      </c>
      <c r="E246" s="492">
        <v>0</v>
      </c>
      <c r="F246" s="436">
        <v>0</v>
      </c>
      <c r="G246" s="436">
        <v>0</v>
      </c>
      <c r="H246" s="436">
        <v>0</v>
      </c>
      <c r="I246" s="493">
        <v>0</v>
      </c>
      <c r="J246" s="494">
        <v>0</v>
      </c>
      <c r="K246" s="436">
        <v>0</v>
      </c>
      <c r="L246" s="436">
        <v>0</v>
      </c>
      <c r="M246" s="436">
        <v>0</v>
      </c>
      <c r="N246" s="495">
        <v>0</v>
      </c>
      <c r="R246" s="506"/>
      <c r="S246" s="506"/>
      <c r="T246" s="506"/>
      <c r="U246" s="506"/>
      <c r="V246" s="506"/>
      <c r="W246" s="506"/>
      <c r="X246" s="506"/>
      <c r="Y246" s="506"/>
      <c r="Z246" s="506"/>
      <c r="AA246" s="506"/>
      <c r="AB246" s="506"/>
      <c r="AC246" s="506"/>
    </row>
    <row r="247" spans="1:29" x14ac:dyDescent="0.25">
      <c r="A247" s="476"/>
      <c r="B247" s="312">
        <v>2015</v>
      </c>
      <c r="C247" s="313" t="s">
        <v>295</v>
      </c>
      <c r="D247" s="314" t="s">
        <v>25</v>
      </c>
      <c r="E247" s="492">
        <v>0</v>
      </c>
      <c r="F247" s="436">
        <v>0</v>
      </c>
      <c r="G247" s="436">
        <v>0</v>
      </c>
      <c r="H247" s="436">
        <v>0</v>
      </c>
      <c r="I247" s="493">
        <v>0</v>
      </c>
      <c r="J247" s="494">
        <v>0</v>
      </c>
      <c r="K247" s="436">
        <v>0</v>
      </c>
      <c r="L247" s="436">
        <v>0</v>
      </c>
      <c r="M247" s="436">
        <v>0</v>
      </c>
      <c r="N247" s="495">
        <v>0</v>
      </c>
      <c r="R247" s="506"/>
      <c r="S247" s="506"/>
      <c r="T247" s="506"/>
      <c r="U247" s="506"/>
      <c r="V247" s="506"/>
      <c r="W247" s="506"/>
      <c r="X247" s="506"/>
      <c r="Y247" s="506"/>
      <c r="Z247" s="506"/>
      <c r="AA247" s="506"/>
      <c r="AB247" s="506"/>
      <c r="AC247" s="506"/>
    </row>
    <row r="248" spans="1:29" x14ac:dyDescent="0.25">
      <c r="A248" s="476"/>
      <c r="B248" s="312">
        <v>2015</v>
      </c>
      <c r="C248" s="313" t="s">
        <v>295</v>
      </c>
      <c r="D248" s="314" t="s">
        <v>26</v>
      </c>
      <c r="E248" s="492">
        <v>0</v>
      </c>
      <c r="F248" s="436">
        <v>0</v>
      </c>
      <c r="G248" s="436">
        <v>0</v>
      </c>
      <c r="H248" s="436">
        <v>0</v>
      </c>
      <c r="I248" s="493">
        <v>0</v>
      </c>
      <c r="J248" s="494">
        <v>0</v>
      </c>
      <c r="K248" s="436">
        <v>0</v>
      </c>
      <c r="L248" s="436">
        <v>0</v>
      </c>
      <c r="M248" s="436">
        <v>0</v>
      </c>
      <c r="N248" s="495">
        <v>0</v>
      </c>
      <c r="R248" s="506"/>
      <c r="S248" s="506"/>
      <c r="T248" s="506"/>
      <c r="U248" s="506"/>
      <c r="V248" s="506"/>
      <c r="W248" s="506"/>
      <c r="X248" s="506"/>
      <c r="Y248" s="506"/>
      <c r="Z248" s="506"/>
      <c r="AA248" s="506"/>
      <c r="AB248" s="506"/>
      <c r="AC248" s="506"/>
    </row>
    <row r="249" spans="1:29" x14ac:dyDescent="0.25">
      <c r="A249" s="476"/>
      <c r="B249" s="312">
        <v>2015</v>
      </c>
      <c r="C249" s="313" t="s">
        <v>295</v>
      </c>
      <c r="D249" s="314" t="s">
        <v>27</v>
      </c>
      <c r="E249" s="492">
        <v>0</v>
      </c>
      <c r="F249" s="436">
        <v>0</v>
      </c>
      <c r="G249" s="436">
        <v>0</v>
      </c>
      <c r="H249" s="436">
        <v>0</v>
      </c>
      <c r="I249" s="493">
        <v>0</v>
      </c>
      <c r="J249" s="494">
        <v>0</v>
      </c>
      <c r="K249" s="436">
        <v>0</v>
      </c>
      <c r="L249" s="436">
        <v>0</v>
      </c>
      <c r="M249" s="436">
        <v>0</v>
      </c>
      <c r="N249" s="495">
        <v>0</v>
      </c>
      <c r="R249" s="506"/>
      <c r="S249" s="506"/>
      <c r="T249" s="506"/>
      <c r="U249" s="506"/>
      <c r="V249" s="506"/>
      <c r="W249" s="506"/>
      <c r="X249" s="506"/>
      <c r="Y249" s="506"/>
      <c r="Z249" s="506"/>
      <c r="AA249" s="506"/>
      <c r="AB249" s="506"/>
      <c r="AC249" s="506"/>
    </row>
    <row r="250" spans="1:29" x14ac:dyDescent="0.25">
      <c r="A250" s="476"/>
      <c r="B250" s="320">
        <v>2015</v>
      </c>
      <c r="C250" s="321" t="s">
        <v>295</v>
      </c>
      <c r="D250" s="322" t="s">
        <v>7</v>
      </c>
      <c r="E250" s="496">
        <v>0</v>
      </c>
      <c r="F250" s="497">
        <v>0</v>
      </c>
      <c r="G250" s="497">
        <v>0</v>
      </c>
      <c r="H250" s="497">
        <v>0</v>
      </c>
      <c r="I250" s="498">
        <v>0</v>
      </c>
      <c r="J250" s="499">
        <v>0</v>
      </c>
      <c r="K250" s="497">
        <v>0</v>
      </c>
      <c r="L250" s="497">
        <v>0</v>
      </c>
      <c r="M250" s="497">
        <v>0</v>
      </c>
      <c r="N250" s="500">
        <v>0</v>
      </c>
      <c r="R250" s="506"/>
      <c r="S250" s="506"/>
      <c r="T250" s="506"/>
      <c r="U250" s="506"/>
      <c r="V250" s="506"/>
      <c r="W250" s="506"/>
      <c r="X250" s="506"/>
      <c r="Y250" s="506"/>
      <c r="Z250" s="506"/>
      <c r="AA250" s="506"/>
      <c r="AB250" s="506"/>
      <c r="AC250" s="506"/>
    </row>
    <row r="251" spans="1:29" x14ac:dyDescent="0.25">
      <c r="A251" s="476"/>
      <c r="B251" s="312">
        <v>2015</v>
      </c>
      <c r="C251" s="313" t="s">
        <v>296</v>
      </c>
      <c r="D251" s="314" t="s">
        <v>24</v>
      </c>
      <c r="E251" s="492">
        <v>0</v>
      </c>
      <c r="F251" s="436">
        <v>0</v>
      </c>
      <c r="G251" s="436">
        <v>0</v>
      </c>
      <c r="H251" s="436">
        <v>0</v>
      </c>
      <c r="I251" s="493">
        <v>0</v>
      </c>
      <c r="J251" s="494">
        <v>0</v>
      </c>
      <c r="K251" s="436">
        <v>0</v>
      </c>
      <c r="L251" s="436">
        <v>0</v>
      </c>
      <c r="M251" s="436">
        <v>0</v>
      </c>
      <c r="N251" s="495">
        <v>0</v>
      </c>
      <c r="R251" s="506"/>
      <c r="S251" s="506"/>
      <c r="T251" s="506"/>
      <c r="U251" s="506"/>
      <c r="V251" s="506"/>
      <c r="W251" s="506"/>
      <c r="X251" s="506"/>
      <c r="Y251" s="506"/>
      <c r="Z251" s="506"/>
      <c r="AA251" s="506"/>
      <c r="AB251" s="506"/>
      <c r="AC251" s="506"/>
    </row>
    <row r="252" spans="1:29" x14ac:dyDescent="0.25">
      <c r="A252" s="476"/>
      <c r="B252" s="312">
        <v>2015</v>
      </c>
      <c r="C252" s="313" t="s">
        <v>296</v>
      </c>
      <c r="D252" s="314" t="s">
        <v>25</v>
      </c>
      <c r="E252" s="492">
        <v>0</v>
      </c>
      <c r="F252" s="436">
        <v>0</v>
      </c>
      <c r="G252" s="436">
        <v>0</v>
      </c>
      <c r="H252" s="436">
        <v>0</v>
      </c>
      <c r="I252" s="493">
        <v>0</v>
      </c>
      <c r="J252" s="494">
        <v>0</v>
      </c>
      <c r="K252" s="436">
        <v>0</v>
      </c>
      <c r="L252" s="436">
        <v>0</v>
      </c>
      <c r="M252" s="436">
        <v>0</v>
      </c>
      <c r="N252" s="495">
        <v>0</v>
      </c>
      <c r="R252" s="506"/>
      <c r="S252" s="506"/>
      <c r="T252" s="506"/>
      <c r="U252" s="506"/>
      <c r="V252" s="506"/>
      <c r="W252" s="506"/>
      <c r="X252" s="506"/>
      <c r="Y252" s="506"/>
      <c r="Z252" s="506"/>
      <c r="AA252" s="506"/>
      <c r="AB252" s="506"/>
      <c r="AC252" s="506"/>
    </row>
    <row r="253" spans="1:29" x14ac:dyDescent="0.25">
      <c r="A253" s="476"/>
      <c r="B253" s="312">
        <v>2015</v>
      </c>
      <c r="C253" s="313" t="s">
        <v>296</v>
      </c>
      <c r="D253" s="314" t="s">
        <v>26</v>
      </c>
      <c r="E253" s="492">
        <v>0</v>
      </c>
      <c r="F253" s="436">
        <v>0</v>
      </c>
      <c r="G253" s="436">
        <v>0</v>
      </c>
      <c r="H253" s="436">
        <v>0</v>
      </c>
      <c r="I253" s="493">
        <v>0</v>
      </c>
      <c r="J253" s="494">
        <v>0</v>
      </c>
      <c r="K253" s="436">
        <v>0</v>
      </c>
      <c r="L253" s="436">
        <v>0</v>
      </c>
      <c r="M253" s="436">
        <v>0</v>
      </c>
      <c r="N253" s="495">
        <v>0</v>
      </c>
      <c r="R253" s="506"/>
      <c r="S253" s="506"/>
      <c r="T253" s="506"/>
      <c r="U253" s="506"/>
      <c r="V253" s="506"/>
      <c r="W253" s="506"/>
      <c r="X253" s="506"/>
      <c r="Y253" s="506"/>
      <c r="Z253" s="506"/>
      <c r="AA253" s="506"/>
      <c r="AB253" s="506"/>
      <c r="AC253" s="506"/>
    </row>
    <row r="254" spans="1:29" x14ac:dyDescent="0.25">
      <c r="A254" s="476"/>
      <c r="B254" s="312">
        <v>2015</v>
      </c>
      <c r="C254" s="313" t="s">
        <v>296</v>
      </c>
      <c r="D254" s="314" t="s">
        <v>27</v>
      </c>
      <c r="E254" s="492">
        <v>0</v>
      </c>
      <c r="F254" s="436">
        <v>0</v>
      </c>
      <c r="G254" s="436">
        <v>0</v>
      </c>
      <c r="H254" s="436">
        <v>0</v>
      </c>
      <c r="I254" s="493">
        <v>0</v>
      </c>
      <c r="J254" s="494">
        <v>0</v>
      </c>
      <c r="K254" s="436">
        <v>0</v>
      </c>
      <c r="L254" s="436">
        <v>0</v>
      </c>
      <c r="M254" s="436">
        <v>0</v>
      </c>
      <c r="N254" s="495">
        <v>0</v>
      </c>
      <c r="R254" s="506"/>
      <c r="S254" s="506"/>
      <c r="T254" s="506"/>
      <c r="U254" s="506"/>
      <c r="V254" s="506"/>
      <c r="W254" s="506"/>
      <c r="X254" s="506"/>
      <c r="Y254" s="506"/>
      <c r="Z254" s="506"/>
      <c r="AA254" s="506"/>
      <c r="AB254" s="506"/>
      <c r="AC254" s="506"/>
    </row>
    <row r="255" spans="1:29" x14ac:dyDescent="0.25">
      <c r="A255" s="476"/>
      <c r="B255" s="320">
        <v>2015</v>
      </c>
      <c r="C255" s="321" t="s">
        <v>296</v>
      </c>
      <c r="D255" s="322" t="s">
        <v>7</v>
      </c>
      <c r="E255" s="496">
        <v>0</v>
      </c>
      <c r="F255" s="497">
        <v>0</v>
      </c>
      <c r="G255" s="497">
        <v>0</v>
      </c>
      <c r="H255" s="497">
        <v>0</v>
      </c>
      <c r="I255" s="498">
        <v>0</v>
      </c>
      <c r="J255" s="499">
        <v>0</v>
      </c>
      <c r="K255" s="497">
        <v>0</v>
      </c>
      <c r="L255" s="497">
        <v>0</v>
      </c>
      <c r="M255" s="497">
        <v>0</v>
      </c>
      <c r="N255" s="500">
        <v>0</v>
      </c>
      <c r="R255" s="506"/>
      <c r="S255" s="506"/>
      <c r="T255" s="506"/>
      <c r="U255" s="506"/>
      <c r="V255" s="506"/>
      <c r="W255" s="506"/>
      <c r="X255" s="506"/>
      <c r="Y255" s="506"/>
      <c r="Z255" s="506"/>
      <c r="AA255" s="506"/>
      <c r="AB255" s="506"/>
      <c r="AC255" s="506"/>
    </row>
    <row r="256" spans="1:29" x14ac:dyDescent="0.25">
      <c r="A256" s="476"/>
      <c r="B256" s="312">
        <v>2015</v>
      </c>
      <c r="C256" s="313" t="s">
        <v>297</v>
      </c>
      <c r="D256" s="314" t="s">
        <v>24</v>
      </c>
      <c r="E256" s="492">
        <v>0</v>
      </c>
      <c r="F256" s="436">
        <v>1</v>
      </c>
      <c r="G256" s="436">
        <v>0</v>
      </c>
      <c r="H256" s="436">
        <v>0</v>
      </c>
      <c r="I256" s="493">
        <v>1</v>
      </c>
      <c r="J256" s="494">
        <v>0</v>
      </c>
      <c r="K256" s="436">
        <v>11.111111111111111</v>
      </c>
      <c r="L256" s="436">
        <v>0</v>
      </c>
      <c r="M256" s="436">
        <v>0</v>
      </c>
      <c r="N256" s="495">
        <v>10</v>
      </c>
      <c r="R256" s="506"/>
      <c r="S256" s="506"/>
      <c r="T256" s="506"/>
      <c r="U256" s="506"/>
      <c r="V256" s="506"/>
      <c r="W256" s="506"/>
      <c r="X256" s="506"/>
      <c r="Y256" s="506"/>
      <c r="Z256" s="506"/>
      <c r="AA256" s="506"/>
      <c r="AB256" s="506"/>
      <c r="AC256" s="506"/>
    </row>
    <row r="257" spans="1:29" x14ac:dyDescent="0.25">
      <c r="A257" s="476"/>
      <c r="B257" s="312">
        <v>2015</v>
      </c>
      <c r="C257" s="313" t="s">
        <v>297</v>
      </c>
      <c r="D257" s="314" t="s">
        <v>25</v>
      </c>
      <c r="E257" s="492">
        <v>0</v>
      </c>
      <c r="F257" s="436">
        <v>6</v>
      </c>
      <c r="G257" s="436">
        <v>1</v>
      </c>
      <c r="H257" s="436">
        <v>0</v>
      </c>
      <c r="I257" s="493">
        <v>7</v>
      </c>
      <c r="J257" s="494">
        <v>0</v>
      </c>
      <c r="K257" s="436">
        <v>66.666666666666657</v>
      </c>
      <c r="L257" s="436">
        <v>100</v>
      </c>
      <c r="M257" s="436">
        <v>0</v>
      </c>
      <c r="N257" s="495">
        <v>70</v>
      </c>
      <c r="R257" s="506"/>
      <c r="S257" s="506"/>
      <c r="T257" s="506"/>
      <c r="U257" s="506"/>
      <c r="V257" s="506"/>
      <c r="W257" s="506"/>
      <c r="X257" s="506"/>
      <c r="Y257" s="506"/>
      <c r="Z257" s="506"/>
      <c r="AA257" s="506"/>
      <c r="AB257" s="506"/>
      <c r="AC257" s="506"/>
    </row>
    <row r="258" spans="1:29" x14ac:dyDescent="0.25">
      <c r="A258" s="476"/>
      <c r="B258" s="312">
        <v>2015</v>
      </c>
      <c r="C258" s="313" t="s">
        <v>297</v>
      </c>
      <c r="D258" s="314" t="s">
        <v>26</v>
      </c>
      <c r="E258" s="492">
        <v>0</v>
      </c>
      <c r="F258" s="436">
        <v>2</v>
      </c>
      <c r="G258" s="436">
        <v>0</v>
      </c>
      <c r="H258" s="436">
        <v>0</v>
      </c>
      <c r="I258" s="493">
        <v>2</v>
      </c>
      <c r="J258" s="494">
        <v>0</v>
      </c>
      <c r="K258" s="436">
        <v>22.222222222222221</v>
      </c>
      <c r="L258" s="436">
        <v>0</v>
      </c>
      <c r="M258" s="436">
        <v>0</v>
      </c>
      <c r="N258" s="495">
        <v>20</v>
      </c>
      <c r="R258" s="506"/>
      <c r="S258" s="506"/>
      <c r="T258" s="506"/>
      <c r="U258" s="506"/>
      <c r="V258" s="506"/>
      <c r="W258" s="506"/>
      <c r="X258" s="506"/>
      <c r="Y258" s="506"/>
      <c r="Z258" s="506"/>
      <c r="AA258" s="506"/>
      <c r="AB258" s="506"/>
      <c r="AC258" s="506"/>
    </row>
    <row r="259" spans="1:29" x14ac:dyDescent="0.25">
      <c r="A259" s="476"/>
      <c r="B259" s="312">
        <v>2015</v>
      </c>
      <c r="C259" s="313" t="s">
        <v>297</v>
      </c>
      <c r="D259" s="314" t="s">
        <v>27</v>
      </c>
      <c r="E259" s="492">
        <v>0</v>
      </c>
      <c r="F259" s="436">
        <v>0</v>
      </c>
      <c r="G259" s="436">
        <v>0</v>
      </c>
      <c r="H259" s="436">
        <v>0</v>
      </c>
      <c r="I259" s="493">
        <v>0</v>
      </c>
      <c r="J259" s="494">
        <v>0</v>
      </c>
      <c r="K259" s="436">
        <v>0</v>
      </c>
      <c r="L259" s="436">
        <v>0</v>
      </c>
      <c r="M259" s="436">
        <v>0</v>
      </c>
      <c r="N259" s="495">
        <v>0</v>
      </c>
      <c r="R259" s="506"/>
      <c r="S259" s="506"/>
      <c r="T259" s="506"/>
      <c r="U259" s="506"/>
      <c r="V259" s="506"/>
      <c r="W259" s="506"/>
      <c r="X259" s="506"/>
      <c r="Y259" s="506"/>
      <c r="Z259" s="506"/>
      <c r="AA259" s="506"/>
      <c r="AB259" s="506"/>
      <c r="AC259" s="506"/>
    </row>
    <row r="260" spans="1:29" x14ac:dyDescent="0.25">
      <c r="A260" s="476"/>
      <c r="B260" s="320">
        <v>2015</v>
      </c>
      <c r="C260" s="321" t="s">
        <v>297</v>
      </c>
      <c r="D260" s="322" t="s">
        <v>7</v>
      </c>
      <c r="E260" s="496">
        <v>0</v>
      </c>
      <c r="F260" s="497">
        <v>9</v>
      </c>
      <c r="G260" s="497">
        <v>1</v>
      </c>
      <c r="H260" s="497">
        <v>0</v>
      </c>
      <c r="I260" s="498">
        <v>10</v>
      </c>
      <c r="J260" s="499">
        <v>0</v>
      </c>
      <c r="K260" s="497">
        <v>100</v>
      </c>
      <c r="L260" s="497">
        <v>100</v>
      </c>
      <c r="M260" s="497">
        <v>0</v>
      </c>
      <c r="N260" s="500">
        <v>100</v>
      </c>
      <c r="R260" s="506"/>
      <c r="S260" s="506"/>
      <c r="T260" s="506"/>
      <c r="U260" s="506"/>
      <c r="V260" s="506"/>
      <c r="W260" s="506"/>
      <c r="X260" s="506"/>
      <c r="Y260" s="506"/>
      <c r="Z260" s="506"/>
      <c r="AA260" s="506"/>
      <c r="AB260" s="506"/>
      <c r="AC260" s="506"/>
    </row>
    <row r="261" spans="1:29" x14ac:dyDescent="0.25">
      <c r="A261" s="476"/>
      <c r="B261" s="312">
        <v>2015</v>
      </c>
      <c r="C261" s="313" t="s">
        <v>298</v>
      </c>
      <c r="D261" s="314" t="s">
        <v>24</v>
      </c>
      <c r="E261" s="492">
        <v>0</v>
      </c>
      <c r="F261" s="436">
        <v>4</v>
      </c>
      <c r="G261" s="436">
        <v>0</v>
      </c>
      <c r="H261" s="436">
        <v>0</v>
      </c>
      <c r="I261" s="493">
        <v>4</v>
      </c>
      <c r="J261" s="494">
        <v>0</v>
      </c>
      <c r="K261" s="436">
        <v>66.666666666666671</v>
      </c>
      <c r="L261" s="436">
        <v>0</v>
      </c>
      <c r="M261" s="436">
        <v>0</v>
      </c>
      <c r="N261" s="495">
        <v>66.666666666666671</v>
      </c>
      <c r="R261" s="506"/>
      <c r="S261" s="506"/>
      <c r="T261" s="506"/>
      <c r="U261" s="506"/>
      <c r="V261" s="506"/>
      <c r="W261" s="506"/>
      <c r="X261" s="506"/>
      <c r="Y261" s="506"/>
      <c r="Z261" s="506"/>
      <c r="AA261" s="506"/>
      <c r="AB261" s="506"/>
      <c r="AC261" s="506"/>
    </row>
    <row r="262" spans="1:29" x14ac:dyDescent="0.25">
      <c r="A262" s="476"/>
      <c r="B262" s="312">
        <v>2015</v>
      </c>
      <c r="C262" s="313" t="s">
        <v>298</v>
      </c>
      <c r="D262" s="314" t="s">
        <v>25</v>
      </c>
      <c r="E262" s="492">
        <v>0</v>
      </c>
      <c r="F262" s="436">
        <v>0</v>
      </c>
      <c r="G262" s="436">
        <v>0</v>
      </c>
      <c r="H262" s="436">
        <v>0</v>
      </c>
      <c r="I262" s="493">
        <v>0</v>
      </c>
      <c r="J262" s="494">
        <v>0</v>
      </c>
      <c r="K262" s="436">
        <v>0</v>
      </c>
      <c r="L262" s="436">
        <v>0</v>
      </c>
      <c r="M262" s="436">
        <v>0</v>
      </c>
      <c r="N262" s="495">
        <v>0</v>
      </c>
      <c r="R262" s="506"/>
      <c r="S262" s="506"/>
      <c r="T262" s="506"/>
      <c r="U262" s="506"/>
      <c r="V262" s="506"/>
      <c r="W262" s="506"/>
      <c r="X262" s="506"/>
      <c r="Y262" s="506"/>
      <c r="Z262" s="506"/>
      <c r="AA262" s="506"/>
      <c r="AB262" s="506"/>
      <c r="AC262" s="506"/>
    </row>
    <row r="263" spans="1:29" x14ac:dyDescent="0.25">
      <c r="A263" s="476"/>
      <c r="B263" s="312">
        <v>2015</v>
      </c>
      <c r="C263" s="313" t="s">
        <v>298</v>
      </c>
      <c r="D263" s="314" t="s">
        <v>26</v>
      </c>
      <c r="E263" s="492">
        <v>0</v>
      </c>
      <c r="F263" s="436">
        <v>2</v>
      </c>
      <c r="G263" s="436">
        <v>0</v>
      </c>
      <c r="H263" s="436">
        <v>0</v>
      </c>
      <c r="I263" s="493">
        <v>2</v>
      </c>
      <c r="J263" s="494">
        <v>0</v>
      </c>
      <c r="K263" s="436">
        <v>33.333333333333336</v>
      </c>
      <c r="L263" s="436">
        <v>0</v>
      </c>
      <c r="M263" s="436">
        <v>0</v>
      </c>
      <c r="N263" s="495">
        <v>33.333333333333336</v>
      </c>
      <c r="R263" s="506"/>
      <c r="S263" s="506"/>
      <c r="T263" s="506"/>
      <c r="U263" s="506"/>
      <c r="V263" s="506"/>
      <c r="W263" s="506"/>
      <c r="X263" s="506"/>
      <c r="Y263" s="506"/>
      <c r="Z263" s="506"/>
      <c r="AA263" s="506"/>
      <c r="AB263" s="506"/>
      <c r="AC263" s="506"/>
    </row>
    <row r="264" spans="1:29" x14ac:dyDescent="0.25">
      <c r="A264" s="476"/>
      <c r="B264" s="312">
        <v>2015</v>
      </c>
      <c r="C264" s="313" t="s">
        <v>298</v>
      </c>
      <c r="D264" s="314" t="s">
        <v>27</v>
      </c>
      <c r="E264" s="492">
        <v>0</v>
      </c>
      <c r="F264" s="436">
        <v>0</v>
      </c>
      <c r="G264" s="436">
        <v>0</v>
      </c>
      <c r="H264" s="436">
        <v>0</v>
      </c>
      <c r="I264" s="493">
        <v>0</v>
      </c>
      <c r="J264" s="494">
        <v>0</v>
      </c>
      <c r="K264" s="436">
        <v>0</v>
      </c>
      <c r="L264" s="436">
        <v>0</v>
      </c>
      <c r="M264" s="436">
        <v>0</v>
      </c>
      <c r="N264" s="495">
        <v>0</v>
      </c>
      <c r="R264" s="506"/>
      <c r="S264" s="506"/>
      <c r="T264" s="506"/>
      <c r="U264" s="506"/>
      <c r="V264" s="506"/>
      <c r="W264" s="506"/>
      <c r="X264" s="506"/>
      <c r="Y264" s="506"/>
      <c r="Z264" s="506"/>
      <c r="AA264" s="506"/>
      <c r="AB264" s="506"/>
      <c r="AC264" s="506"/>
    </row>
    <row r="265" spans="1:29" ht="15.75" thickBot="1" x14ac:dyDescent="0.3">
      <c r="A265" s="476"/>
      <c r="B265" s="373">
        <v>2015</v>
      </c>
      <c r="C265" s="507" t="s">
        <v>298</v>
      </c>
      <c r="D265" s="508" t="s">
        <v>7</v>
      </c>
      <c r="E265" s="509">
        <v>0</v>
      </c>
      <c r="F265" s="510">
        <v>6</v>
      </c>
      <c r="G265" s="510">
        <v>0</v>
      </c>
      <c r="H265" s="510">
        <v>0</v>
      </c>
      <c r="I265" s="511">
        <v>6</v>
      </c>
      <c r="J265" s="512">
        <v>0</v>
      </c>
      <c r="K265" s="510">
        <v>100</v>
      </c>
      <c r="L265" s="510">
        <v>0</v>
      </c>
      <c r="M265" s="510">
        <v>0</v>
      </c>
      <c r="N265" s="513">
        <v>100</v>
      </c>
      <c r="R265" s="506"/>
      <c r="S265" s="506"/>
      <c r="T265" s="506"/>
      <c r="U265" s="506"/>
      <c r="V265" s="506"/>
      <c r="W265" s="506"/>
      <c r="X265" s="506"/>
      <c r="Y265" s="506"/>
      <c r="Z265" s="506"/>
      <c r="AA265" s="506"/>
      <c r="AB265" s="506"/>
      <c r="AC265" s="506"/>
    </row>
    <row r="266" spans="1:29" x14ac:dyDescent="0.25">
      <c r="R266" s="506"/>
      <c r="S266" s="506"/>
      <c r="T266" s="506"/>
      <c r="U266" s="506"/>
      <c r="V266" s="506"/>
      <c r="W266" s="506"/>
      <c r="X266" s="506"/>
      <c r="Y266" s="506"/>
      <c r="Z266" s="506"/>
      <c r="AA266" s="506"/>
      <c r="AB266" s="506"/>
      <c r="AC266" s="506"/>
    </row>
  </sheetData>
  <mergeCells count="9">
    <mergeCell ref="C33:N34"/>
    <mergeCell ref="C35:N35"/>
    <mergeCell ref="E39:I39"/>
    <mergeCell ref="J39:N39"/>
    <mergeCell ref="B2:C2"/>
    <mergeCell ref="B5:C5"/>
    <mergeCell ref="D22:H22"/>
    <mergeCell ref="I22:M22"/>
    <mergeCell ref="C31:N31"/>
  </mergeCells>
  <hyperlinks>
    <hyperlink ref="B5" location="'Table 3.13i'!B43" display="Click here for related historic data"/>
    <hyperlink ref="B2" location="Contents!A1" display="Click here to return to Contents page"/>
  </hyperlinks>
  <pageMargins left="0.70866141732283472" right="0.70866141732283472" top="0.74803149606299213" bottom="0.74803149606299213" header="0.31496062992125984" footer="0.31496062992125984"/>
  <pageSetup paperSize="9" scale="64" orientation="landscape" horizontalDpi="90" verticalDpi="90"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Drop Down 1">
              <controlPr defaultSize="0" autoLine="0" autoPict="0">
                <anchor moveWithCells="1">
                  <from>
                    <xdr:col>6</xdr:col>
                    <xdr:colOff>895350</xdr:colOff>
                    <xdr:row>6</xdr:row>
                    <xdr:rowOff>28575</xdr:rowOff>
                  </from>
                  <to>
                    <xdr:col>9</xdr:col>
                    <xdr:colOff>57150</xdr:colOff>
                    <xdr:row>7</xdr:row>
                    <xdr:rowOff>57150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FF0000"/>
  </sheetPr>
  <dimension ref="A1:CL77"/>
  <sheetViews>
    <sheetView zoomScale="80" zoomScaleNormal="80" workbookViewId="0">
      <selection activeCell="M2" sqref="M2"/>
    </sheetView>
  </sheetViews>
  <sheetFormatPr defaultRowHeight="15" x14ac:dyDescent="0.25"/>
  <cols>
    <col min="2" max="2" width="19.7109375" customWidth="1"/>
    <col min="3" max="3" width="13.85546875" bestFit="1" customWidth="1"/>
    <col min="19" max="19" width="32.85546875" bestFit="1" customWidth="1"/>
    <col min="20" max="20" width="13.85546875" bestFit="1" customWidth="1"/>
    <col min="21" max="21" width="7.28515625" bestFit="1" customWidth="1"/>
    <col min="22" max="22" width="9.42578125" bestFit="1" customWidth="1"/>
    <col min="23" max="23" width="7.85546875" bestFit="1" customWidth="1"/>
    <col min="24" max="24" width="9.42578125" bestFit="1" customWidth="1"/>
    <col min="25" max="25" width="7.28515625" bestFit="1" customWidth="1"/>
    <col min="26" max="26" width="9.42578125" bestFit="1" customWidth="1"/>
    <col min="27" max="27" width="7.140625" bestFit="1" customWidth="1"/>
    <col min="28" max="28" width="8.7109375" bestFit="1" customWidth="1"/>
    <col min="29" max="29" width="7.140625" bestFit="1" customWidth="1"/>
    <col min="30" max="30" width="8.42578125" bestFit="1" customWidth="1"/>
    <col min="65" max="90" width="9.140625" style="382"/>
  </cols>
  <sheetData>
    <row r="1" spans="1:90" x14ac:dyDescent="0.25">
      <c r="B1" t="s">
        <v>332</v>
      </c>
      <c r="C1" t="s">
        <v>358</v>
      </c>
      <c r="D1" t="s">
        <v>359</v>
      </c>
      <c r="E1" t="s">
        <v>360</v>
      </c>
      <c r="F1" t="s">
        <v>361</v>
      </c>
      <c r="G1" t="s">
        <v>362</v>
      </c>
      <c r="H1" t="s">
        <v>363</v>
      </c>
      <c r="I1" t="s">
        <v>364</v>
      </c>
      <c r="J1" t="s">
        <v>365</v>
      </c>
      <c r="K1" t="s">
        <v>366</v>
      </c>
      <c r="L1" t="s">
        <v>7</v>
      </c>
      <c r="M1" t="s">
        <v>304</v>
      </c>
      <c r="S1" t="s">
        <v>332</v>
      </c>
      <c r="T1" t="s">
        <v>358</v>
      </c>
      <c r="U1" t="s">
        <v>359</v>
      </c>
      <c r="V1" t="s">
        <v>360</v>
      </c>
      <c r="W1" t="s">
        <v>361</v>
      </c>
      <c r="X1" t="s">
        <v>362</v>
      </c>
      <c r="Y1" t="s">
        <v>363</v>
      </c>
      <c r="Z1" t="s">
        <v>364</v>
      </c>
      <c r="AA1" t="s">
        <v>365</v>
      </c>
      <c r="AB1" t="s">
        <v>366</v>
      </c>
      <c r="AC1" t="s">
        <v>7</v>
      </c>
      <c r="AD1" t="s">
        <v>304</v>
      </c>
      <c r="BM1" s="728" t="s">
        <v>367</v>
      </c>
      <c r="BN1" s="728"/>
      <c r="BO1" s="728"/>
      <c r="BP1" s="728"/>
      <c r="BQ1" s="728"/>
      <c r="BR1" s="728"/>
      <c r="BS1" s="728"/>
      <c r="BT1" s="728"/>
      <c r="BU1" s="728"/>
      <c r="BV1" s="728"/>
      <c r="BW1" s="728"/>
      <c r="BX1" s="728"/>
      <c r="CA1" s="728" t="s">
        <v>368</v>
      </c>
      <c r="CB1" s="728"/>
      <c r="CC1" s="728"/>
      <c r="CD1" s="728"/>
      <c r="CE1" s="728"/>
      <c r="CF1" s="728"/>
      <c r="CG1" s="728"/>
      <c r="CH1" s="728"/>
      <c r="CI1" s="728"/>
      <c r="CJ1" s="728"/>
      <c r="CK1" s="728"/>
      <c r="CL1" s="728"/>
    </row>
    <row r="2" spans="1:90" x14ac:dyDescent="0.25">
      <c r="A2">
        <v>1</v>
      </c>
      <c r="B2" t="s">
        <v>8</v>
      </c>
      <c r="C2" t="s">
        <v>24</v>
      </c>
      <c r="D2" s="564">
        <f>'Table 13i'!E41</f>
        <v>10</v>
      </c>
      <c r="E2" s="564">
        <f>'Table 13i'!J41</f>
        <v>27.027027027027025</v>
      </c>
      <c r="F2" s="564">
        <f>'Table 13i'!F41</f>
        <v>33</v>
      </c>
      <c r="G2" s="564">
        <f>'Table 13i'!K41</f>
        <v>32.67326732673267</v>
      </c>
      <c r="H2" s="564">
        <f>'Table 13i'!G41</f>
        <v>46</v>
      </c>
      <c r="I2" s="564">
        <f>'Table 13i'!L41</f>
        <v>36.507936507936506</v>
      </c>
      <c r="J2" s="564">
        <f>'Table 13i'!H41</f>
        <v>3</v>
      </c>
      <c r="K2" s="564">
        <f>'Table 13i'!M41</f>
        <v>33.333333333333329</v>
      </c>
      <c r="L2" s="564">
        <f>'Table 13i'!I41</f>
        <v>90</v>
      </c>
      <c r="M2" s="564">
        <f>'Table 13i'!N41</f>
        <v>33.3333333333333</v>
      </c>
      <c r="S2" t="s">
        <v>8</v>
      </c>
      <c r="T2" t="s">
        <v>24</v>
      </c>
      <c r="U2" s="464">
        <v>7</v>
      </c>
      <c r="V2" s="464">
        <v>19.444444444444443</v>
      </c>
      <c r="W2" s="464">
        <v>39</v>
      </c>
      <c r="X2" s="464">
        <v>29.770992366412216</v>
      </c>
      <c r="Y2" s="464">
        <v>27</v>
      </c>
      <c r="Z2" s="464">
        <v>31.764705882352942</v>
      </c>
      <c r="AA2" s="464">
        <v>3</v>
      </c>
      <c r="AB2" s="464">
        <v>60</v>
      </c>
      <c r="AC2" s="464">
        <v>76</v>
      </c>
      <c r="AD2" s="464">
        <v>29.921259842519685</v>
      </c>
      <c r="BM2" s="382" t="s">
        <v>332</v>
      </c>
      <c r="BN2" s="382" t="s">
        <v>358</v>
      </c>
      <c r="BO2" s="382" t="s">
        <v>359</v>
      </c>
      <c r="BP2" s="382" t="s">
        <v>360</v>
      </c>
      <c r="BQ2" s="382" t="s">
        <v>361</v>
      </c>
      <c r="BR2" s="382" t="s">
        <v>362</v>
      </c>
      <c r="BS2" s="382" t="s">
        <v>363</v>
      </c>
      <c r="BT2" s="382" t="s">
        <v>364</v>
      </c>
      <c r="BU2" s="382" t="s">
        <v>365</v>
      </c>
      <c r="BV2" s="382" t="s">
        <v>366</v>
      </c>
      <c r="BW2" s="382" t="s">
        <v>7</v>
      </c>
      <c r="BX2" s="382" t="s">
        <v>304</v>
      </c>
      <c r="CA2" s="382" t="s">
        <v>332</v>
      </c>
      <c r="CB2" s="382" t="s">
        <v>358</v>
      </c>
      <c r="CC2" s="382" t="s">
        <v>359</v>
      </c>
      <c r="CD2" s="382" t="s">
        <v>360</v>
      </c>
      <c r="CE2" s="382" t="s">
        <v>361</v>
      </c>
      <c r="CF2" s="382" t="s">
        <v>362</v>
      </c>
      <c r="CG2" s="382" t="s">
        <v>363</v>
      </c>
      <c r="CH2" s="382" t="s">
        <v>364</v>
      </c>
      <c r="CI2" s="382" t="s">
        <v>365</v>
      </c>
      <c r="CJ2" s="382" t="s">
        <v>366</v>
      </c>
      <c r="CK2" s="382" t="s">
        <v>7</v>
      </c>
      <c r="CL2" s="382" t="s">
        <v>304</v>
      </c>
    </row>
    <row r="3" spans="1:90" x14ac:dyDescent="0.25">
      <c r="A3">
        <v>1</v>
      </c>
      <c r="B3" t="s">
        <v>8</v>
      </c>
      <c r="C3" t="s">
        <v>25</v>
      </c>
      <c r="D3" s="564">
        <f>'Table 13i'!E42</f>
        <v>17</v>
      </c>
      <c r="E3" s="564">
        <f>'Table 13i'!J42</f>
        <v>45.945945945945944</v>
      </c>
      <c r="F3" s="564">
        <f>'Table 13i'!F42</f>
        <v>41</v>
      </c>
      <c r="G3" s="564">
        <f>'Table 13i'!K42</f>
        <v>40.594059405940591</v>
      </c>
      <c r="H3" s="564">
        <f>'Table 13i'!G42</f>
        <v>51</v>
      </c>
      <c r="I3" s="564">
        <f>'Table 13i'!L42</f>
        <v>40.476190476190474</v>
      </c>
      <c r="J3" s="564">
        <f>'Table 13i'!H42</f>
        <v>5</v>
      </c>
      <c r="K3" s="564">
        <f>'Table 13i'!M42</f>
        <v>55.555555555555557</v>
      </c>
      <c r="L3" s="564">
        <f>'Table 13i'!I42</f>
        <v>113</v>
      </c>
      <c r="M3" s="564">
        <f>'Table 13i'!N42</f>
        <v>41.851851851851848</v>
      </c>
      <c r="O3" t="s">
        <v>307</v>
      </c>
      <c r="S3" t="s">
        <v>8</v>
      </c>
      <c r="T3" t="s">
        <v>25</v>
      </c>
      <c r="U3" s="464">
        <v>14</v>
      </c>
      <c r="V3" s="464">
        <v>38.888888888888886</v>
      </c>
      <c r="W3" s="464">
        <v>63</v>
      </c>
      <c r="X3" s="464">
        <v>48.091603053435115</v>
      </c>
      <c r="Y3" s="464">
        <v>47</v>
      </c>
      <c r="Z3" s="464">
        <v>55.294117647058826</v>
      </c>
      <c r="AA3" s="464">
        <v>1</v>
      </c>
      <c r="AB3" s="464">
        <v>20</v>
      </c>
      <c r="AC3" s="464">
        <v>122</v>
      </c>
      <c r="AD3" s="464">
        <v>48.031496062992126</v>
      </c>
      <c r="BK3">
        <v>1</v>
      </c>
      <c r="BM3" s="382" t="s">
        <v>8</v>
      </c>
      <c r="BN3" s="382" t="s">
        <v>24</v>
      </c>
      <c r="BO3" s="382">
        <v>3</v>
      </c>
      <c r="BP3" s="382">
        <v>10</v>
      </c>
      <c r="BQ3" s="382">
        <v>28</v>
      </c>
      <c r="BR3" s="382">
        <v>31.46</v>
      </c>
      <c r="BS3" s="382">
        <v>21</v>
      </c>
      <c r="BT3" s="382">
        <v>31.82</v>
      </c>
      <c r="BU3" s="382">
        <v>1</v>
      </c>
      <c r="BV3" s="382">
        <v>100</v>
      </c>
      <c r="BW3" s="382">
        <v>53</v>
      </c>
      <c r="BX3" s="382">
        <v>28.49</v>
      </c>
      <c r="CA3" s="382" t="s">
        <v>8</v>
      </c>
      <c r="CB3" s="382" t="s">
        <v>24</v>
      </c>
      <c r="CC3" s="382">
        <v>3</v>
      </c>
      <c r="CD3" s="382">
        <v>10</v>
      </c>
      <c r="CE3" s="382">
        <v>28</v>
      </c>
      <c r="CF3" s="382">
        <v>31.46</v>
      </c>
      <c r="CG3" s="382">
        <v>21</v>
      </c>
      <c r="CH3" s="382">
        <v>31.82</v>
      </c>
      <c r="CI3" s="382">
        <v>1</v>
      </c>
      <c r="CJ3" s="382">
        <v>100</v>
      </c>
      <c r="CK3" s="382">
        <v>53</v>
      </c>
      <c r="CL3" s="382">
        <v>28.49</v>
      </c>
    </row>
    <row r="4" spans="1:90" x14ac:dyDescent="0.25">
      <c r="A4">
        <v>1</v>
      </c>
      <c r="B4" t="s">
        <v>8</v>
      </c>
      <c r="C4" t="s">
        <v>26</v>
      </c>
      <c r="D4" s="564">
        <f>'Table 13i'!E43</f>
        <v>4</v>
      </c>
      <c r="E4" s="564">
        <f>'Table 13i'!J43</f>
        <v>10.810810810810811</v>
      </c>
      <c r="F4" s="564">
        <f>'Table 13i'!F43</f>
        <v>14</v>
      </c>
      <c r="G4" s="564">
        <f>'Table 13i'!K43</f>
        <v>13.861386138613861</v>
      </c>
      <c r="H4" s="564">
        <f>'Table 13i'!G43</f>
        <v>18</v>
      </c>
      <c r="I4" s="564">
        <f>'Table 13i'!L43</f>
        <v>14.285714285714285</v>
      </c>
      <c r="J4" s="564">
        <f>'Table 13i'!H43</f>
        <v>1</v>
      </c>
      <c r="K4" s="564">
        <f>'Table 13i'!M43</f>
        <v>11.111111111111111</v>
      </c>
      <c r="L4" s="564">
        <f>'Table 13i'!I43</f>
        <v>37</v>
      </c>
      <c r="M4" s="564">
        <f>'Table 13i'!N43</f>
        <v>13.703703703703702</v>
      </c>
      <c r="O4" t="s">
        <v>285</v>
      </c>
      <c r="S4" t="s">
        <v>8</v>
      </c>
      <c r="T4" t="s">
        <v>26</v>
      </c>
      <c r="U4" s="464">
        <v>5</v>
      </c>
      <c r="V4" s="464">
        <v>13.888888888888889</v>
      </c>
      <c r="W4" s="464">
        <v>19</v>
      </c>
      <c r="X4" s="464">
        <v>14.503816793893131</v>
      </c>
      <c r="Y4" s="464">
        <v>8</v>
      </c>
      <c r="Z4" s="464">
        <v>9.4117647058823533</v>
      </c>
      <c r="AA4" s="464">
        <v>1</v>
      </c>
      <c r="AB4" s="464">
        <v>20</v>
      </c>
      <c r="AC4" s="464">
        <v>33</v>
      </c>
      <c r="AD4" s="464">
        <v>12.992125984251969</v>
      </c>
      <c r="BK4">
        <v>1</v>
      </c>
      <c r="BM4" s="382" t="s">
        <v>8</v>
      </c>
      <c r="BN4" s="382" t="s">
        <v>25</v>
      </c>
      <c r="BO4" s="382">
        <v>16</v>
      </c>
      <c r="BP4" s="382">
        <v>53.33</v>
      </c>
      <c r="BQ4" s="382">
        <v>39</v>
      </c>
      <c r="BR4" s="382">
        <v>43.82</v>
      </c>
      <c r="BS4" s="382">
        <v>40</v>
      </c>
      <c r="BT4" s="382">
        <v>60.61</v>
      </c>
      <c r="BU4" s="382">
        <v>0</v>
      </c>
      <c r="BV4" s="382">
        <v>0</v>
      </c>
      <c r="BW4" s="382">
        <v>95</v>
      </c>
      <c r="BX4" s="382">
        <v>51.08</v>
      </c>
      <c r="CA4" s="382" t="s">
        <v>8</v>
      </c>
      <c r="CB4" s="382" t="s">
        <v>25</v>
      </c>
      <c r="CC4" s="382">
        <v>16</v>
      </c>
      <c r="CD4" s="382">
        <v>53.33</v>
      </c>
      <c r="CE4" s="382">
        <v>39</v>
      </c>
      <c r="CF4" s="382">
        <v>43.82</v>
      </c>
      <c r="CG4" s="382">
        <v>40</v>
      </c>
      <c r="CH4" s="382">
        <v>60.61</v>
      </c>
      <c r="CI4" s="382">
        <v>0</v>
      </c>
      <c r="CJ4" s="382">
        <v>0</v>
      </c>
      <c r="CK4" s="382">
        <v>95</v>
      </c>
      <c r="CL4" s="382">
        <v>51.08</v>
      </c>
    </row>
    <row r="5" spans="1:90" x14ac:dyDescent="0.25">
      <c r="A5">
        <v>1</v>
      </c>
      <c r="B5" t="s">
        <v>8</v>
      </c>
      <c r="C5" t="s">
        <v>27</v>
      </c>
      <c r="D5" s="564">
        <f>'Table 13i'!E44</f>
        <v>6</v>
      </c>
      <c r="E5" s="564">
        <f>'Table 13i'!J44</f>
        <v>16.216216216216218</v>
      </c>
      <c r="F5" s="564">
        <f>'Table 13i'!F44</f>
        <v>13</v>
      </c>
      <c r="G5" s="564">
        <f>'Table 13i'!K44</f>
        <v>12.871287128712872</v>
      </c>
      <c r="H5" s="564">
        <f>'Table 13i'!G44</f>
        <v>11</v>
      </c>
      <c r="I5" s="564">
        <f>'Table 13i'!L44</f>
        <v>8.7301587301587293</v>
      </c>
      <c r="J5" s="564">
        <f>'Table 13i'!H44</f>
        <v>0</v>
      </c>
      <c r="K5" s="564">
        <f>'Table 13i'!M44</f>
        <v>0</v>
      </c>
      <c r="L5" s="564">
        <f>'Table 13i'!I44</f>
        <v>30</v>
      </c>
      <c r="M5" s="564">
        <f>'Table 13i'!N44</f>
        <v>11.111111111111111</v>
      </c>
      <c r="O5" t="s">
        <v>286</v>
      </c>
      <c r="S5" t="s">
        <v>8</v>
      </c>
      <c r="T5" t="s">
        <v>27</v>
      </c>
      <c r="U5" s="464">
        <v>10</v>
      </c>
      <c r="V5" s="464">
        <v>27.777777777777779</v>
      </c>
      <c r="W5" s="464">
        <v>10</v>
      </c>
      <c r="X5" s="464">
        <v>7.6335877862595423</v>
      </c>
      <c r="Y5" s="464">
        <v>3</v>
      </c>
      <c r="Z5" s="464">
        <v>3.5294117647058822</v>
      </c>
      <c r="AA5" s="464">
        <v>0</v>
      </c>
      <c r="AB5" s="464">
        <v>0</v>
      </c>
      <c r="AC5" s="464">
        <v>23</v>
      </c>
      <c r="AD5" s="464">
        <v>9.0551181102362204</v>
      </c>
      <c r="BK5">
        <v>1</v>
      </c>
      <c r="BM5" s="382" t="s">
        <v>8</v>
      </c>
      <c r="BN5" s="382" t="s">
        <v>26</v>
      </c>
      <c r="BO5" s="382">
        <v>3</v>
      </c>
      <c r="BP5" s="382">
        <v>10</v>
      </c>
      <c r="BQ5" s="382">
        <v>18</v>
      </c>
      <c r="BR5" s="382">
        <v>20.22</v>
      </c>
      <c r="BS5" s="382">
        <v>2</v>
      </c>
      <c r="BT5" s="382">
        <v>3.03</v>
      </c>
      <c r="BU5" s="382">
        <v>0</v>
      </c>
      <c r="BV5" s="382">
        <v>0</v>
      </c>
      <c r="BW5" s="382">
        <v>23</v>
      </c>
      <c r="BX5" s="382">
        <v>12.37</v>
      </c>
      <c r="CA5" s="382" t="s">
        <v>8</v>
      </c>
      <c r="CB5" s="382" t="s">
        <v>26</v>
      </c>
      <c r="CC5" s="382">
        <v>3</v>
      </c>
      <c r="CD5" s="382">
        <v>10</v>
      </c>
      <c r="CE5" s="382">
        <v>18</v>
      </c>
      <c r="CF5" s="382">
        <v>20.22</v>
      </c>
      <c r="CG5" s="382">
        <v>2</v>
      </c>
      <c r="CH5" s="382">
        <v>3.03</v>
      </c>
      <c r="CI5" s="382">
        <v>0</v>
      </c>
      <c r="CJ5" s="382">
        <v>0</v>
      </c>
      <c r="CK5" s="382">
        <v>23</v>
      </c>
      <c r="CL5" s="382">
        <v>12.37</v>
      </c>
    </row>
    <row r="6" spans="1:90" x14ac:dyDescent="0.25">
      <c r="A6">
        <v>1</v>
      </c>
      <c r="B6" t="s">
        <v>8</v>
      </c>
      <c r="C6" t="s">
        <v>7</v>
      </c>
      <c r="D6" s="564">
        <f>'Table 13i'!E45</f>
        <v>37</v>
      </c>
      <c r="E6" s="564">
        <f>'Table 13i'!J45</f>
        <v>100</v>
      </c>
      <c r="F6" s="564">
        <f>'Table 13i'!F45</f>
        <v>101</v>
      </c>
      <c r="G6" s="564">
        <f>'Table 13i'!K45</f>
        <v>100</v>
      </c>
      <c r="H6" s="564">
        <f>'Table 13i'!G45</f>
        <v>126</v>
      </c>
      <c r="I6" s="564">
        <f>'Table 13i'!L45</f>
        <v>100</v>
      </c>
      <c r="J6" s="564">
        <f>'Table 13i'!H45</f>
        <v>9</v>
      </c>
      <c r="K6" s="564">
        <f>'Table 13i'!M45</f>
        <v>100</v>
      </c>
      <c r="L6" s="564">
        <f>'Table 13i'!I45</f>
        <v>270</v>
      </c>
      <c r="M6" s="564">
        <f>'Table 13i'!N45</f>
        <v>100</v>
      </c>
      <c r="O6" t="s">
        <v>287</v>
      </c>
      <c r="S6" t="s">
        <v>8</v>
      </c>
      <c r="T6" t="s">
        <v>7</v>
      </c>
      <c r="U6" s="464">
        <v>36</v>
      </c>
      <c r="V6" s="464">
        <v>100</v>
      </c>
      <c r="W6" s="464">
        <v>131</v>
      </c>
      <c r="X6" s="464">
        <v>100</v>
      </c>
      <c r="Y6" s="464">
        <v>85</v>
      </c>
      <c r="Z6" s="464">
        <v>100</v>
      </c>
      <c r="AA6" s="464">
        <v>5</v>
      </c>
      <c r="AB6" s="464">
        <v>100</v>
      </c>
      <c r="AC6" s="464">
        <v>254</v>
      </c>
      <c r="AD6" s="464">
        <v>100</v>
      </c>
      <c r="BK6">
        <v>1</v>
      </c>
      <c r="BM6" s="382" t="s">
        <v>8</v>
      </c>
      <c r="BN6" s="382" t="s">
        <v>27</v>
      </c>
      <c r="BO6" s="382">
        <v>8</v>
      </c>
      <c r="BP6" s="382">
        <v>26.67</v>
      </c>
      <c r="BQ6" s="382">
        <v>4</v>
      </c>
      <c r="BR6" s="382">
        <v>4.49</v>
      </c>
      <c r="BS6" s="382">
        <v>3</v>
      </c>
      <c r="BT6" s="382">
        <v>4.55</v>
      </c>
      <c r="BU6" s="382">
        <v>0</v>
      </c>
      <c r="BV6" s="382">
        <v>0</v>
      </c>
      <c r="BW6" s="382">
        <v>15</v>
      </c>
      <c r="BX6" s="382">
        <v>8.06</v>
      </c>
      <c r="CA6" s="382" t="s">
        <v>8</v>
      </c>
      <c r="CB6" s="382" t="s">
        <v>27</v>
      </c>
      <c r="CC6" s="382">
        <v>8</v>
      </c>
      <c r="CD6" s="382">
        <v>26.67</v>
      </c>
      <c r="CE6" s="382">
        <v>4</v>
      </c>
      <c r="CF6" s="382">
        <v>4.49</v>
      </c>
      <c r="CG6" s="382">
        <v>3</v>
      </c>
      <c r="CH6" s="382">
        <v>4.55</v>
      </c>
      <c r="CI6" s="382">
        <v>0</v>
      </c>
      <c r="CJ6" s="382">
        <v>0</v>
      </c>
      <c r="CK6" s="382">
        <v>15</v>
      </c>
      <c r="CL6" s="382">
        <v>8.06</v>
      </c>
    </row>
    <row r="7" spans="1:90" x14ac:dyDescent="0.25">
      <c r="A7">
        <v>2</v>
      </c>
      <c r="B7" t="s">
        <v>285</v>
      </c>
      <c r="C7" t="s">
        <v>24</v>
      </c>
      <c r="D7" s="564">
        <f>'Table 13i'!E46</f>
        <v>0</v>
      </c>
      <c r="E7" s="564">
        <f>'Table 13i'!J46</f>
        <v>0</v>
      </c>
      <c r="F7" s="564">
        <f>'Table 13i'!F46</f>
        <v>0</v>
      </c>
      <c r="G7" s="564">
        <f>'Table 13i'!K46</f>
        <v>0</v>
      </c>
      <c r="H7" s="564">
        <f>'Table 13i'!G46</f>
        <v>3</v>
      </c>
      <c r="I7" s="564">
        <f>'Table 13i'!L46</f>
        <v>60</v>
      </c>
      <c r="J7" s="564">
        <f>'Table 13i'!H46</f>
        <v>0</v>
      </c>
      <c r="K7" s="564">
        <f>'Table 13i'!M46</f>
        <v>0</v>
      </c>
      <c r="L7" s="564">
        <f>'Table 13i'!I46</f>
        <v>3</v>
      </c>
      <c r="M7" s="564">
        <f>'Table 13i'!N46</f>
        <v>50</v>
      </c>
      <c r="O7" t="s">
        <v>288</v>
      </c>
      <c r="S7" t="s">
        <v>285</v>
      </c>
      <c r="T7" t="s">
        <v>24</v>
      </c>
      <c r="U7" s="464">
        <v>0</v>
      </c>
      <c r="V7" s="464">
        <v>0</v>
      </c>
      <c r="W7" s="464">
        <v>0</v>
      </c>
      <c r="X7" s="464">
        <v>0</v>
      </c>
      <c r="Y7" s="464">
        <v>5</v>
      </c>
      <c r="Z7" s="464">
        <v>71.428571428571431</v>
      </c>
      <c r="AA7" s="464">
        <v>0</v>
      </c>
      <c r="AB7" s="464">
        <v>0</v>
      </c>
      <c r="AC7" s="464">
        <v>5</v>
      </c>
      <c r="AD7" s="464">
        <v>62.5</v>
      </c>
      <c r="BK7">
        <v>1</v>
      </c>
      <c r="BM7" s="382" t="s">
        <v>8</v>
      </c>
      <c r="BN7" s="382" t="s">
        <v>7</v>
      </c>
      <c r="BO7" s="382">
        <v>30</v>
      </c>
      <c r="BP7" s="382">
        <v>100</v>
      </c>
      <c r="BQ7" s="382">
        <v>89</v>
      </c>
      <c r="BR7" s="382">
        <v>100</v>
      </c>
      <c r="BS7" s="382">
        <v>66</v>
      </c>
      <c r="BT7" s="382">
        <v>100</v>
      </c>
      <c r="BU7" s="382">
        <v>1</v>
      </c>
      <c r="BV7" s="382">
        <v>100</v>
      </c>
      <c r="BW7" s="382">
        <v>186</v>
      </c>
      <c r="BX7" s="382">
        <v>100</v>
      </c>
      <c r="CA7" s="382" t="s">
        <v>8</v>
      </c>
      <c r="CB7" s="382" t="s">
        <v>7</v>
      </c>
      <c r="CC7" s="382">
        <v>30</v>
      </c>
      <c r="CD7" s="382">
        <v>100</v>
      </c>
      <c r="CE7" s="382">
        <v>89</v>
      </c>
      <c r="CF7" s="382">
        <v>100</v>
      </c>
      <c r="CG7" s="382">
        <v>66</v>
      </c>
      <c r="CH7" s="382">
        <v>100</v>
      </c>
      <c r="CI7" s="382">
        <v>1</v>
      </c>
      <c r="CJ7" s="382">
        <v>100</v>
      </c>
      <c r="CK7" s="382">
        <v>186</v>
      </c>
      <c r="CL7" s="382">
        <v>100</v>
      </c>
    </row>
    <row r="8" spans="1:90" x14ac:dyDescent="0.25">
      <c r="A8">
        <v>2</v>
      </c>
      <c r="B8" t="s">
        <v>285</v>
      </c>
      <c r="C8" t="s">
        <v>25</v>
      </c>
      <c r="D8" s="564">
        <f>'Table 13i'!E47</f>
        <v>0</v>
      </c>
      <c r="E8" s="564">
        <f>'Table 13i'!J47</f>
        <v>0</v>
      </c>
      <c r="F8" s="564">
        <f>'Table 13i'!F47</f>
        <v>0</v>
      </c>
      <c r="G8" s="564">
        <f>'Table 13i'!K47</f>
        <v>0</v>
      </c>
      <c r="H8" s="564">
        <f>'Table 13i'!G47</f>
        <v>2</v>
      </c>
      <c r="I8" s="564">
        <f>'Table 13i'!L47</f>
        <v>40</v>
      </c>
      <c r="J8" s="564">
        <f>'Table 13i'!H47</f>
        <v>0</v>
      </c>
      <c r="K8" s="564">
        <f>'Table 13i'!M47</f>
        <v>0</v>
      </c>
      <c r="L8" s="564">
        <f>'Table 13i'!I47</f>
        <v>2</v>
      </c>
      <c r="M8" s="564">
        <f>'Table 13i'!N47</f>
        <v>33.333333333333336</v>
      </c>
      <c r="O8" t="s">
        <v>289</v>
      </c>
      <c r="S8" t="s">
        <v>285</v>
      </c>
      <c r="T8" t="s">
        <v>25</v>
      </c>
      <c r="U8" s="464">
        <v>0</v>
      </c>
      <c r="V8" s="464">
        <v>0</v>
      </c>
      <c r="W8" s="464">
        <v>0</v>
      </c>
      <c r="X8" s="464">
        <v>0</v>
      </c>
      <c r="Y8" s="464">
        <v>2</v>
      </c>
      <c r="Z8" s="464">
        <v>28.571428571428573</v>
      </c>
      <c r="AA8" s="464">
        <v>0</v>
      </c>
      <c r="AB8" s="464">
        <v>0</v>
      </c>
      <c r="AC8" s="464">
        <v>2</v>
      </c>
      <c r="AD8" s="464">
        <v>25</v>
      </c>
      <c r="BK8">
        <v>2</v>
      </c>
      <c r="BM8" s="382" t="s">
        <v>285</v>
      </c>
      <c r="BN8" s="382" t="s">
        <v>24</v>
      </c>
      <c r="BO8" s="382" t="s">
        <v>308</v>
      </c>
      <c r="BP8" s="382" t="s">
        <v>308</v>
      </c>
      <c r="BQ8" s="382" t="s">
        <v>308</v>
      </c>
      <c r="BR8" s="382" t="s">
        <v>308</v>
      </c>
      <c r="BS8" s="382" t="s">
        <v>308</v>
      </c>
      <c r="BT8" s="382" t="s">
        <v>308</v>
      </c>
      <c r="BU8" s="382" t="s">
        <v>308</v>
      </c>
      <c r="BV8" s="382" t="s">
        <v>308</v>
      </c>
      <c r="BW8" s="382">
        <v>7</v>
      </c>
      <c r="BX8" s="382">
        <v>63.64</v>
      </c>
      <c r="CA8" s="382" t="s">
        <v>285</v>
      </c>
      <c r="CB8" s="382" t="s">
        <v>24</v>
      </c>
      <c r="CC8" s="382">
        <v>0</v>
      </c>
      <c r="CD8" s="382">
        <v>0</v>
      </c>
      <c r="CE8" s="382">
        <v>0</v>
      </c>
      <c r="CF8" s="382">
        <v>0</v>
      </c>
      <c r="CG8" s="382">
        <v>6</v>
      </c>
      <c r="CH8" s="382">
        <v>60</v>
      </c>
      <c r="CI8" s="382">
        <v>1</v>
      </c>
      <c r="CJ8" s="382">
        <v>100</v>
      </c>
      <c r="CK8" s="382">
        <v>7</v>
      </c>
      <c r="CL8" s="382">
        <v>63.64</v>
      </c>
    </row>
    <row r="9" spans="1:90" x14ac:dyDescent="0.25">
      <c r="A9">
        <v>2</v>
      </c>
      <c r="B9" t="s">
        <v>285</v>
      </c>
      <c r="C9" t="s">
        <v>26</v>
      </c>
      <c r="D9" s="564">
        <f>'Table 13i'!E48</f>
        <v>0</v>
      </c>
      <c r="E9" s="564">
        <f>'Table 13i'!J48</f>
        <v>0</v>
      </c>
      <c r="F9" s="564">
        <f>'Table 13i'!F48</f>
        <v>0</v>
      </c>
      <c r="G9" s="564">
        <f>'Table 13i'!K48</f>
        <v>0</v>
      </c>
      <c r="H9" s="564">
        <f>'Table 13i'!G48</f>
        <v>0</v>
      </c>
      <c r="I9" s="564">
        <f>'Table 13i'!L48</f>
        <v>0</v>
      </c>
      <c r="J9" s="564">
        <f>'Table 13i'!H48</f>
        <v>1</v>
      </c>
      <c r="K9" s="564">
        <f>'Table 13i'!M48</f>
        <v>100</v>
      </c>
      <c r="L9" s="564">
        <f>'Table 13i'!I48</f>
        <v>1</v>
      </c>
      <c r="M9" s="564">
        <f>'Table 13i'!N48</f>
        <v>16.666666666666668</v>
      </c>
      <c r="O9" t="s">
        <v>290</v>
      </c>
      <c r="S9" t="s">
        <v>285</v>
      </c>
      <c r="T9" t="s">
        <v>26</v>
      </c>
      <c r="U9" s="464">
        <v>0</v>
      </c>
      <c r="V9" s="464">
        <v>0</v>
      </c>
      <c r="W9" s="464">
        <v>0</v>
      </c>
      <c r="X9" s="464">
        <v>0</v>
      </c>
      <c r="Y9" s="464">
        <v>0</v>
      </c>
      <c r="Z9" s="464">
        <v>0</v>
      </c>
      <c r="AA9" s="464">
        <v>1</v>
      </c>
      <c r="AB9" s="464">
        <v>100</v>
      </c>
      <c r="AC9" s="464">
        <v>1</v>
      </c>
      <c r="AD9" s="464">
        <v>12.5</v>
      </c>
      <c r="BK9">
        <v>2</v>
      </c>
      <c r="BM9" s="382" t="s">
        <v>285</v>
      </c>
      <c r="BN9" s="382" t="s">
        <v>25</v>
      </c>
      <c r="BO9" s="382" t="s">
        <v>308</v>
      </c>
      <c r="BP9" s="382" t="s">
        <v>308</v>
      </c>
      <c r="BQ9" s="382" t="s">
        <v>308</v>
      </c>
      <c r="BR9" s="382" t="s">
        <v>308</v>
      </c>
      <c r="BS9" s="382" t="s">
        <v>308</v>
      </c>
      <c r="BT9" s="382" t="s">
        <v>308</v>
      </c>
      <c r="BU9" s="382" t="s">
        <v>308</v>
      </c>
      <c r="BV9" s="382" t="s">
        <v>308</v>
      </c>
      <c r="BW9" s="382" t="s">
        <v>308</v>
      </c>
      <c r="BX9" s="382" t="s">
        <v>308</v>
      </c>
      <c r="CA9" s="382" t="s">
        <v>285</v>
      </c>
      <c r="CB9" s="382" t="s">
        <v>25</v>
      </c>
      <c r="CC9" s="382">
        <v>0</v>
      </c>
      <c r="CD9" s="382">
        <v>0</v>
      </c>
      <c r="CE9" s="382">
        <v>0</v>
      </c>
      <c r="CF9" s="382">
        <v>0</v>
      </c>
      <c r="CG9" s="382">
        <v>4</v>
      </c>
      <c r="CH9" s="382">
        <v>40</v>
      </c>
      <c r="CI9" s="382">
        <v>0</v>
      </c>
      <c r="CJ9" s="382">
        <v>0</v>
      </c>
      <c r="CK9" s="382">
        <v>4</v>
      </c>
      <c r="CL9" s="382">
        <v>36.36</v>
      </c>
    </row>
    <row r="10" spans="1:90" x14ac:dyDescent="0.25">
      <c r="A10">
        <v>2</v>
      </c>
      <c r="B10" t="s">
        <v>285</v>
      </c>
      <c r="C10" t="s">
        <v>27</v>
      </c>
      <c r="D10" s="564">
        <f>'Table 13i'!E49</f>
        <v>0</v>
      </c>
      <c r="E10" s="564">
        <f>'Table 13i'!J49</f>
        <v>0</v>
      </c>
      <c r="F10" s="564">
        <f>'Table 13i'!F49</f>
        <v>0</v>
      </c>
      <c r="G10" s="564">
        <f>'Table 13i'!K49</f>
        <v>0</v>
      </c>
      <c r="H10" s="564">
        <f>'Table 13i'!G49</f>
        <v>0</v>
      </c>
      <c r="I10" s="564">
        <f>'Table 13i'!L49</f>
        <v>0</v>
      </c>
      <c r="J10" s="564">
        <f>'Table 13i'!H49</f>
        <v>0</v>
      </c>
      <c r="K10" s="564">
        <f>'Table 13i'!M49</f>
        <v>0</v>
      </c>
      <c r="L10" s="564">
        <f>'Table 13i'!I49</f>
        <v>0</v>
      </c>
      <c r="M10" s="564">
        <f>'Table 13i'!N49</f>
        <v>0</v>
      </c>
      <c r="O10" t="s">
        <v>291</v>
      </c>
      <c r="S10" t="s">
        <v>285</v>
      </c>
      <c r="T10" t="s">
        <v>27</v>
      </c>
      <c r="U10" s="464">
        <v>0</v>
      </c>
      <c r="V10" s="464">
        <v>0</v>
      </c>
      <c r="W10" s="464">
        <v>0</v>
      </c>
      <c r="X10" s="464">
        <v>0</v>
      </c>
      <c r="Y10" s="464">
        <v>0</v>
      </c>
      <c r="Z10" s="464">
        <v>0</v>
      </c>
      <c r="AA10" s="464">
        <v>0</v>
      </c>
      <c r="AB10" s="464">
        <v>0</v>
      </c>
      <c r="AC10" s="464">
        <v>0</v>
      </c>
      <c r="AD10" s="464">
        <v>0</v>
      </c>
      <c r="BK10">
        <v>2</v>
      </c>
      <c r="BM10" s="382" t="s">
        <v>285</v>
      </c>
      <c r="BN10" s="382" t="s">
        <v>26</v>
      </c>
      <c r="BO10" s="382" t="s">
        <v>308</v>
      </c>
      <c r="BP10" s="382" t="s">
        <v>308</v>
      </c>
      <c r="BQ10" s="382" t="s">
        <v>308</v>
      </c>
      <c r="BR10" s="382" t="s">
        <v>308</v>
      </c>
      <c r="BS10" s="382" t="s">
        <v>308</v>
      </c>
      <c r="BT10" s="382" t="s">
        <v>308</v>
      </c>
      <c r="BU10" s="382" t="s">
        <v>308</v>
      </c>
      <c r="BV10" s="382" t="s">
        <v>308</v>
      </c>
      <c r="BW10" s="382" t="s">
        <v>308</v>
      </c>
      <c r="BX10" s="382" t="s">
        <v>308</v>
      </c>
      <c r="CA10" s="382" t="s">
        <v>285</v>
      </c>
      <c r="CB10" s="382" t="s">
        <v>26</v>
      </c>
      <c r="CC10" s="382">
        <v>0</v>
      </c>
      <c r="CD10" s="382">
        <v>0</v>
      </c>
      <c r="CE10" s="382">
        <v>0</v>
      </c>
      <c r="CF10" s="382">
        <v>0</v>
      </c>
      <c r="CG10" s="382">
        <v>0</v>
      </c>
      <c r="CH10" s="382">
        <v>0</v>
      </c>
      <c r="CI10" s="382">
        <v>0</v>
      </c>
      <c r="CJ10" s="382">
        <v>0</v>
      </c>
      <c r="CK10" s="382">
        <v>0</v>
      </c>
      <c r="CL10" s="382">
        <v>0</v>
      </c>
    </row>
    <row r="11" spans="1:90" x14ac:dyDescent="0.25">
      <c r="A11">
        <v>2</v>
      </c>
      <c r="B11" t="s">
        <v>285</v>
      </c>
      <c r="C11" t="s">
        <v>7</v>
      </c>
      <c r="D11" s="564">
        <f>'Table 13i'!E50</f>
        <v>0</v>
      </c>
      <c r="E11" s="564">
        <f>'Table 13i'!J50</f>
        <v>0</v>
      </c>
      <c r="F11" s="564">
        <f>'Table 13i'!F50</f>
        <v>0</v>
      </c>
      <c r="G11" s="564">
        <f>'Table 13i'!K50</f>
        <v>0</v>
      </c>
      <c r="H11" s="564">
        <f>'Table 13i'!G50</f>
        <v>5</v>
      </c>
      <c r="I11" s="564">
        <f>'Table 13i'!L50</f>
        <v>100</v>
      </c>
      <c r="J11" s="564">
        <f>'Table 13i'!H50</f>
        <v>1</v>
      </c>
      <c r="K11" s="564">
        <f>'Table 13i'!M50</f>
        <v>100</v>
      </c>
      <c r="L11" s="564">
        <f>'Table 13i'!I50</f>
        <v>6</v>
      </c>
      <c r="M11" s="564">
        <f>'Table 13i'!N50</f>
        <v>100</v>
      </c>
      <c r="O11" t="s">
        <v>292</v>
      </c>
      <c r="S11" t="s">
        <v>285</v>
      </c>
      <c r="T11" t="s">
        <v>7</v>
      </c>
      <c r="U11" s="464">
        <v>0</v>
      </c>
      <c r="V11" s="464">
        <v>0</v>
      </c>
      <c r="W11" s="464">
        <v>0</v>
      </c>
      <c r="X11" s="464">
        <v>0</v>
      </c>
      <c r="Y11" s="464">
        <v>7</v>
      </c>
      <c r="Z11" s="464">
        <v>100</v>
      </c>
      <c r="AA11" s="464">
        <v>1</v>
      </c>
      <c r="AB11" s="464">
        <v>100</v>
      </c>
      <c r="AC11" s="464">
        <v>8</v>
      </c>
      <c r="AD11" s="464">
        <v>100</v>
      </c>
      <c r="BK11">
        <v>2</v>
      </c>
      <c r="BM11" s="382" t="s">
        <v>285</v>
      </c>
      <c r="BN11" s="382" t="s">
        <v>27</v>
      </c>
      <c r="BO11" s="382" t="s">
        <v>308</v>
      </c>
      <c r="BP11" s="382" t="s">
        <v>308</v>
      </c>
      <c r="BQ11" s="382" t="s">
        <v>308</v>
      </c>
      <c r="BR11" s="382" t="s">
        <v>308</v>
      </c>
      <c r="BS11" s="382" t="s">
        <v>308</v>
      </c>
      <c r="BT11" s="382" t="s">
        <v>308</v>
      </c>
      <c r="BU11" s="382" t="s">
        <v>308</v>
      </c>
      <c r="BV11" s="382" t="s">
        <v>308</v>
      </c>
      <c r="BW11" s="382" t="s">
        <v>308</v>
      </c>
      <c r="BX11" s="382" t="s">
        <v>308</v>
      </c>
      <c r="CA11" s="382" t="s">
        <v>285</v>
      </c>
      <c r="CB11" s="382" t="s">
        <v>27</v>
      </c>
    </row>
    <row r="12" spans="1:90" x14ac:dyDescent="0.25">
      <c r="A12">
        <v>3</v>
      </c>
      <c r="B12" t="s">
        <v>286</v>
      </c>
      <c r="C12" t="s">
        <v>24</v>
      </c>
      <c r="D12" s="564">
        <f>'Table 13i'!E51</f>
        <v>0</v>
      </c>
      <c r="E12" s="564">
        <f>'Table 13i'!J51</f>
        <v>0</v>
      </c>
      <c r="F12" s="564">
        <f>'Table 13i'!F51</f>
        <v>5</v>
      </c>
      <c r="G12" s="564">
        <f>'Table 13i'!K51</f>
        <v>41.666666666666671</v>
      </c>
      <c r="H12" s="564">
        <f>'Table 13i'!G51</f>
        <v>0</v>
      </c>
      <c r="I12" s="564">
        <f>'Table 13i'!L51</f>
        <v>0</v>
      </c>
      <c r="J12" s="564">
        <f>'Table 13i'!H51</f>
        <v>0</v>
      </c>
      <c r="K12" s="564">
        <f>'Table 13i'!M51</f>
        <v>0</v>
      </c>
      <c r="L12" s="564">
        <f>'Table 13i'!I51</f>
        <v>5</v>
      </c>
      <c r="M12" s="564">
        <f>'Table 13i'!N51</f>
        <v>35.714285714285715</v>
      </c>
      <c r="O12" t="s">
        <v>293</v>
      </c>
      <c r="S12" t="s">
        <v>286</v>
      </c>
      <c r="T12" t="s">
        <v>24</v>
      </c>
      <c r="U12" s="464">
        <v>0</v>
      </c>
      <c r="V12" s="464">
        <v>0</v>
      </c>
      <c r="W12" s="464">
        <v>5</v>
      </c>
      <c r="X12" s="464">
        <v>45.45454545454546</v>
      </c>
      <c r="Y12" s="464">
        <v>1</v>
      </c>
      <c r="Z12" s="464">
        <v>100</v>
      </c>
      <c r="AA12" s="464">
        <v>0</v>
      </c>
      <c r="AB12" s="464">
        <v>0</v>
      </c>
      <c r="AC12" s="464">
        <v>6</v>
      </c>
      <c r="AD12" s="464">
        <v>50</v>
      </c>
      <c r="BK12">
        <v>2</v>
      </c>
      <c r="BM12" s="382" t="s">
        <v>285</v>
      </c>
      <c r="BN12" s="382" t="s">
        <v>7</v>
      </c>
      <c r="BO12" s="382">
        <v>0</v>
      </c>
      <c r="BP12" s="382">
        <v>0</v>
      </c>
      <c r="BQ12" s="382">
        <v>0</v>
      </c>
      <c r="BR12" s="382">
        <v>0</v>
      </c>
      <c r="BS12" s="382">
        <v>10</v>
      </c>
      <c r="BT12" s="382">
        <v>100</v>
      </c>
      <c r="BU12" s="382">
        <v>1</v>
      </c>
      <c r="BV12" s="382">
        <v>100</v>
      </c>
      <c r="BW12" s="382">
        <v>11</v>
      </c>
      <c r="BX12" s="382">
        <v>100</v>
      </c>
      <c r="CA12" s="382" t="s">
        <v>285</v>
      </c>
      <c r="CB12" s="382" t="s">
        <v>7</v>
      </c>
      <c r="CC12" s="382">
        <v>0</v>
      </c>
      <c r="CD12" s="382">
        <v>0</v>
      </c>
      <c r="CE12" s="382">
        <v>0</v>
      </c>
      <c r="CF12" s="382">
        <v>0</v>
      </c>
      <c r="CG12" s="382">
        <v>10</v>
      </c>
      <c r="CH12" s="382">
        <v>100</v>
      </c>
      <c r="CI12" s="382">
        <v>1</v>
      </c>
      <c r="CJ12" s="382">
        <v>100</v>
      </c>
      <c r="CK12" s="382">
        <v>11</v>
      </c>
      <c r="CL12" s="382">
        <v>100</v>
      </c>
    </row>
    <row r="13" spans="1:90" x14ac:dyDescent="0.25">
      <c r="A13">
        <v>3</v>
      </c>
      <c r="B13" t="s">
        <v>286</v>
      </c>
      <c r="C13" t="s">
        <v>25</v>
      </c>
      <c r="D13" s="564">
        <f>'Table 13i'!E52</f>
        <v>0</v>
      </c>
      <c r="E13" s="564">
        <f>'Table 13i'!J52</f>
        <v>0</v>
      </c>
      <c r="F13" s="564">
        <f>'Table 13i'!F52</f>
        <v>5</v>
      </c>
      <c r="G13" s="564">
        <f>'Table 13i'!K52</f>
        <v>41.666666666666671</v>
      </c>
      <c r="H13" s="564">
        <f>'Table 13i'!G52</f>
        <v>1</v>
      </c>
      <c r="I13" s="564">
        <f>'Table 13i'!L52</f>
        <v>50</v>
      </c>
      <c r="J13" s="564">
        <f>'Table 13i'!H52</f>
        <v>0</v>
      </c>
      <c r="K13" s="564">
        <f>'Table 13i'!M52</f>
        <v>0</v>
      </c>
      <c r="L13" s="564">
        <f>'Table 13i'!I52</f>
        <v>6</v>
      </c>
      <c r="M13" s="564">
        <f>'Table 13i'!N52</f>
        <v>42.857142857142861</v>
      </c>
      <c r="O13" t="s">
        <v>294</v>
      </c>
      <c r="S13" t="s">
        <v>286</v>
      </c>
      <c r="T13" t="s">
        <v>25</v>
      </c>
      <c r="U13" s="464">
        <v>0</v>
      </c>
      <c r="V13" s="464">
        <v>0</v>
      </c>
      <c r="W13" s="464">
        <v>5</v>
      </c>
      <c r="X13" s="464">
        <v>45.45454545454546</v>
      </c>
      <c r="Y13" s="464">
        <v>0</v>
      </c>
      <c r="Z13" s="464">
        <v>0</v>
      </c>
      <c r="AA13" s="464">
        <v>0</v>
      </c>
      <c r="AB13" s="464">
        <v>0</v>
      </c>
      <c r="AC13" s="464">
        <v>5</v>
      </c>
      <c r="AD13" s="464">
        <v>41.666666666666671</v>
      </c>
      <c r="BK13">
        <v>3</v>
      </c>
      <c r="BM13" s="382" t="s">
        <v>286</v>
      </c>
      <c r="BN13" s="382" t="s">
        <v>24</v>
      </c>
      <c r="BO13" s="382" t="s">
        <v>308</v>
      </c>
      <c r="BP13" s="382" t="s">
        <v>308</v>
      </c>
      <c r="BQ13" s="382" t="s">
        <v>308</v>
      </c>
      <c r="BR13" s="382" t="s">
        <v>308</v>
      </c>
      <c r="BS13" s="382" t="s">
        <v>308</v>
      </c>
      <c r="BT13" s="382" t="s">
        <v>308</v>
      </c>
      <c r="BU13" s="382" t="s">
        <v>308</v>
      </c>
      <c r="BV13" s="382" t="s">
        <v>308</v>
      </c>
      <c r="BW13" s="382" t="s">
        <v>308</v>
      </c>
      <c r="BX13" s="382" t="s">
        <v>308</v>
      </c>
      <c r="CA13" s="382" t="s">
        <v>286</v>
      </c>
      <c r="CB13" s="382" t="s">
        <v>24</v>
      </c>
      <c r="CC13" s="382">
        <v>0</v>
      </c>
      <c r="CD13" s="382">
        <v>0</v>
      </c>
      <c r="CE13" s="382">
        <v>5</v>
      </c>
      <c r="CF13" s="382">
        <v>62.5</v>
      </c>
      <c r="CG13" s="382">
        <v>0</v>
      </c>
      <c r="CH13" s="382">
        <v>0</v>
      </c>
      <c r="CI13" s="382">
        <v>0</v>
      </c>
      <c r="CJ13" s="382">
        <v>0</v>
      </c>
      <c r="CK13" s="382">
        <v>5</v>
      </c>
      <c r="CL13" s="382">
        <v>62.5</v>
      </c>
    </row>
    <row r="14" spans="1:90" x14ac:dyDescent="0.25">
      <c r="A14">
        <v>3</v>
      </c>
      <c r="B14" t="s">
        <v>286</v>
      </c>
      <c r="C14" t="s">
        <v>26</v>
      </c>
      <c r="D14" s="564">
        <f>'Table 13i'!E53</f>
        <v>0</v>
      </c>
      <c r="E14" s="564">
        <f>'Table 13i'!J53</f>
        <v>0</v>
      </c>
      <c r="F14" s="564">
        <f>'Table 13i'!F53</f>
        <v>2</v>
      </c>
      <c r="G14" s="564">
        <f>'Table 13i'!K53</f>
        <v>16.666666666666668</v>
      </c>
      <c r="H14" s="564">
        <f>'Table 13i'!G53</f>
        <v>1</v>
      </c>
      <c r="I14" s="564">
        <f>'Table 13i'!L53</f>
        <v>50</v>
      </c>
      <c r="J14" s="564">
        <f>'Table 13i'!H53</f>
        <v>0</v>
      </c>
      <c r="K14" s="564">
        <f>'Table 13i'!M53</f>
        <v>0</v>
      </c>
      <c r="L14" s="564">
        <f>'Table 13i'!I53</f>
        <v>3</v>
      </c>
      <c r="M14" s="564">
        <f>'Table 13i'!N53</f>
        <v>21.428571428571431</v>
      </c>
      <c r="O14" t="s">
        <v>295</v>
      </c>
      <c r="S14" t="s">
        <v>286</v>
      </c>
      <c r="T14" t="s">
        <v>26</v>
      </c>
      <c r="U14" s="464">
        <v>0</v>
      </c>
      <c r="V14" s="464">
        <v>0</v>
      </c>
      <c r="W14" s="464">
        <v>1</v>
      </c>
      <c r="X14" s="464">
        <v>9.0909090909090917</v>
      </c>
      <c r="Y14" s="464">
        <v>0</v>
      </c>
      <c r="Z14" s="464">
        <v>0</v>
      </c>
      <c r="AA14" s="464">
        <v>0</v>
      </c>
      <c r="AB14" s="464">
        <v>0</v>
      </c>
      <c r="AC14" s="464">
        <v>1</v>
      </c>
      <c r="AD14" s="464">
        <v>8.3333333333333339</v>
      </c>
      <c r="BK14">
        <v>3</v>
      </c>
      <c r="BM14" s="382" t="s">
        <v>286</v>
      </c>
      <c r="BN14" s="382" t="s">
        <v>25</v>
      </c>
      <c r="BO14" s="382" t="s">
        <v>308</v>
      </c>
      <c r="BP14" s="382" t="s">
        <v>308</v>
      </c>
      <c r="BQ14" s="382" t="s">
        <v>308</v>
      </c>
      <c r="BR14" s="382" t="s">
        <v>308</v>
      </c>
      <c r="BS14" s="382" t="s">
        <v>308</v>
      </c>
      <c r="BT14" s="382" t="s">
        <v>308</v>
      </c>
      <c r="BU14" s="382" t="s">
        <v>308</v>
      </c>
      <c r="BV14" s="382" t="s">
        <v>308</v>
      </c>
      <c r="BW14" s="382" t="s">
        <v>308</v>
      </c>
      <c r="BX14" s="382" t="s">
        <v>308</v>
      </c>
      <c r="CA14" s="382" t="s">
        <v>286</v>
      </c>
      <c r="CB14" s="382" t="s">
        <v>25</v>
      </c>
      <c r="CC14" s="382">
        <v>0</v>
      </c>
      <c r="CD14" s="382">
        <v>0</v>
      </c>
      <c r="CE14" s="382">
        <v>3</v>
      </c>
      <c r="CF14" s="382">
        <v>37.5</v>
      </c>
      <c r="CG14" s="382">
        <v>0</v>
      </c>
      <c r="CH14" s="382">
        <v>0</v>
      </c>
      <c r="CI14" s="382">
        <v>0</v>
      </c>
      <c r="CJ14" s="382">
        <v>0</v>
      </c>
      <c r="CK14" s="382">
        <v>3</v>
      </c>
      <c r="CL14" s="382">
        <v>37.5</v>
      </c>
    </row>
    <row r="15" spans="1:90" x14ac:dyDescent="0.25">
      <c r="A15">
        <v>3</v>
      </c>
      <c r="B15" t="s">
        <v>286</v>
      </c>
      <c r="C15" t="s">
        <v>27</v>
      </c>
      <c r="D15" s="564">
        <f>'Table 13i'!E54</f>
        <v>0</v>
      </c>
      <c r="E15" s="564">
        <f>'Table 13i'!J54</f>
        <v>0</v>
      </c>
      <c r="F15" s="564">
        <f>'Table 13i'!F54</f>
        <v>0</v>
      </c>
      <c r="G15" s="564">
        <f>'Table 13i'!K54</f>
        <v>0</v>
      </c>
      <c r="H15" s="564">
        <f>'Table 13i'!G54</f>
        <v>0</v>
      </c>
      <c r="I15" s="564">
        <f>'Table 13i'!L54</f>
        <v>0</v>
      </c>
      <c r="J15" s="564">
        <f>'Table 13i'!H54</f>
        <v>0</v>
      </c>
      <c r="K15" s="564">
        <f>'Table 13i'!M54</f>
        <v>0</v>
      </c>
      <c r="L15" s="564">
        <f>'Table 13i'!I54</f>
        <v>0</v>
      </c>
      <c r="M15" s="564">
        <f>'Table 13i'!N54</f>
        <v>0</v>
      </c>
      <c r="O15" t="s">
        <v>296</v>
      </c>
      <c r="S15" t="s">
        <v>286</v>
      </c>
      <c r="T15" t="s">
        <v>27</v>
      </c>
      <c r="U15" s="464">
        <v>0</v>
      </c>
      <c r="V15" s="464">
        <v>0</v>
      </c>
      <c r="W15" s="464">
        <v>0</v>
      </c>
      <c r="X15" s="464">
        <v>0</v>
      </c>
      <c r="Y15" s="464">
        <v>0</v>
      </c>
      <c r="Z15" s="464">
        <v>0</v>
      </c>
      <c r="AA15" s="464">
        <v>0</v>
      </c>
      <c r="AB15" s="464">
        <v>0</v>
      </c>
      <c r="AC15" s="464">
        <v>0</v>
      </c>
      <c r="AD15" s="464">
        <v>0</v>
      </c>
      <c r="BK15">
        <v>3</v>
      </c>
      <c r="BM15" s="382" t="s">
        <v>286</v>
      </c>
      <c r="BN15" s="382" t="s">
        <v>26</v>
      </c>
      <c r="BO15" s="382" t="s">
        <v>308</v>
      </c>
      <c r="BP15" s="382" t="s">
        <v>308</v>
      </c>
      <c r="BQ15" s="382" t="s">
        <v>308</v>
      </c>
      <c r="BR15" s="382" t="s">
        <v>308</v>
      </c>
      <c r="BS15" s="382" t="s">
        <v>308</v>
      </c>
      <c r="BT15" s="382" t="s">
        <v>308</v>
      </c>
      <c r="BU15" s="382" t="s">
        <v>308</v>
      </c>
      <c r="BV15" s="382" t="s">
        <v>308</v>
      </c>
      <c r="BW15" s="382" t="s">
        <v>308</v>
      </c>
      <c r="BX15" s="382" t="s">
        <v>308</v>
      </c>
      <c r="CA15" s="382" t="s">
        <v>286</v>
      </c>
      <c r="CB15" s="382" t="s">
        <v>26</v>
      </c>
    </row>
    <row r="16" spans="1:90" x14ac:dyDescent="0.25">
      <c r="A16">
        <v>3</v>
      </c>
      <c r="B16" t="s">
        <v>286</v>
      </c>
      <c r="C16" t="s">
        <v>7</v>
      </c>
      <c r="D16" s="564">
        <f>'Table 13i'!E55</f>
        <v>0</v>
      </c>
      <c r="E16" s="564">
        <f>'Table 13i'!J55</f>
        <v>0</v>
      </c>
      <c r="F16" s="564">
        <f>'Table 13i'!F55</f>
        <v>12</v>
      </c>
      <c r="G16" s="564">
        <f>'Table 13i'!K55</f>
        <v>100</v>
      </c>
      <c r="H16" s="564">
        <f>'Table 13i'!G55</f>
        <v>2</v>
      </c>
      <c r="I16" s="564">
        <f>'Table 13i'!L55</f>
        <v>100</v>
      </c>
      <c r="J16" s="564">
        <f>'Table 13i'!H55</f>
        <v>0</v>
      </c>
      <c r="K16" s="564">
        <f>'Table 13i'!M55</f>
        <v>0</v>
      </c>
      <c r="L16" s="564">
        <f>'Table 13i'!I55</f>
        <v>14</v>
      </c>
      <c r="M16" s="564">
        <f>'Table 13i'!N55</f>
        <v>100</v>
      </c>
      <c r="O16" t="s">
        <v>297</v>
      </c>
      <c r="S16" t="s">
        <v>286</v>
      </c>
      <c r="T16" t="s">
        <v>7</v>
      </c>
      <c r="U16" s="464">
        <v>0</v>
      </c>
      <c r="V16" s="464">
        <v>0</v>
      </c>
      <c r="W16" s="464">
        <v>11</v>
      </c>
      <c r="X16" s="464">
        <v>100.00000000000001</v>
      </c>
      <c r="Y16" s="464">
        <v>1</v>
      </c>
      <c r="Z16" s="464">
        <v>100</v>
      </c>
      <c r="AA16" s="464">
        <v>0</v>
      </c>
      <c r="AB16" s="464">
        <v>0</v>
      </c>
      <c r="AC16" s="464">
        <v>12</v>
      </c>
      <c r="AD16" s="464">
        <v>100</v>
      </c>
      <c r="BK16">
        <v>3</v>
      </c>
      <c r="BM16" s="382" t="s">
        <v>286</v>
      </c>
      <c r="BN16" s="382" t="s">
        <v>27</v>
      </c>
      <c r="BO16" s="382" t="s">
        <v>308</v>
      </c>
      <c r="BP16" s="382" t="s">
        <v>308</v>
      </c>
      <c r="BQ16" s="382" t="s">
        <v>308</v>
      </c>
      <c r="BR16" s="382" t="s">
        <v>308</v>
      </c>
      <c r="BS16" s="382" t="s">
        <v>308</v>
      </c>
      <c r="BT16" s="382" t="s">
        <v>308</v>
      </c>
      <c r="BU16" s="382" t="s">
        <v>308</v>
      </c>
      <c r="BV16" s="382" t="s">
        <v>308</v>
      </c>
      <c r="BW16" s="382" t="s">
        <v>308</v>
      </c>
      <c r="BX16" s="382" t="s">
        <v>308</v>
      </c>
      <c r="CA16" s="382" t="s">
        <v>286</v>
      </c>
      <c r="CB16" s="382" t="s">
        <v>27</v>
      </c>
    </row>
    <row r="17" spans="1:90" x14ac:dyDescent="0.25">
      <c r="A17">
        <v>4</v>
      </c>
      <c r="B17" t="s">
        <v>287</v>
      </c>
      <c r="C17" t="s">
        <v>24</v>
      </c>
      <c r="D17" s="564">
        <f>'Table 13i'!E56</f>
        <v>0</v>
      </c>
      <c r="E17" s="564">
        <f>'Table 13i'!J56</f>
        <v>0</v>
      </c>
      <c r="F17" s="564">
        <f>'Table 13i'!F56</f>
        <v>0</v>
      </c>
      <c r="G17" s="564">
        <f>'Table 13i'!K56</f>
        <v>0</v>
      </c>
      <c r="H17" s="564">
        <f>'Table 13i'!G56</f>
        <v>5</v>
      </c>
      <c r="I17" s="564">
        <f>'Table 13i'!L56</f>
        <v>55.555555555555557</v>
      </c>
      <c r="J17" s="564">
        <f>'Table 13i'!H56</f>
        <v>0</v>
      </c>
      <c r="K17" s="564">
        <f>'Table 13i'!M56</f>
        <v>0</v>
      </c>
      <c r="L17" s="564">
        <f>'Table 13i'!I56</f>
        <v>5</v>
      </c>
      <c r="M17" s="564">
        <f>'Table 13i'!N56</f>
        <v>55.555555555555557</v>
      </c>
      <c r="O17" t="s">
        <v>298</v>
      </c>
      <c r="S17" t="s">
        <v>287</v>
      </c>
      <c r="T17" t="s">
        <v>24</v>
      </c>
      <c r="U17" s="464">
        <v>0</v>
      </c>
      <c r="V17" s="464">
        <v>0</v>
      </c>
      <c r="W17" s="464">
        <v>0</v>
      </c>
      <c r="X17" s="464">
        <v>0</v>
      </c>
      <c r="Y17" s="464">
        <v>0</v>
      </c>
      <c r="Z17" s="464">
        <v>0</v>
      </c>
      <c r="AA17" s="464">
        <v>0</v>
      </c>
      <c r="AB17" s="464">
        <v>0</v>
      </c>
      <c r="AC17" s="464">
        <v>0</v>
      </c>
      <c r="AD17" s="464">
        <v>0</v>
      </c>
      <c r="BK17">
        <v>3</v>
      </c>
      <c r="BM17" s="382" t="s">
        <v>286</v>
      </c>
      <c r="BN17" s="382" t="s">
        <v>7</v>
      </c>
      <c r="BO17" s="382">
        <v>0</v>
      </c>
      <c r="BP17" s="382">
        <v>0</v>
      </c>
      <c r="BQ17" s="382">
        <v>8</v>
      </c>
      <c r="BR17" s="382">
        <v>100</v>
      </c>
      <c r="BS17" s="382">
        <v>0</v>
      </c>
      <c r="BT17" s="382">
        <v>0</v>
      </c>
      <c r="BU17" s="382">
        <v>0</v>
      </c>
      <c r="BV17" s="382">
        <v>0</v>
      </c>
      <c r="BW17" s="382">
        <v>8</v>
      </c>
      <c r="BX17" s="382">
        <v>100</v>
      </c>
      <c r="CA17" s="382" t="s">
        <v>286</v>
      </c>
      <c r="CB17" s="382" t="s">
        <v>7</v>
      </c>
      <c r="CC17" s="382">
        <v>0</v>
      </c>
      <c r="CD17" s="382">
        <v>0</v>
      </c>
      <c r="CE17" s="382">
        <v>8</v>
      </c>
      <c r="CF17" s="382">
        <v>100</v>
      </c>
      <c r="CG17" s="382">
        <v>0</v>
      </c>
      <c r="CH17" s="382">
        <v>0</v>
      </c>
      <c r="CI17" s="382">
        <v>0</v>
      </c>
      <c r="CJ17" s="382">
        <v>0</v>
      </c>
      <c r="CK17" s="382">
        <v>8</v>
      </c>
      <c r="CL17" s="382">
        <v>100</v>
      </c>
    </row>
    <row r="18" spans="1:90" x14ac:dyDescent="0.25">
      <c r="A18">
        <v>4</v>
      </c>
      <c r="B18" t="s">
        <v>287</v>
      </c>
      <c r="C18" t="s">
        <v>25</v>
      </c>
      <c r="D18" s="564">
        <f>'Table 13i'!E57</f>
        <v>0</v>
      </c>
      <c r="E18" s="564">
        <f>'Table 13i'!J57</f>
        <v>0</v>
      </c>
      <c r="F18" s="564">
        <f>'Table 13i'!F57</f>
        <v>0</v>
      </c>
      <c r="G18" s="564">
        <f>'Table 13i'!K57</f>
        <v>0</v>
      </c>
      <c r="H18" s="564">
        <f>'Table 13i'!G57</f>
        <v>3</v>
      </c>
      <c r="I18" s="564">
        <f>'Table 13i'!L57</f>
        <v>33.333333333333329</v>
      </c>
      <c r="J18" s="564">
        <f>'Table 13i'!H57</f>
        <v>0</v>
      </c>
      <c r="K18" s="564">
        <f>'Table 13i'!M57</f>
        <v>0</v>
      </c>
      <c r="L18" s="564">
        <f>'Table 13i'!I57</f>
        <v>3</v>
      </c>
      <c r="M18" s="564">
        <f>'Table 13i'!N57</f>
        <v>33.333333333333329</v>
      </c>
      <c r="S18" t="s">
        <v>287</v>
      </c>
      <c r="T18" t="s">
        <v>25</v>
      </c>
      <c r="U18" s="464">
        <v>0</v>
      </c>
      <c r="V18" s="464">
        <v>0</v>
      </c>
      <c r="W18" s="464">
        <v>0</v>
      </c>
      <c r="X18" s="464">
        <v>0</v>
      </c>
      <c r="Y18" s="464">
        <v>0</v>
      </c>
      <c r="Z18" s="464">
        <v>0</v>
      </c>
      <c r="AA18" s="464">
        <v>0</v>
      </c>
      <c r="AB18" s="464">
        <v>0</v>
      </c>
      <c r="AC18" s="464">
        <v>0</v>
      </c>
      <c r="AD18" s="464">
        <v>0</v>
      </c>
      <c r="BK18">
        <v>4</v>
      </c>
      <c r="BM18" s="382" t="s">
        <v>287</v>
      </c>
      <c r="BN18" s="382" t="s">
        <v>24</v>
      </c>
      <c r="BO18" s="382" t="s">
        <v>308</v>
      </c>
      <c r="BP18" s="382" t="s">
        <v>308</v>
      </c>
      <c r="BQ18" s="382" t="s">
        <v>308</v>
      </c>
      <c r="BR18" s="382" t="s">
        <v>308</v>
      </c>
      <c r="BS18" s="382" t="s">
        <v>308</v>
      </c>
      <c r="BT18" s="382" t="s">
        <v>308</v>
      </c>
      <c r="BU18" s="382" t="s">
        <v>308</v>
      </c>
      <c r="BV18" s="382" t="s">
        <v>308</v>
      </c>
      <c r="BW18" s="382" t="s">
        <v>308</v>
      </c>
      <c r="BX18" s="382" t="s">
        <v>308</v>
      </c>
      <c r="CA18" s="382" t="s">
        <v>287</v>
      </c>
      <c r="CB18" s="382" t="s">
        <v>24</v>
      </c>
      <c r="CC18" s="382">
        <v>0</v>
      </c>
      <c r="CD18" s="382">
        <v>0</v>
      </c>
      <c r="CE18" s="382">
        <v>0</v>
      </c>
      <c r="CF18" s="382">
        <v>0</v>
      </c>
      <c r="CG18" s="382">
        <v>2</v>
      </c>
      <c r="CH18" s="382">
        <v>100</v>
      </c>
      <c r="CI18" s="382">
        <v>0</v>
      </c>
      <c r="CJ18" s="382">
        <v>0</v>
      </c>
      <c r="CK18" s="382">
        <v>2</v>
      </c>
      <c r="CL18" s="382">
        <v>100</v>
      </c>
    </row>
    <row r="19" spans="1:90" x14ac:dyDescent="0.25">
      <c r="A19">
        <v>4</v>
      </c>
      <c r="B19" t="s">
        <v>287</v>
      </c>
      <c r="C19" t="s">
        <v>26</v>
      </c>
      <c r="D19" s="564">
        <f>'Table 13i'!E58</f>
        <v>0</v>
      </c>
      <c r="E19" s="564">
        <f>'Table 13i'!J58</f>
        <v>0</v>
      </c>
      <c r="F19" s="564">
        <f>'Table 13i'!F58</f>
        <v>0</v>
      </c>
      <c r="G19" s="564">
        <f>'Table 13i'!K58</f>
        <v>0</v>
      </c>
      <c r="H19" s="564">
        <f>'Table 13i'!G58</f>
        <v>0</v>
      </c>
      <c r="I19" s="564">
        <f>'Table 13i'!L58</f>
        <v>0</v>
      </c>
      <c r="J19" s="564">
        <f>'Table 13i'!H58</f>
        <v>0</v>
      </c>
      <c r="K19" s="564">
        <f>'Table 13i'!M58</f>
        <v>0</v>
      </c>
      <c r="L19" s="564">
        <f>'Table 13i'!I58</f>
        <v>0</v>
      </c>
      <c r="M19" s="564">
        <f>'Table 13i'!N58</f>
        <v>0</v>
      </c>
      <c r="S19" t="s">
        <v>287</v>
      </c>
      <c r="T19" t="s">
        <v>26</v>
      </c>
      <c r="U19" s="464">
        <v>0</v>
      </c>
      <c r="V19" s="464">
        <v>0</v>
      </c>
      <c r="W19" s="464">
        <v>0</v>
      </c>
      <c r="X19" s="464">
        <v>0</v>
      </c>
      <c r="Y19" s="464">
        <v>0</v>
      </c>
      <c r="Z19" s="464">
        <v>0</v>
      </c>
      <c r="AA19" s="464">
        <v>0</v>
      </c>
      <c r="AB19" s="464">
        <v>0</v>
      </c>
      <c r="AC19" s="464">
        <v>0</v>
      </c>
      <c r="AD19" s="464">
        <v>0</v>
      </c>
      <c r="BK19">
        <v>4</v>
      </c>
      <c r="BM19" s="382" t="s">
        <v>287</v>
      </c>
      <c r="BN19" s="382" t="s">
        <v>25</v>
      </c>
      <c r="BO19" s="382" t="s">
        <v>308</v>
      </c>
      <c r="BP19" s="382" t="s">
        <v>308</v>
      </c>
      <c r="BQ19" s="382" t="s">
        <v>308</v>
      </c>
      <c r="BR19" s="382" t="s">
        <v>308</v>
      </c>
      <c r="BS19" s="382" t="s">
        <v>308</v>
      </c>
      <c r="BT19" s="382" t="s">
        <v>308</v>
      </c>
      <c r="BU19" s="382" t="s">
        <v>308</v>
      </c>
      <c r="BV19" s="382" t="s">
        <v>308</v>
      </c>
      <c r="BW19" s="382" t="s">
        <v>308</v>
      </c>
      <c r="BX19" s="382" t="s">
        <v>308</v>
      </c>
      <c r="CA19" s="382" t="s">
        <v>287</v>
      </c>
      <c r="CB19" s="382" t="s">
        <v>25</v>
      </c>
      <c r="CC19" s="382">
        <v>0</v>
      </c>
      <c r="CD19" s="382">
        <v>0</v>
      </c>
      <c r="CE19" s="382">
        <v>0</v>
      </c>
      <c r="CF19" s="382">
        <v>0</v>
      </c>
      <c r="CG19" s="382">
        <v>0</v>
      </c>
      <c r="CH19" s="382">
        <v>0</v>
      </c>
      <c r="CI19" s="382">
        <v>0</v>
      </c>
      <c r="CJ19" s="382">
        <v>0</v>
      </c>
      <c r="CK19" s="382">
        <v>0</v>
      </c>
      <c r="CL19" s="382">
        <v>0</v>
      </c>
    </row>
    <row r="20" spans="1:90" ht="15.75" x14ac:dyDescent="0.25">
      <c r="A20">
        <v>4</v>
      </c>
      <c r="B20" t="s">
        <v>287</v>
      </c>
      <c r="C20" t="s">
        <v>27</v>
      </c>
      <c r="D20" s="564">
        <f>'Table 13i'!E59</f>
        <v>0</v>
      </c>
      <c r="E20" s="564">
        <f>'Table 13i'!J59</f>
        <v>0</v>
      </c>
      <c r="F20" s="564">
        <f>'Table 13i'!F59</f>
        <v>0</v>
      </c>
      <c r="G20" s="564">
        <f>'Table 13i'!K59</f>
        <v>0</v>
      </c>
      <c r="H20" s="564">
        <f>'Table 13i'!G59</f>
        <v>1</v>
      </c>
      <c r="I20" s="564">
        <f>'Table 13i'!L59</f>
        <v>11.111111111111111</v>
      </c>
      <c r="J20" s="564">
        <f>'Table 13i'!H59</f>
        <v>0</v>
      </c>
      <c r="K20" s="564">
        <f>'Table 13i'!M59</f>
        <v>0</v>
      </c>
      <c r="L20" s="564">
        <f>'Table 13i'!I59</f>
        <v>1</v>
      </c>
      <c r="M20" s="564">
        <f>'Table 13i'!N59</f>
        <v>11.111111111111111</v>
      </c>
      <c r="O20" s="561" t="s">
        <v>403</v>
      </c>
      <c r="P20" s="560"/>
      <c r="Q20" s="560"/>
      <c r="R20" s="560"/>
      <c r="S20" t="s">
        <v>287</v>
      </c>
      <c r="T20" t="s">
        <v>27</v>
      </c>
      <c r="U20" s="464">
        <v>0</v>
      </c>
      <c r="V20" s="464">
        <v>0</v>
      </c>
      <c r="W20" s="464">
        <v>0</v>
      </c>
      <c r="X20" s="464">
        <v>0</v>
      </c>
      <c r="Y20" s="464">
        <v>0</v>
      </c>
      <c r="Z20" s="464">
        <v>0</v>
      </c>
      <c r="AA20" s="464">
        <v>0</v>
      </c>
      <c r="AB20" s="464">
        <v>0</v>
      </c>
      <c r="AC20" s="464">
        <v>0</v>
      </c>
      <c r="AD20" s="464">
        <v>0</v>
      </c>
      <c r="BK20">
        <v>4</v>
      </c>
      <c r="BM20" s="382" t="s">
        <v>287</v>
      </c>
      <c r="BN20" s="382" t="s">
        <v>26</v>
      </c>
      <c r="BO20" s="382" t="s">
        <v>308</v>
      </c>
      <c r="BP20" s="382" t="s">
        <v>308</v>
      </c>
      <c r="BQ20" s="382" t="s">
        <v>308</v>
      </c>
      <c r="BR20" s="382" t="s">
        <v>308</v>
      </c>
      <c r="BS20" s="382" t="s">
        <v>308</v>
      </c>
      <c r="BT20" s="382" t="s">
        <v>308</v>
      </c>
      <c r="BU20" s="382" t="s">
        <v>308</v>
      </c>
      <c r="BV20" s="382" t="s">
        <v>308</v>
      </c>
      <c r="BW20" s="382" t="s">
        <v>308</v>
      </c>
      <c r="BX20" s="382" t="s">
        <v>308</v>
      </c>
      <c r="CA20" s="382" t="s">
        <v>287</v>
      </c>
      <c r="CB20" s="382" t="s">
        <v>26</v>
      </c>
      <c r="CC20" s="382">
        <v>0</v>
      </c>
      <c r="CD20" s="382">
        <v>0</v>
      </c>
      <c r="CE20" s="382">
        <v>0</v>
      </c>
      <c r="CF20" s="382">
        <v>0</v>
      </c>
      <c r="CG20" s="382">
        <v>0</v>
      </c>
      <c r="CH20" s="382">
        <v>0</v>
      </c>
      <c r="CI20" s="382">
        <v>0</v>
      </c>
      <c r="CJ20" s="382">
        <v>0</v>
      </c>
      <c r="CK20" s="382">
        <v>0</v>
      </c>
      <c r="CL20" s="382">
        <v>0</v>
      </c>
    </row>
    <row r="21" spans="1:90" ht="15.75" x14ac:dyDescent="0.25">
      <c r="A21">
        <v>4</v>
      </c>
      <c r="B21" t="s">
        <v>287</v>
      </c>
      <c r="C21" t="s">
        <v>7</v>
      </c>
      <c r="D21" s="564">
        <f>'Table 13i'!E60</f>
        <v>0</v>
      </c>
      <c r="E21" s="564">
        <f>'Table 13i'!J60</f>
        <v>0</v>
      </c>
      <c r="F21" s="564">
        <f>'Table 13i'!F60</f>
        <v>0</v>
      </c>
      <c r="G21" s="564">
        <f>'Table 13i'!K60</f>
        <v>0</v>
      </c>
      <c r="H21" s="564">
        <f>'Table 13i'!G60</f>
        <v>9</v>
      </c>
      <c r="I21" s="564">
        <f>'Table 13i'!L60</f>
        <v>100</v>
      </c>
      <c r="J21" s="564">
        <f>'Table 13i'!H60</f>
        <v>0</v>
      </c>
      <c r="K21" s="564">
        <f>'Table 13i'!M60</f>
        <v>0</v>
      </c>
      <c r="L21" s="564">
        <f>'Table 13i'!I60</f>
        <v>9</v>
      </c>
      <c r="M21" s="564">
        <f>'Table 13i'!N60</f>
        <v>100</v>
      </c>
      <c r="O21" s="561" t="s">
        <v>404</v>
      </c>
      <c r="P21" s="560"/>
      <c r="Q21" s="560"/>
      <c r="R21" s="560"/>
      <c r="S21" t="s">
        <v>287</v>
      </c>
      <c r="T21" t="s">
        <v>7</v>
      </c>
      <c r="U21" s="464">
        <v>0</v>
      </c>
      <c r="V21" s="464">
        <v>0</v>
      </c>
      <c r="W21" s="464">
        <v>0</v>
      </c>
      <c r="X21" s="464">
        <v>0</v>
      </c>
      <c r="Y21" s="464">
        <v>0</v>
      </c>
      <c r="Z21" s="464">
        <v>0</v>
      </c>
      <c r="AA21" s="464">
        <v>0</v>
      </c>
      <c r="AB21" s="464">
        <v>0</v>
      </c>
      <c r="AC21" s="464">
        <v>0</v>
      </c>
      <c r="AD21" s="464">
        <v>0</v>
      </c>
      <c r="BK21">
        <v>4</v>
      </c>
      <c r="BM21" s="382" t="s">
        <v>287</v>
      </c>
      <c r="BN21" s="382" t="s">
        <v>27</v>
      </c>
      <c r="BO21" s="382" t="s">
        <v>308</v>
      </c>
      <c r="BP21" s="382" t="s">
        <v>308</v>
      </c>
      <c r="BQ21" s="382" t="s">
        <v>308</v>
      </c>
      <c r="BR21" s="382" t="s">
        <v>308</v>
      </c>
      <c r="BS21" s="382" t="s">
        <v>308</v>
      </c>
      <c r="BT21" s="382" t="s">
        <v>308</v>
      </c>
      <c r="BU21" s="382" t="s">
        <v>308</v>
      </c>
      <c r="BV21" s="382" t="s">
        <v>308</v>
      </c>
      <c r="BW21" s="382" t="s">
        <v>308</v>
      </c>
      <c r="BX21" s="382" t="s">
        <v>308</v>
      </c>
      <c r="CA21" s="382" t="s">
        <v>287</v>
      </c>
      <c r="CB21" s="382" t="s">
        <v>27</v>
      </c>
      <c r="CC21" s="382">
        <v>0</v>
      </c>
      <c r="CD21" s="382">
        <v>0</v>
      </c>
      <c r="CE21" s="382">
        <v>0</v>
      </c>
      <c r="CF21" s="382">
        <v>0</v>
      </c>
      <c r="CG21" s="382">
        <v>0</v>
      </c>
      <c r="CH21" s="382">
        <v>0</v>
      </c>
      <c r="CI21" s="382">
        <v>0</v>
      </c>
      <c r="CJ21" s="382">
        <v>0</v>
      </c>
      <c r="CK21" s="382">
        <v>0</v>
      </c>
      <c r="CL21" s="382">
        <v>0</v>
      </c>
    </row>
    <row r="22" spans="1:90" x14ac:dyDescent="0.25">
      <c r="A22">
        <v>5</v>
      </c>
      <c r="B22" t="s">
        <v>288</v>
      </c>
      <c r="C22" t="s">
        <v>24</v>
      </c>
      <c r="D22" s="564">
        <f>'Table 13i'!E61</f>
        <v>2</v>
      </c>
      <c r="E22" s="564">
        <f>'Table 13i'!J61</f>
        <v>66.666666666666671</v>
      </c>
      <c r="F22" s="564">
        <f>'Table 13i'!F61</f>
        <v>8</v>
      </c>
      <c r="G22" s="564">
        <f>'Table 13i'!K61</f>
        <v>25.806451612903224</v>
      </c>
      <c r="H22" s="564">
        <f>'Table 13i'!G61</f>
        <v>0</v>
      </c>
      <c r="I22" s="564">
        <f>'Table 13i'!L61</f>
        <v>0</v>
      </c>
      <c r="J22" s="564">
        <f>'Table 13i'!H61</f>
        <v>0</v>
      </c>
      <c r="K22" s="564">
        <f>'Table 13i'!M61</f>
        <v>0</v>
      </c>
      <c r="L22" s="564">
        <f>'Table 13i'!I61</f>
        <v>10</v>
      </c>
      <c r="M22" s="564">
        <f>'Table 13i'!N61</f>
        <v>28.571428571428573</v>
      </c>
      <c r="O22" s="560" t="s">
        <v>405</v>
      </c>
      <c r="P22" s="560"/>
      <c r="Q22" s="560"/>
      <c r="R22" s="560"/>
      <c r="S22" t="s">
        <v>288</v>
      </c>
      <c r="T22" t="s">
        <v>24</v>
      </c>
      <c r="U22" s="464">
        <v>2</v>
      </c>
      <c r="V22" s="464">
        <v>100</v>
      </c>
      <c r="W22" s="464">
        <v>4</v>
      </c>
      <c r="X22" s="464">
        <v>14.285714285714286</v>
      </c>
      <c r="Y22" s="464">
        <v>0</v>
      </c>
      <c r="Z22" s="464">
        <v>0</v>
      </c>
      <c r="AA22" s="464">
        <v>0</v>
      </c>
      <c r="AB22" s="464">
        <v>0</v>
      </c>
      <c r="AC22" s="464">
        <v>6</v>
      </c>
      <c r="AD22" s="464">
        <v>20</v>
      </c>
      <c r="BK22">
        <v>4</v>
      </c>
      <c r="BM22" s="382" t="s">
        <v>287</v>
      </c>
      <c r="BN22" s="382" t="s">
        <v>7</v>
      </c>
      <c r="BO22" s="382">
        <v>0</v>
      </c>
      <c r="BP22" s="382">
        <v>0</v>
      </c>
      <c r="BQ22" s="382">
        <v>0</v>
      </c>
      <c r="BR22" s="382">
        <v>0</v>
      </c>
      <c r="BS22" s="382">
        <v>2</v>
      </c>
      <c r="BT22" s="382">
        <v>100</v>
      </c>
      <c r="BU22" s="382">
        <v>0</v>
      </c>
      <c r="BV22" s="382">
        <v>0</v>
      </c>
      <c r="BW22" s="382">
        <v>2</v>
      </c>
      <c r="BX22" s="382">
        <v>100</v>
      </c>
      <c r="CA22" s="382" t="s">
        <v>287</v>
      </c>
      <c r="CB22" s="382" t="s">
        <v>7</v>
      </c>
      <c r="CC22" s="382">
        <v>0</v>
      </c>
      <c r="CD22" s="382">
        <v>0</v>
      </c>
      <c r="CE22" s="382">
        <v>0</v>
      </c>
      <c r="CF22" s="382">
        <v>0</v>
      </c>
      <c r="CG22" s="382">
        <v>2</v>
      </c>
      <c r="CH22" s="382">
        <v>100</v>
      </c>
      <c r="CI22" s="382">
        <v>0</v>
      </c>
      <c r="CJ22" s="382">
        <v>0</v>
      </c>
      <c r="CK22" s="382">
        <v>2</v>
      </c>
      <c r="CL22" s="382">
        <v>100</v>
      </c>
    </row>
    <row r="23" spans="1:90" x14ac:dyDescent="0.25">
      <c r="A23">
        <v>5</v>
      </c>
      <c r="B23" t="s">
        <v>288</v>
      </c>
      <c r="C23" t="s">
        <v>25</v>
      </c>
      <c r="D23" s="564">
        <f>'Table 13i'!E62</f>
        <v>1</v>
      </c>
      <c r="E23" s="564">
        <f>'Table 13i'!J62</f>
        <v>33.333333333333336</v>
      </c>
      <c r="F23" s="564">
        <f>'Table 13i'!F62</f>
        <v>13</v>
      </c>
      <c r="G23" s="564">
        <f>'Table 13i'!K62</f>
        <v>41.935483870967737</v>
      </c>
      <c r="H23" s="564">
        <f>'Table 13i'!G62</f>
        <v>1</v>
      </c>
      <c r="I23" s="564">
        <f>'Table 13i'!L62</f>
        <v>100</v>
      </c>
      <c r="J23" s="564">
        <f>'Table 13i'!H62</f>
        <v>0</v>
      </c>
      <c r="K23" s="564">
        <f>'Table 13i'!M62</f>
        <v>0</v>
      </c>
      <c r="L23" s="564">
        <f>'Table 13i'!I62</f>
        <v>15</v>
      </c>
      <c r="M23" s="564">
        <f>'Table 13i'!N62</f>
        <v>42.857142857142861</v>
      </c>
      <c r="S23" t="s">
        <v>288</v>
      </c>
      <c r="T23" t="s">
        <v>25</v>
      </c>
      <c r="U23" s="464">
        <v>0</v>
      </c>
      <c r="V23" s="464">
        <v>0</v>
      </c>
      <c r="W23" s="464">
        <v>16</v>
      </c>
      <c r="X23" s="464">
        <v>57.142857142857146</v>
      </c>
      <c r="Y23" s="464">
        <v>2</v>
      </c>
      <c r="Z23" s="464">
        <v>100</v>
      </c>
      <c r="AA23" s="464">
        <v>0</v>
      </c>
      <c r="AB23" s="464">
        <v>0</v>
      </c>
      <c r="AC23" s="464">
        <v>16</v>
      </c>
      <c r="AD23" s="464">
        <v>53.333333333333336</v>
      </c>
      <c r="BK23">
        <v>5</v>
      </c>
      <c r="BM23" s="382" t="s">
        <v>288</v>
      </c>
      <c r="BN23" s="382" t="s">
        <v>24</v>
      </c>
      <c r="BO23" s="382" t="s">
        <v>308</v>
      </c>
      <c r="BP23" s="382" t="s">
        <v>308</v>
      </c>
      <c r="BQ23" s="382" t="s">
        <v>308</v>
      </c>
      <c r="BR23" s="382" t="s">
        <v>308</v>
      </c>
      <c r="BS23" s="382" t="s">
        <v>308</v>
      </c>
      <c r="BT23" s="382" t="s">
        <v>308</v>
      </c>
      <c r="BU23" s="382" t="s">
        <v>308</v>
      </c>
      <c r="BV23" s="382" t="s">
        <v>308</v>
      </c>
      <c r="BW23" s="382" t="s">
        <v>308</v>
      </c>
      <c r="BX23" s="382" t="s">
        <v>308</v>
      </c>
      <c r="CA23" s="382" t="s">
        <v>288</v>
      </c>
      <c r="CB23" s="382" t="s">
        <v>24</v>
      </c>
      <c r="CC23" s="382">
        <v>0</v>
      </c>
      <c r="CD23" s="382">
        <v>0</v>
      </c>
      <c r="CE23" s="382">
        <v>3</v>
      </c>
      <c r="CF23" s="382">
        <v>13.04</v>
      </c>
      <c r="CG23" s="382">
        <v>0</v>
      </c>
      <c r="CH23" s="382">
        <v>0</v>
      </c>
      <c r="CI23" s="382">
        <v>0</v>
      </c>
      <c r="CJ23" s="382">
        <v>0</v>
      </c>
      <c r="CK23" s="382">
        <v>3</v>
      </c>
      <c r="CL23" s="382">
        <v>13.04</v>
      </c>
    </row>
    <row r="24" spans="1:90" x14ac:dyDescent="0.25">
      <c r="A24">
        <v>5</v>
      </c>
      <c r="B24" t="s">
        <v>288</v>
      </c>
      <c r="C24" t="s">
        <v>26</v>
      </c>
      <c r="D24" s="564">
        <f>'Table 13i'!E63</f>
        <v>0</v>
      </c>
      <c r="E24" s="564">
        <f>'Table 13i'!J63</f>
        <v>0</v>
      </c>
      <c r="F24" s="564">
        <f>'Table 13i'!F63</f>
        <v>3</v>
      </c>
      <c r="G24" s="564">
        <f>'Table 13i'!K63</f>
        <v>9.6774193548387082</v>
      </c>
      <c r="H24" s="564">
        <f>'Table 13i'!G63</f>
        <v>0</v>
      </c>
      <c r="I24" s="564">
        <f>'Table 13i'!L63</f>
        <v>0</v>
      </c>
      <c r="J24" s="564">
        <f>'Table 13i'!H63</f>
        <v>0</v>
      </c>
      <c r="K24" s="564">
        <f>'Table 13i'!M63</f>
        <v>0</v>
      </c>
      <c r="L24" s="564">
        <f>'Table 13i'!I63</f>
        <v>3</v>
      </c>
      <c r="M24" s="564">
        <f>'Table 13i'!N63</f>
        <v>8.5714285714285712</v>
      </c>
      <c r="S24" t="s">
        <v>288</v>
      </c>
      <c r="T24" t="s">
        <v>26</v>
      </c>
      <c r="U24" s="464">
        <v>0</v>
      </c>
      <c r="V24" s="464">
        <v>0</v>
      </c>
      <c r="W24" s="464">
        <v>3</v>
      </c>
      <c r="X24" s="464">
        <v>10.714285714285715</v>
      </c>
      <c r="Y24" s="464">
        <v>0</v>
      </c>
      <c r="Z24" s="464">
        <v>0</v>
      </c>
      <c r="AA24" s="464">
        <v>0</v>
      </c>
      <c r="AB24" s="464">
        <v>0</v>
      </c>
      <c r="AC24" s="464">
        <v>3</v>
      </c>
      <c r="AD24" s="464">
        <v>10</v>
      </c>
      <c r="BK24">
        <v>5</v>
      </c>
      <c r="BM24" s="382" t="s">
        <v>288</v>
      </c>
      <c r="BN24" s="382" t="s">
        <v>25</v>
      </c>
      <c r="BO24" s="382" t="s">
        <v>308</v>
      </c>
      <c r="BP24" s="382" t="s">
        <v>308</v>
      </c>
      <c r="BQ24" s="382">
        <v>11</v>
      </c>
      <c r="BR24" s="382">
        <v>47.83</v>
      </c>
      <c r="BS24" s="382" t="s">
        <v>308</v>
      </c>
      <c r="BT24" s="382" t="s">
        <v>308</v>
      </c>
      <c r="BU24" s="382" t="s">
        <v>308</v>
      </c>
      <c r="BV24" s="382" t="s">
        <v>308</v>
      </c>
      <c r="BW24" s="382">
        <v>11</v>
      </c>
      <c r="BX24" s="382">
        <v>47.83</v>
      </c>
      <c r="CA24" s="382" t="s">
        <v>288</v>
      </c>
      <c r="CB24" s="382" t="s">
        <v>25</v>
      </c>
      <c r="CC24" s="382">
        <v>0</v>
      </c>
      <c r="CD24" s="382">
        <v>0</v>
      </c>
      <c r="CE24" s="382">
        <v>11</v>
      </c>
      <c r="CF24" s="382">
        <v>47.83</v>
      </c>
      <c r="CG24" s="382">
        <v>0</v>
      </c>
      <c r="CH24" s="382">
        <v>0</v>
      </c>
      <c r="CI24" s="382">
        <v>0</v>
      </c>
      <c r="CJ24" s="382">
        <v>0</v>
      </c>
      <c r="CK24" s="382">
        <v>11</v>
      </c>
      <c r="CL24" s="382">
        <v>47.83</v>
      </c>
    </row>
    <row r="25" spans="1:90" x14ac:dyDescent="0.25">
      <c r="A25">
        <v>5</v>
      </c>
      <c r="B25" t="s">
        <v>288</v>
      </c>
      <c r="C25" t="s">
        <v>27</v>
      </c>
      <c r="D25" s="564">
        <f>'Table 13i'!E64</f>
        <v>0</v>
      </c>
      <c r="E25" s="564">
        <f>'Table 13i'!J64</f>
        <v>0</v>
      </c>
      <c r="F25" s="564">
        <f>'Table 13i'!F64</f>
        <v>7</v>
      </c>
      <c r="G25" s="564">
        <f>'Table 13i'!K64</f>
        <v>22.58064516129032</v>
      </c>
      <c r="H25" s="564">
        <f>'Table 13i'!G64</f>
        <v>0</v>
      </c>
      <c r="I25" s="564">
        <f>'Table 13i'!L64</f>
        <v>0</v>
      </c>
      <c r="J25" s="564">
        <f>'Table 13i'!H64</f>
        <v>0</v>
      </c>
      <c r="K25" s="564">
        <f>'Table 13i'!M64</f>
        <v>0</v>
      </c>
      <c r="L25" s="564">
        <f>'Table 13i'!I64</f>
        <v>7</v>
      </c>
      <c r="M25" s="564">
        <f>'Table 13i'!N64</f>
        <v>20</v>
      </c>
      <c r="S25" t="s">
        <v>288</v>
      </c>
      <c r="T25" t="s">
        <v>27</v>
      </c>
      <c r="U25" s="464">
        <v>0</v>
      </c>
      <c r="V25" s="464">
        <v>0</v>
      </c>
      <c r="W25" s="464">
        <v>5</v>
      </c>
      <c r="X25" s="464">
        <v>17.857142857142858</v>
      </c>
      <c r="Y25" s="464">
        <v>0</v>
      </c>
      <c r="Z25" s="464">
        <v>0</v>
      </c>
      <c r="AA25" s="464">
        <v>0</v>
      </c>
      <c r="AB25" s="464">
        <v>0</v>
      </c>
      <c r="AC25" s="464">
        <v>5</v>
      </c>
      <c r="AD25" s="464">
        <v>16.666666666666668</v>
      </c>
      <c r="BK25">
        <v>5</v>
      </c>
      <c r="BM25" s="382" t="s">
        <v>288</v>
      </c>
      <c r="BN25" s="382" t="s">
        <v>26</v>
      </c>
      <c r="BO25" s="382" t="s">
        <v>308</v>
      </c>
      <c r="BP25" s="382" t="s">
        <v>308</v>
      </c>
      <c r="BQ25" s="382">
        <v>7</v>
      </c>
      <c r="BR25" s="382">
        <v>30.43</v>
      </c>
      <c r="BS25" s="382" t="s">
        <v>308</v>
      </c>
      <c r="BT25" s="382" t="s">
        <v>308</v>
      </c>
      <c r="BU25" s="382" t="s">
        <v>308</v>
      </c>
      <c r="BV25" s="382" t="s">
        <v>308</v>
      </c>
      <c r="BW25" s="382">
        <v>7</v>
      </c>
      <c r="BX25" s="382">
        <v>30.43</v>
      </c>
      <c r="CA25" s="382" t="s">
        <v>288</v>
      </c>
      <c r="CB25" s="382" t="s">
        <v>26</v>
      </c>
      <c r="CC25" s="382">
        <v>0</v>
      </c>
      <c r="CD25" s="382">
        <v>0</v>
      </c>
      <c r="CE25" s="382">
        <v>7</v>
      </c>
      <c r="CF25" s="382">
        <v>30.43</v>
      </c>
      <c r="CG25" s="382">
        <v>0</v>
      </c>
      <c r="CH25" s="382">
        <v>0</v>
      </c>
      <c r="CI25" s="382">
        <v>0</v>
      </c>
      <c r="CJ25" s="382">
        <v>0</v>
      </c>
      <c r="CK25" s="382">
        <v>7</v>
      </c>
      <c r="CL25" s="382">
        <v>30.43</v>
      </c>
    </row>
    <row r="26" spans="1:90" x14ac:dyDescent="0.25">
      <c r="A26">
        <v>5</v>
      </c>
      <c r="B26" t="s">
        <v>288</v>
      </c>
      <c r="C26" t="s">
        <v>7</v>
      </c>
      <c r="D26" s="564">
        <f>'Table 13i'!E65</f>
        <v>3</v>
      </c>
      <c r="E26" s="564">
        <f>'Table 13i'!J65</f>
        <v>100</v>
      </c>
      <c r="F26" s="564">
        <f>'Table 13i'!F65</f>
        <v>31</v>
      </c>
      <c r="G26" s="564">
        <f>'Table 13i'!K65</f>
        <v>100</v>
      </c>
      <c r="H26" s="564">
        <f>'Table 13i'!G65</f>
        <v>1</v>
      </c>
      <c r="I26" s="564">
        <f>'Table 13i'!L65</f>
        <v>100</v>
      </c>
      <c r="J26" s="564">
        <f>'Table 13i'!H65</f>
        <v>0</v>
      </c>
      <c r="K26" s="564">
        <f>'Table 13i'!M65</f>
        <v>0</v>
      </c>
      <c r="L26" s="564">
        <f>'Table 13i'!I65</f>
        <v>35</v>
      </c>
      <c r="M26" s="564">
        <f>'Table 13i'!N65</f>
        <v>100</v>
      </c>
      <c r="S26" t="s">
        <v>288</v>
      </c>
      <c r="T26" t="s">
        <v>7</v>
      </c>
      <c r="U26" s="464">
        <v>2</v>
      </c>
      <c r="V26" s="464">
        <v>100</v>
      </c>
      <c r="W26" s="464">
        <v>28</v>
      </c>
      <c r="X26" s="464">
        <v>100</v>
      </c>
      <c r="Y26" s="464">
        <v>2</v>
      </c>
      <c r="Z26" s="464">
        <v>100</v>
      </c>
      <c r="AA26" s="464">
        <v>0</v>
      </c>
      <c r="AB26" s="464">
        <v>0</v>
      </c>
      <c r="AC26" s="464">
        <v>30</v>
      </c>
      <c r="AD26" s="464">
        <v>100</v>
      </c>
      <c r="BK26">
        <v>5</v>
      </c>
      <c r="BM26" s="382" t="s">
        <v>288</v>
      </c>
      <c r="BN26" s="382" t="s">
        <v>27</v>
      </c>
      <c r="BO26" s="382" t="s">
        <v>308</v>
      </c>
      <c r="BP26" s="382" t="s">
        <v>308</v>
      </c>
      <c r="BQ26" s="382" t="s">
        <v>308</v>
      </c>
      <c r="BR26" s="382" t="s">
        <v>308</v>
      </c>
      <c r="BS26" s="382" t="s">
        <v>308</v>
      </c>
      <c r="BT26" s="382" t="s">
        <v>308</v>
      </c>
      <c r="BU26" s="382" t="s">
        <v>308</v>
      </c>
      <c r="BV26" s="382" t="s">
        <v>308</v>
      </c>
      <c r="BW26" s="382" t="s">
        <v>308</v>
      </c>
      <c r="BX26" s="382" t="s">
        <v>308</v>
      </c>
      <c r="CA26" s="382" t="s">
        <v>288</v>
      </c>
      <c r="CB26" s="382" t="s">
        <v>27</v>
      </c>
      <c r="CC26" s="382">
        <v>0</v>
      </c>
      <c r="CD26" s="382">
        <v>0</v>
      </c>
      <c r="CE26" s="382">
        <v>2</v>
      </c>
      <c r="CF26" s="382">
        <v>8.6999999999999993</v>
      </c>
      <c r="CG26" s="382">
        <v>0</v>
      </c>
      <c r="CH26" s="382">
        <v>0</v>
      </c>
      <c r="CI26" s="382">
        <v>0</v>
      </c>
      <c r="CJ26" s="382">
        <v>0</v>
      </c>
      <c r="CK26" s="382">
        <v>2</v>
      </c>
      <c r="CL26" s="382">
        <v>8.6999999999999993</v>
      </c>
    </row>
    <row r="27" spans="1:90" x14ac:dyDescent="0.25">
      <c r="A27">
        <v>6</v>
      </c>
      <c r="B27" t="s">
        <v>289</v>
      </c>
      <c r="C27" t="s">
        <v>24</v>
      </c>
      <c r="D27" s="564">
        <f>'Table 13i'!E66</f>
        <v>0</v>
      </c>
      <c r="E27" s="564">
        <f>'Table 13i'!J66</f>
        <v>0</v>
      </c>
      <c r="F27" s="564">
        <f>'Table 13i'!F66</f>
        <v>1</v>
      </c>
      <c r="G27" s="564">
        <f>'Table 13i'!K66</f>
        <v>100</v>
      </c>
      <c r="H27" s="564">
        <f>'Table 13i'!G66</f>
        <v>6</v>
      </c>
      <c r="I27" s="564">
        <f>'Table 13i'!L66</f>
        <v>35.294117647058826</v>
      </c>
      <c r="J27" s="564">
        <f>'Table 13i'!H66</f>
        <v>0</v>
      </c>
      <c r="K27" s="564">
        <f>'Table 13i'!M66</f>
        <v>0</v>
      </c>
      <c r="L27" s="564">
        <f>'Table 13i'!I66</f>
        <v>7</v>
      </c>
      <c r="M27" s="564">
        <f>'Table 13i'!N66</f>
        <v>33.333333333333336</v>
      </c>
      <c r="S27" t="s">
        <v>289</v>
      </c>
      <c r="T27" t="s">
        <v>24</v>
      </c>
      <c r="U27" s="464">
        <v>0</v>
      </c>
      <c r="V27" s="464">
        <v>0</v>
      </c>
      <c r="W27" s="464">
        <v>0</v>
      </c>
      <c r="X27" s="464">
        <v>0</v>
      </c>
      <c r="Y27" s="464">
        <v>0</v>
      </c>
      <c r="Z27" s="464">
        <v>0</v>
      </c>
      <c r="AA27" s="464">
        <v>0</v>
      </c>
      <c r="AB27" s="464">
        <v>0</v>
      </c>
      <c r="AC27" s="464">
        <v>0</v>
      </c>
      <c r="AD27" s="464">
        <v>0</v>
      </c>
      <c r="BK27">
        <v>5</v>
      </c>
      <c r="BM27" s="382" t="s">
        <v>288</v>
      </c>
      <c r="BN27" s="382" t="s">
        <v>7</v>
      </c>
      <c r="BO27" s="382">
        <v>0</v>
      </c>
      <c r="BP27" s="382">
        <v>0</v>
      </c>
      <c r="BQ27" s="382">
        <v>23</v>
      </c>
      <c r="BR27" s="382">
        <v>100</v>
      </c>
      <c r="BS27" s="382">
        <v>0</v>
      </c>
      <c r="BT27" s="382">
        <v>0</v>
      </c>
      <c r="BU27" s="382">
        <v>0</v>
      </c>
      <c r="BV27" s="382">
        <v>0</v>
      </c>
      <c r="BW27" s="382">
        <v>23</v>
      </c>
      <c r="BX27" s="382">
        <v>100</v>
      </c>
      <c r="CA27" s="382" t="s">
        <v>288</v>
      </c>
      <c r="CB27" s="382" t="s">
        <v>7</v>
      </c>
      <c r="CC27" s="382">
        <v>0</v>
      </c>
      <c r="CD27" s="382">
        <v>0</v>
      </c>
      <c r="CE27" s="382">
        <v>23</v>
      </c>
      <c r="CF27" s="382">
        <v>100</v>
      </c>
      <c r="CG27" s="382">
        <v>0</v>
      </c>
      <c r="CH27" s="382">
        <v>0</v>
      </c>
      <c r="CI27" s="382">
        <v>0</v>
      </c>
      <c r="CJ27" s="382">
        <v>0</v>
      </c>
      <c r="CK27" s="382">
        <v>23</v>
      </c>
      <c r="CL27" s="382">
        <v>100</v>
      </c>
    </row>
    <row r="28" spans="1:90" x14ac:dyDescent="0.25">
      <c r="A28">
        <v>6</v>
      </c>
      <c r="B28" t="s">
        <v>289</v>
      </c>
      <c r="C28" t="s">
        <v>25</v>
      </c>
      <c r="D28" s="564">
        <f>'Table 13i'!E67</f>
        <v>0</v>
      </c>
      <c r="E28" s="564">
        <f>'Table 13i'!J67</f>
        <v>0</v>
      </c>
      <c r="F28" s="564">
        <f>'Table 13i'!F67</f>
        <v>0</v>
      </c>
      <c r="G28" s="564">
        <f>'Table 13i'!K67</f>
        <v>0</v>
      </c>
      <c r="H28" s="564">
        <f>'Table 13i'!G67</f>
        <v>7</v>
      </c>
      <c r="I28" s="564">
        <f>'Table 13i'!L67</f>
        <v>41.176470588235297</v>
      </c>
      <c r="J28" s="564">
        <f>'Table 13i'!H67</f>
        <v>3</v>
      </c>
      <c r="K28" s="564">
        <f>'Table 13i'!M67</f>
        <v>100</v>
      </c>
      <c r="L28" s="564">
        <f>'Table 13i'!I67</f>
        <v>10</v>
      </c>
      <c r="M28" s="564">
        <f>'Table 13i'!N67</f>
        <v>47.61904761904762</v>
      </c>
      <c r="S28" t="s">
        <v>289</v>
      </c>
      <c r="T28" t="s">
        <v>25</v>
      </c>
      <c r="U28" s="464">
        <v>0</v>
      </c>
      <c r="V28" s="464">
        <v>0</v>
      </c>
      <c r="W28" s="464">
        <v>0</v>
      </c>
      <c r="X28" s="464">
        <v>0</v>
      </c>
      <c r="Y28" s="464">
        <v>3</v>
      </c>
      <c r="Z28" s="464">
        <v>50</v>
      </c>
      <c r="AA28" s="464">
        <v>0</v>
      </c>
      <c r="AB28" s="464">
        <v>0</v>
      </c>
      <c r="AC28" s="464">
        <v>3</v>
      </c>
      <c r="AD28" s="464">
        <v>50</v>
      </c>
      <c r="BK28">
        <v>6</v>
      </c>
      <c r="BM28" s="382" t="s">
        <v>289</v>
      </c>
      <c r="BN28" s="382" t="s">
        <v>24</v>
      </c>
      <c r="BO28" s="382" t="s">
        <v>308</v>
      </c>
      <c r="BP28" s="382" t="s">
        <v>308</v>
      </c>
      <c r="BQ28" s="382" t="s">
        <v>308</v>
      </c>
      <c r="BR28" s="382" t="s">
        <v>308</v>
      </c>
      <c r="BS28" s="382" t="s">
        <v>308</v>
      </c>
      <c r="BT28" s="382" t="s">
        <v>308</v>
      </c>
      <c r="BU28" s="382" t="s">
        <v>308</v>
      </c>
      <c r="BV28" s="382" t="s">
        <v>308</v>
      </c>
      <c r="BW28" s="382" t="s">
        <v>308</v>
      </c>
      <c r="BX28" s="382" t="s">
        <v>308</v>
      </c>
      <c r="CA28" s="382" t="s">
        <v>289</v>
      </c>
      <c r="CB28" s="382" t="s">
        <v>24</v>
      </c>
      <c r="CC28" s="382">
        <v>0</v>
      </c>
      <c r="CD28" s="382">
        <v>0</v>
      </c>
      <c r="CE28" s="382">
        <v>0</v>
      </c>
      <c r="CF28" s="382">
        <v>0</v>
      </c>
      <c r="CG28" s="382">
        <v>1</v>
      </c>
      <c r="CH28" s="382">
        <v>14.29</v>
      </c>
      <c r="CI28" s="382">
        <v>0</v>
      </c>
      <c r="CJ28" s="382">
        <v>0</v>
      </c>
      <c r="CK28" s="382">
        <v>1</v>
      </c>
      <c r="CL28" s="382">
        <v>14.29</v>
      </c>
    </row>
    <row r="29" spans="1:90" x14ac:dyDescent="0.25">
      <c r="A29">
        <v>6</v>
      </c>
      <c r="B29" t="s">
        <v>289</v>
      </c>
      <c r="C29" t="s">
        <v>26</v>
      </c>
      <c r="D29" s="564">
        <f>'Table 13i'!E68</f>
        <v>0</v>
      </c>
      <c r="E29" s="564">
        <f>'Table 13i'!J68</f>
        <v>0</v>
      </c>
      <c r="F29" s="564">
        <f>'Table 13i'!F68</f>
        <v>0</v>
      </c>
      <c r="G29" s="564">
        <f>'Table 13i'!K68</f>
        <v>0</v>
      </c>
      <c r="H29" s="564">
        <f>'Table 13i'!G68</f>
        <v>2</v>
      </c>
      <c r="I29" s="564">
        <f>'Table 13i'!L68</f>
        <v>11.764705882352942</v>
      </c>
      <c r="J29" s="564">
        <f>'Table 13i'!H68</f>
        <v>0</v>
      </c>
      <c r="K29" s="564">
        <f>'Table 13i'!M68</f>
        <v>0</v>
      </c>
      <c r="L29" s="564">
        <f>'Table 13i'!I68</f>
        <v>2</v>
      </c>
      <c r="M29" s="564">
        <f>'Table 13i'!N68</f>
        <v>9.5238095238095237</v>
      </c>
      <c r="S29" t="s">
        <v>289</v>
      </c>
      <c r="T29" t="s">
        <v>26</v>
      </c>
      <c r="U29" s="464">
        <v>0</v>
      </c>
      <c r="V29" s="464">
        <v>0</v>
      </c>
      <c r="W29" s="464">
        <v>0</v>
      </c>
      <c r="X29" s="464">
        <v>0</v>
      </c>
      <c r="Y29" s="464">
        <v>3</v>
      </c>
      <c r="Z29" s="464">
        <v>50</v>
      </c>
      <c r="AA29" s="464">
        <v>0</v>
      </c>
      <c r="AB29" s="464">
        <v>0</v>
      </c>
      <c r="AC29" s="464">
        <v>3</v>
      </c>
      <c r="AD29" s="464">
        <v>50</v>
      </c>
      <c r="BK29">
        <v>6</v>
      </c>
      <c r="BM29" s="382" t="s">
        <v>289</v>
      </c>
      <c r="BN29" s="382" t="s">
        <v>25</v>
      </c>
      <c r="BO29" s="382" t="s">
        <v>308</v>
      </c>
      <c r="BP29" s="382" t="s">
        <v>308</v>
      </c>
      <c r="BQ29" s="382" t="s">
        <v>308</v>
      </c>
      <c r="BR29" s="382" t="s">
        <v>308</v>
      </c>
      <c r="BS29" s="382" t="s">
        <v>308</v>
      </c>
      <c r="BT29" s="382" t="s">
        <v>308</v>
      </c>
      <c r="BU29" s="382" t="s">
        <v>308</v>
      </c>
      <c r="BV29" s="382" t="s">
        <v>308</v>
      </c>
      <c r="BW29" s="382" t="s">
        <v>308</v>
      </c>
      <c r="BX29" s="382" t="s">
        <v>308</v>
      </c>
      <c r="CA29" s="382" t="s">
        <v>289</v>
      </c>
      <c r="CB29" s="382" t="s">
        <v>25</v>
      </c>
      <c r="CC29" s="382">
        <v>0</v>
      </c>
      <c r="CD29" s="382">
        <v>0</v>
      </c>
      <c r="CE29" s="382">
        <v>0</v>
      </c>
      <c r="CF29" s="382">
        <v>0</v>
      </c>
      <c r="CG29" s="382">
        <v>5</v>
      </c>
      <c r="CH29" s="382">
        <v>71.430000000000007</v>
      </c>
      <c r="CI29" s="382">
        <v>0</v>
      </c>
      <c r="CJ29" s="382">
        <v>0</v>
      </c>
      <c r="CK29" s="382">
        <v>5</v>
      </c>
      <c r="CL29" s="382">
        <v>71.430000000000007</v>
      </c>
    </row>
    <row r="30" spans="1:90" x14ac:dyDescent="0.25">
      <c r="A30">
        <v>6</v>
      </c>
      <c r="B30" t="s">
        <v>289</v>
      </c>
      <c r="C30" t="s">
        <v>27</v>
      </c>
      <c r="D30" s="564">
        <f>'Table 13i'!E69</f>
        <v>0</v>
      </c>
      <c r="E30" s="564">
        <f>'Table 13i'!J69</f>
        <v>0</v>
      </c>
      <c r="F30" s="564">
        <f>'Table 13i'!F69</f>
        <v>0</v>
      </c>
      <c r="G30" s="564">
        <f>'Table 13i'!K69</f>
        <v>0</v>
      </c>
      <c r="H30" s="564">
        <f>'Table 13i'!G69</f>
        <v>2</v>
      </c>
      <c r="I30" s="564">
        <f>'Table 13i'!L69</f>
        <v>11.764705882352942</v>
      </c>
      <c r="J30" s="564">
        <f>'Table 13i'!H69</f>
        <v>0</v>
      </c>
      <c r="K30" s="564">
        <f>'Table 13i'!M69</f>
        <v>0</v>
      </c>
      <c r="L30" s="564">
        <f>'Table 13i'!I69</f>
        <v>2</v>
      </c>
      <c r="M30" s="564">
        <f>'Table 13i'!N69</f>
        <v>9.5238095238095237</v>
      </c>
      <c r="S30" t="s">
        <v>289</v>
      </c>
      <c r="T30" t="s">
        <v>27</v>
      </c>
      <c r="U30" s="464">
        <v>0</v>
      </c>
      <c r="V30" s="464">
        <v>0</v>
      </c>
      <c r="W30" s="464">
        <v>0</v>
      </c>
      <c r="X30" s="464">
        <v>0</v>
      </c>
      <c r="Y30" s="464">
        <v>0</v>
      </c>
      <c r="Z30" s="464">
        <v>0</v>
      </c>
      <c r="AA30" s="464">
        <v>0</v>
      </c>
      <c r="AB30" s="464">
        <v>0</v>
      </c>
      <c r="AC30" s="464">
        <v>0</v>
      </c>
      <c r="AD30" s="464">
        <v>0</v>
      </c>
      <c r="BK30">
        <v>6</v>
      </c>
      <c r="BM30" s="382" t="s">
        <v>289</v>
      </c>
      <c r="BN30" s="382" t="s">
        <v>26</v>
      </c>
      <c r="BO30" s="382" t="s">
        <v>308</v>
      </c>
      <c r="BP30" s="382" t="s">
        <v>308</v>
      </c>
      <c r="BQ30" s="382" t="s">
        <v>308</v>
      </c>
      <c r="BR30" s="382" t="s">
        <v>308</v>
      </c>
      <c r="BS30" s="382" t="s">
        <v>308</v>
      </c>
      <c r="BT30" s="382" t="s">
        <v>308</v>
      </c>
      <c r="BU30" s="382" t="s">
        <v>308</v>
      </c>
      <c r="BV30" s="382" t="s">
        <v>308</v>
      </c>
      <c r="BW30" s="382" t="s">
        <v>308</v>
      </c>
      <c r="BX30" s="382" t="s">
        <v>308</v>
      </c>
      <c r="CA30" s="382" t="s">
        <v>289</v>
      </c>
      <c r="CB30" s="382" t="s">
        <v>26</v>
      </c>
    </row>
    <row r="31" spans="1:90" x14ac:dyDescent="0.25">
      <c r="A31">
        <v>6</v>
      </c>
      <c r="B31" t="s">
        <v>289</v>
      </c>
      <c r="C31" t="s">
        <v>7</v>
      </c>
      <c r="D31" s="564">
        <f>'Table 13i'!E70</f>
        <v>0</v>
      </c>
      <c r="E31" s="564">
        <f>'Table 13i'!J70</f>
        <v>0</v>
      </c>
      <c r="F31" s="564">
        <f>'Table 13i'!F70</f>
        <v>1</v>
      </c>
      <c r="G31" s="564">
        <f>'Table 13i'!K70</f>
        <v>100</v>
      </c>
      <c r="H31" s="564">
        <f>'Table 13i'!G70</f>
        <v>17</v>
      </c>
      <c r="I31" s="564">
        <f>'Table 13i'!L70</f>
        <v>100</v>
      </c>
      <c r="J31" s="564">
        <f>'Table 13i'!H70</f>
        <v>3</v>
      </c>
      <c r="K31" s="564">
        <f>'Table 13i'!M70</f>
        <v>100</v>
      </c>
      <c r="L31" s="564">
        <f>'Table 13i'!I70</f>
        <v>21</v>
      </c>
      <c r="M31" s="564">
        <f>'Table 13i'!N70</f>
        <v>100</v>
      </c>
      <c r="S31" t="s">
        <v>289</v>
      </c>
      <c r="T31" t="s">
        <v>7</v>
      </c>
      <c r="U31" s="464">
        <v>0</v>
      </c>
      <c r="V31" s="464">
        <v>0</v>
      </c>
      <c r="W31" s="464">
        <v>0</v>
      </c>
      <c r="X31" s="464">
        <v>0</v>
      </c>
      <c r="Y31" s="464">
        <v>6</v>
      </c>
      <c r="Z31" s="464">
        <v>100</v>
      </c>
      <c r="AA31" s="464">
        <v>0</v>
      </c>
      <c r="AB31" s="464">
        <v>0</v>
      </c>
      <c r="AC31" s="464">
        <v>6</v>
      </c>
      <c r="AD31" s="464">
        <v>100</v>
      </c>
      <c r="BK31">
        <v>6</v>
      </c>
      <c r="BM31" s="382" t="s">
        <v>289</v>
      </c>
      <c r="BN31" s="382" t="s">
        <v>27</v>
      </c>
      <c r="BO31" s="382" t="s">
        <v>308</v>
      </c>
      <c r="BP31" s="382" t="s">
        <v>308</v>
      </c>
      <c r="BQ31" s="382" t="s">
        <v>308</v>
      </c>
      <c r="BR31" s="382" t="s">
        <v>308</v>
      </c>
      <c r="BS31" s="382" t="s">
        <v>308</v>
      </c>
      <c r="BT31" s="382" t="s">
        <v>308</v>
      </c>
      <c r="BU31" s="382" t="s">
        <v>308</v>
      </c>
      <c r="BV31" s="382" t="s">
        <v>308</v>
      </c>
      <c r="BW31" s="382" t="s">
        <v>308</v>
      </c>
      <c r="BX31" s="382" t="s">
        <v>308</v>
      </c>
      <c r="CA31" s="382" t="s">
        <v>289</v>
      </c>
      <c r="CB31" s="382" t="s">
        <v>27</v>
      </c>
      <c r="CC31" s="382">
        <v>0</v>
      </c>
      <c r="CD31" s="382">
        <v>0</v>
      </c>
      <c r="CE31" s="382">
        <v>0</v>
      </c>
      <c r="CF31" s="382">
        <v>0</v>
      </c>
      <c r="CG31" s="382">
        <v>1</v>
      </c>
      <c r="CH31" s="382">
        <v>14.29</v>
      </c>
      <c r="CI31" s="382">
        <v>0</v>
      </c>
      <c r="CJ31" s="382">
        <v>0</v>
      </c>
      <c r="CK31" s="382">
        <v>1</v>
      </c>
      <c r="CL31" s="382">
        <v>14.29</v>
      </c>
    </row>
    <row r="32" spans="1:90" x14ac:dyDescent="0.25">
      <c r="A32">
        <v>7</v>
      </c>
      <c r="B32" t="s">
        <v>290</v>
      </c>
      <c r="C32" t="s">
        <v>24</v>
      </c>
      <c r="D32" s="564">
        <f>'Table 13i'!E71</f>
        <v>0</v>
      </c>
      <c r="E32" s="564">
        <f>'Table 13i'!J71</f>
        <v>0</v>
      </c>
      <c r="F32" s="564">
        <f>'Table 13i'!F71</f>
        <v>0</v>
      </c>
      <c r="G32" s="564">
        <f>'Table 13i'!K71</f>
        <v>0</v>
      </c>
      <c r="H32" s="564">
        <f>'Table 13i'!G71</f>
        <v>18</v>
      </c>
      <c r="I32" s="564">
        <f>'Table 13i'!L71</f>
        <v>48.648648648648646</v>
      </c>
      <c r="J32" s="564">
        <f>'Table 13i'!H71</f>
        <v>0</v>
      </c>
      <c r="K32" s="564">
        <f>'Table 13i'!M71</f>
        <v>0</v>
      </c>
      <c r="L32" s="564">
        <f>'Table 13i'!I71</f>
        <v>18</v>
      </c>
      <c r="M32" s="564">
        <f>'Table 13i'!N71</f>
        <v>48.648648648648646</v>
      </c>
      <c r="S32" t="s">
        <v>290</v>
      </c>
      <c r="T32" t="s">
        <v>24</v>
      </c>
      <c r="U32" s="464">
        <v>0</v>
      </c>
      <c r="V32" s="464">
        <v>0</v>
      </c>
      <c r="W32" s="464">
        <v>0</v>
      </c>
      <c r="X32" s="464">
        <v>0</v>
      </c>
      <c r="Y32" s="464">
        <v>14</v>
      </c>
      <c r="Z32" s="464">
        <v>42.424242424242422</v>
      </c>
      <c r="AA32" s="464">
        <v>0</v>
      </c>
      <c r="AB32" s="464">
        <v>0</v>
      </c>
      <c r="AC32" s="464">
        <v>14</v>
      </c>
      <c r="AD32" s="464">
        <v>42.424242424242422</v>
      </c>
      <c r="BK32">
        <v>6</v>
      </c>
      <c r="BM32" s="382" t="s">
        <v>289</v>
      </c>
      <c r="BN32" s="382" t="s">
        <v>7</v>
      </c>
      <c r="BO32" s="382">
        <v>0</v>
      </c>
      <c r="BP32" s="382">
        <v>0</v>
      </c>
      <c r="BQ32" s="382">
        <v>0</v>
      </c>
      <c r="BR32" s="382">
        <v>0</v>
      </c>
      <c r="BS32" s="382">
        <v>7</v>
      </c>
      <c r="BT32" s="382">
        <v>100</v>
      </c>
      <c r="BU32" s="382">
        <v>0</v>
      </c>
      <c r="BV32" s="382">
        <v>0</v>
      </c>
      <c r="BW32" s="382">
        <v>7</v>
      </c>
      <c r="BX32" s="382">
        <v>100</v>
      </c>
      <c r="CA32" s="382" t="s">
        <v>289</v>
      </c>
      <c r="CB32" s="382" t="s">
        <v>7</v>
      </c>
      <c r="CC32" s="382">
        <v>0</v>
      </c>
      <c r="CD32" s="382">
        <v>0</v>
      </c>
      <c r="CE32" s="382">
        <v>0</v>
      </c>
      <c r="CF32" s="382">
        <v>0</v>
      </c>
      <c r="CG32" s="382">
        <v>7</v>
      </c>
      <c r="CH32" s="382">
        <v>100</v>
      </c>
      <c r="CI32" s="382">
        <v>0</v>
      </c>
      <c r="CJ32" s="382">
        <v>0</v>
      </c>
      <c r="CK32" s="382">
        <v>7</v>
      </c>
      <c r="CL32" s="382">
        <v>100</v>
      </c>
    </row>
    <row r="33" spans="1:90" x14ac:dyDescent="0.25">
      <c r="A33">
        <v>7</v>
      </c>
      <c r="B33" t="s">
        <v>290</v>
      </c>
      <c r="C33" t="s">
        <v>25</v>
      </c>
      <c r="D33" s="564">
        <f>'Table 13i'!E72</f>
        <v>0</v>
      </c>
      <c r="E33" s="564">
        <f>'Table 13i'!J72</f>
        <v>0</v>
      </c>
      <c r="F33" s="564">
        <f>'Table 13i'!F72</f>
        <v>0</v>
      </c>
      <c r="G33" s="564">
        <f>'Table 13i'!K72</f>
        <v>0</v>
      </c>
      <c r="H33" s="564">
        <f>'Table 13i'!G72</f>
        <v>15</v>
      </c>
      <c r="I33" s="564">
        <f>'Table 13i'!L72</f>
        <v>40.54054054054054</v>
      </c>
      <c r="J33" s="564">
        <f>'Table 13i'!H72</f>
        <v>0</v>
      </c>
      <c r="K33" s="564">
        <f>'Table 13i'!M72</f>
        <v>0</v>
      </c>
      <c r="L33" s="564">
        <f>'Table 13i'!I72</f>
        <v>15</v>
      </c>
      <c r="M33" s="564">
        <f>'Table 13i'!N72</f>
        <v>40.54054054054054</v>
      </c>
      <c r="S33" t="s">
        <v>290</v>
      </c>
      <c r="T33" t="s">
        <v>25</v>
      </c>
      <c r="U33" s="464">
        <v>0</v>
      </c>
      <c r="V33" s="464">
        <v>0</v>
      </c>
      <c r="W33" s="464">
        <v>0</v>
      </c>
      <c r="X33" s="464">
        <v>0</v>
      </c>
      <c r="Y33" s="464">
        <v>19</v>
      </c>
      <c r="Z33" s="464">
        <v>57.575757575757578</v>
      </c>
      <c r="AA33" s="464">
        <v>0</v>
      </c>
      <c r="AB33" s="464">
        <v>0</v>
      </c>
      <c r="AC33" s="464">
        <v>19</v>
      </c>
      <c r="AD33" s="464">
        <v>57.575757575757578</v>
      </c>
      <c r="BK33">
        <v>7</v>
      </c>
      <c r="BM33" s="382" t="s">
        <v>290</v>
      </c>
      <c r="BN33" s="382" t="s">
        <v>24</v>
      </c>
      <c r="BO33" s="382" t="s">
        <v>308</v>
      </c>
      <c r="BP33" s="382" t="s">
        <v>308</v>
      </c>
      <c r="BQ33" s="382" t="s">
        <v>308</v>
      </c>
      <c r="BR33" s="382" t="s">
        <v>308</v>
      </c>
      <c r="BS33" s="382">
        <v>11</v>
      </c>
      <c r="BT33" s="382">
        <v>34.380000000000003</v>
      </c>
      <c r="BU33" s="382" t="s">
        <v>308</v>
      </c>
      <c r="BV33" s="382" t="s">
        <v>308</v>
      </c>
      <c r="BW33" s="382">
        <v>11</v>
      </c>
      <c r="BX33" s="382">
        <v>34.380000000000003</v>
      </c>
      <c r="CA33" s="382" t="s">
        <v>290</v>
      </c>
      <c r="CB33" s="382" t="s">
        <v>24</v>
      </c>
      <c r="CC33" s="382">
        <v>0</v>
      </c>
      <c r="CD33" s="382">
        <v>0</v>
      </c>
      <c r="CE33" s="382">
        <v>0</v>
      </c>
      <c r="CF33" s="382">
        <v>0</v>
      </c>
      <c r="CG33" s="382">
        <v>11</v>
      </c>
      <c r="CH33" s="382">
        <v>34.380000000000003</v>
      </c>
      <c r="CI33" s="382">
        <v>0</v>
      </c>
      <c r="CJ33" s="382">
        <v>0</v>
      </c>
      <c r="CK33" s="382">
        <v>11</v>
      </c>
      <c r="CL33" s="382">
        <v>34.380000000000003</v>
      </c>
    </row>
    <row r="34" spans="1:90" x14ac:dyDescent="0.25">
      <c r="A34">
        <v>7</v>
      </c>
      <c r="B34" t="s">
        <v>290</v>
      </c>
      <c r="C34" t="s">
        <v>26</v>
      </c>
      <c r="D34" s="564">
        <f>'Table 13i'!E73</f>
        <v>0</v>
      </c>
      <c r="E34" s="564">
        <f>'Table 13i'!J73</f>
        <v>0</v>
      </c>
      <c r="F34" s="564">
        <f>'Table 13i'!F73</f>
        <v>0</v>
      </c>
      <c r="G34" s="564">
        <f>'Table 13i'!K73</f>
        <v>0</v>
      </c>
      <c r="H34" s="564">
        <f>'Table 13i'!G73</f>
        <v>4</v>
      </c>
      <c r="I34" s="564">
        <f>'Table 13i'!L73</f>
        <v>10.810810810810811</v>
      </c>
      <c r="J34" s="564">
        <f>'Table 13i'!H73</f>
        <v>0</v>
      </c>
      <c r="K34" s="564">
        <f>'Table 13i'!M73</f>
        <v>0</v>
      </c>
      <c r="L34" s="564">
        <f>'Table 13i'!I73</f>
        <v>4</v>
      </c>
      <c r="M34" s="564">
        <f>'Table 13i'!N73</f>
        <v>10.810810810810811</v>
      </c>
      <c r="S34" t="s">
        <v>290</v>
      </c>
      <c r="T34" t="s">
        <v>26</v>
      </c>
      <c r="U34" s="464">
        <v>0</v>
      </c>
      <c r="V34" s="464">
        <v>0</v>
      </c>
      <c r="W34" s="464">
        <v>0</v>
      </c>
      <c r="X34" s="464">
        <v>0</v>
      </c>
      <c r="Y34" s="464">
        <v>0</v>
      </c>
      <c r="Z34" s="464">
        <v>0</v>
      </c>
      <c r="AA34" s="464">
        <v>0</v>
      </c>
      <c r="AB34" s="464">
        <v>0</v>
      </c>
      <c r="AC34" s="464">
        <v>0</v>
      </c>
      <c r="AD34" s="464">
        <v>0</v>
      </c>
      <c r="BK34">
        <v>7</v>
      </c>
      <c r="BM34" s="382" t="s">
        <v>290</v>
      </c>
      <c r="BN34" s="382" t="s">
        <v>25</v>
      </c>
      <c r="BO34" s="382" t="s">
        <v>308</v>
      </c>
      <c r="BP34" s="382" t="s">
        <v>308</v>
      </c>
      <c r="BQ34" s="382" t="s">
        <v>308</v>
      </c>
      <c r="BR34" s="382" t="s">
        <v>308</v>
      </c>
      <c r="BS34" s="382">
        <v>19</v>
      </c>
      <c r="BT34" s="382">
        <v>59.38</v>
      </c>
      <c r="BU34" s="382" t="s">
        <v>308</v>
      </c>
      <c r="BV34" s="382" t="s">
        <v>308</v>
      </c>
      <c r="BW34" s="382">
        <v>19</v>
      </c>
      <c r="BX34" s="382">
        <v>59.38</v>
      </c>
      <c r="CA34" s="382" t="s">
        <v>290</v>
      </c>
      <c r="CB34" s="382" t="s">
        <v>25</v>
      </c>
      <c r="CC34" s="382">
        <v>0</v>
      </c>
      <c r="CD34" s="382">
        <v>0</v>
      </c>
      <c r="CE34" s="382">
        <v>0</v>
      </c>
      <c r="CF34" s="382">
        <v>0</v>
      </c>
      <c r="CG34" s="382">
        <v>19</v>
      </c>
      <c r="CH34" s="382">
        <v>59.38</v>
      </c>
      <c r="CI34" s="382">
        <v>0</v>
      </c>
      <c r="CJ34" s="382">
        <v>0</v>
      </c>
      <c r="CK34" s="382">
        <v>19</v>
      </c>
      <c r="CL34" s="382">
        <v>59.38</v>
      </c>
    </row>
    <row r="35" spans="1:90" x14ac:dyDescent="0.25">
      <c r="A35">
        <v>7</v>
      </c>
      <c r="B35" t="s">
        <v>290</v>
      </c>
      <c r="C35" t="s">
        <v>27</v>
      </c>
      <c r="D35" s="564">
        <f>'Table 13i'!E74</f>
        <v>0</v>
      </c>
      <c r="E35" s="564">
        <f>'Table 13i'!J74</f>
        <v>0</v>
      </c>
      <c r="F35" s="564">
        <f>'Table 13i'!F74</f>
        <v>0</v>
      </c>
      <c r="G35" s="564">
        <f>'Table 13i'!K74</f>
        <v>0</v>
      </c>
      <c r="H35" s="564">
        <f>'Table 13i'!G74</f>
        <v>0</v>
      </c>
      <c r="I35" s="564">
        <f>'Table 13i'!L74</f>
        <v>0</v>
      </c>
      <c r="J35" s="564">
        <f>'Table 13i'!H74</f>
        <v>0</v>
      </c>
      <c r="K35" s="564">
        <f>'Table 13i'!M74</f>
        <v>0</v>
      </c>
      <c r="L35" s="564">
        <f>'Table 13i'!I74</f>
        <v>0</v>
      </c>
      <c r="M35" s="564">
        <f>'Table 13i'!N74</f>
        <v>0</v>
      </c>
      <c r="S35" t="s">
        <v>290</v>
      </c>
      <c r="T35" t="s">
        <v>27</v>
      </c>
      <c r="U35" s="464">
        <v>0</v>
      </c>
      <c r="V35" s="464">
        <v>0</v>
      </c>
      <c r="W35" s="464">
        <v>0</v>
      </c>
      <c r="X35" s="464">
        <v>0</v>
      </c>
      <c r="Y35" s="464">
        <v>0</v>
      </c>
      <c r="Z35" s="464">
        <v>0</v>
      </c>
      <c r="AA35" s="464">
        <v>0</v>
      </c>
      <c r="AB35" s="464">
        <v>0</v>
      </c>
      <c r="AC35" s="464">
        <v>0</v>
      </c>
      <c r="AD35" s="464">
        <v>0</v>
      </c>
      <c r="BK35">
        <v>7</v>
      </c>
      <c r="BM35" s="382" t="s">
        <v>290</v>
      </c>
      <c r="BN35" s="382" t="s">
        <v>26</v>
      </c>
      <c r="BO35" s="382" t="s">
        <v>308</v>
      </c>
      <c r="BP35" s="382" t="s">
        <v>308</v>
      </c>
      <c r="BQ35" s="382" t="s">
        <v>308</v>
      </c>
      <c r="BR35" s="382" t="s">
        <v>308</v>
      </c>
      <c r="BS35" s="382" t="s">
        <v>308</v>
      </c>
      <c r="BT35" s="382" t="s">
        <v>308</v>
      </c>
      <c r="BU35" s="382" t="s">
        <v>308</v>
      </c>
      <c r="BV35" s="382" t="s">
        <v>308</v>
      </c>
      <c r="BW35" s="382" t="s">
        <v>308</v>
      </c>
      <c r="BX35" s="382" t="s">
        <v>308</v>
      </c>
      <c r="CA35" s="382" t="s">
        <v>290</v>
      </c>
      <c r="CB35" s="382" t="s">
        <v>26</v>
      </c>
      <c r="CC35" s="382">
        <v>0</v>
      </c>
      <c r="CD35" s="382">
        <v>0</v>
      </c>
      <c r="CE35" s="382">
        <v>0</v>
      </c>
      <c r="CF35" s="382">
        <v>0</v>
      </c>
      <c r="CG35" s="382">
        <v>1</v>
      </c>
      <c r="CH35" s="382">
        <v>3.13</v>
      </c>
      <c r="CI35" s="382">
        <v>0</v>
      </c>
      <c r="CJ35" s="382">
        <v>0</v>
      </c>
      <c r="CK35" s="382">
        <v>1</v>
      </c>
      <c r="CL35" s="382">
        <v>3.13</v>
      </c>
    </row>
    <row r="36" spans="1:90" x14ac:dyDescent="0.25">
      <c r="A36">
        <v>7</v>
      </c>
      <c r="B36" t="s">
        <v>290</v>
      </c>
      <c r="C36" t="s">
        <v>7</v>
      </c>
      <c r="D36" s="564">
        <f>'Table 13i'!E75</f>
        <v>0</v>
      </c>
      <c r="E36" s="564">
        <f>'Table 13i'!J75</f>
        <v>0</v>
      </c>
      <c r="F36" s="564">
        <f>'Table 13i'!F75</f>
        <v>0</v>
      </c>
      <c r="G36" s="564">
        <f>'Table 13i'!K75</f>
        <v>0</v>
      </c>
      <c r="H36" s="564">
        <f>'Table 13i'!G75</f>
        <v>37</v>
      </c>
      <c r="I36" s="564">
        <f>'Table 13i'!L75</f>
        <v>100</v>
      </c>
      <c r="J36" s="564">
        <f>'Table 13i'!H75</f>
        <v>0</v>
      </c>
      <c r="K36" s="564">
        <f>'Table 13i'!M75</f>
        <v>0</v>
      </c>
      <c r="L36" s="564">
        <f>'Table 13i'!I75</f>
        <v>37</v>
      </c>
      <c r="M36" s="564">
        <f>'Table 13i'!N75</f>
        <v>100</v>
      </c>
      <c r="S36" t="s">
        <v>290</v>
      </c>
      <c r="T36" t="s">
        <v>7</v>
      </c>
      <c r="U36" s="464">
        <v>0</v>
      </c>
      <c r="V36" s="464">
        <v>0</v>
      </c>
      <c r="W36" s="464">
        <v>0</v>
      </c>
      <c r="X36" s="464">
        <v>0</v>
      </c>
      <c r="Y36" s="464">
        <v>33</v>
      </c>
      <c r="Z36" s="464">
        <v>100</v>
      </c>
      <c r="AA36" s="464">
        <v>0</v>
      </c>
      <c r="AB36" s="464">
        <v>0</v>
      </c>
      <c r="AC36" s="464">
        <v>33</v>
      </c>
      <c r="AD36" s="464">
        <v>100</v>
      </c>
      <c r="BK36">
        <v>7</v>
      </c>
      <c r="BM36" s="382" t="s">
        <v>290</v>
      </c>
      <c r="BN36" s="382" t="s">
        <v>27</v>
      </c>
      <c r="BO36" s="382" t="s">
        <v>308</v>
      </c>
      <c r="BP36" s="382" t="s">
        <v>308</v>
      </c>
      <c r="BQ36" s="382" t="s">
        <v>308</v>
      </c>
      <c r="BR36" s="382" t="s">
        <v>308</v>
      </c>
      <c r="BS36" s="382" t="s">
        <v>308</v>
      </c>
      <c r="BT36" s="382" t="s">
        <v>308</v>
      </c>
      <c r="BU36" s="382" t="s">
        <v>308</v>
      </c>
      <c r="BV36" s="382" t="s">
        <v>308</v>
      </c>
      <c r="BW36" s="382" t="s">
        <v>308</v>
      </c>
      <c r="BX36" s="382" t="s">
        <v>308</v>
      </c>
      <c r="CA36" s="382" t="s">
        <v>290</v>
      </c>
      <c r="CB36" s="382" t="s">
        <v>27</v>
      </c>
      <c r="CC36" s="382">
        <v>0</v>
      </c>
      <c r="CD36" s="382">
        <v>0</v>
      </c>
      <c r="CE36" s="382">
        <v>0</v>
      </c>
      <c r="CF36" s="382">
        <v>0</v>
      </c>
      <c r="CG36" s="382">
        <v>1</v>
      </c>
      <c r="CH36" s="382">
        <v>3.13</v>
      </c>
      <c r="CI36" s="382">
        <v>0</v>
      </c>
      <c r="CJ36" s="382">
        <v>0</v>
      </c>
      <c r="CK36" s="382">
        <v>1</v>
      </c>
      <c r="CL36" s="382">
        <v>3.13</v>
      </c>
    </row>
    <row r="37" spans="1:90" x14ac:dyDescent="0.25">
      <c r="A37">
        <v>8</v>
      </c>
      <c r="B37" t="s">
        <v>291</v>
      </c>
      <c r="C37" t="s">
        <v>24</v>
      </c>
      <c r="D37" s="564">
        <f>'Table 13i'!E76</f>
        <v>7</v>
      </c>
      <c r="E37" s="564">
        <f>'Table 13i'!J76</f>
        <v>23.333333333333336</v>
      </c>
      <c r="F37" s="564">
        <f>'Table 13i'!F76</f>
        <v>0</v>
      </c>
      <c r="G37" s="564">
        <f>'Table 13i'!K76</f>
        <v>0</v>
      </c>
      <c r="H37" s="564">
        <f>'Table 13i'!G76</f>
        <v>2</v>
      </c>
      <c r="I37" s="564">
        <f>'Table 13i'!L76</f>
        <v>12.5</v>
      </c>
      <c r="J37" s="564">
        <f>'Table 13i'!H76</f>
        <v>0</v>
      </c>
      <c r="K37" s="564">
        <f>'Table 13i'!M76</f>
        <v>0</v>
      </c>
      <c r="L37" s="564">
        <f>'Table 13i'!I76</f>
        <v>9</v>
      </c>
      <c r="M37" s="564">
        <f>'Table 13i'!N76</f>
        <v>19.148936170212764</v>
      </c>
      <c r="S37" t="s">
        <v>291</v>
      </c>
      <c r="T37" t="s">
        <v>24</v>
      </c>
      <c r="U37" s="464">
        <v>4</v>
      </c>
      <c r="V37" s="464">
        <v>13.333333333333334</v>
      </c>
      <c r="W37" s="464">
        <v>0</v>
      </c>
      <c r="X37" s="464">
        <v>0</v>
      </c>
      <c r="Y37" s="464">
        <v>1</v>
      </c>
      <c r="Z37" s="464">
        <v>5.5555555555555554</v>
      </c>
      <c r="AA37" s="464">
        <v>0</v>
      </c>
      <c r="AB37" s="464">
        <v>0</v>
      </c>
      <c r="AC37" s="464">
        <v>5</v>
      </c>
      <c r="AD37" s="464">
        <v>10.204081632653061</v>
      </c>
      <c r="BK37">
        <v>7</v>
      </c>
      <c r="BM37" s="382" t="s">
        <v>290</v>
      </c>
      <c r="BN37" s="382" t="s">
        <v>7</v>
      </c>
      <c r="BO37" s="382">
        <v>0</v>
      </c>
      <c r="BP37" s="382">
        <v>0</v>
      </c>
      <c r="BQ37" s="382">
        <v>0</v>
      </c>
      <c r="BR37" s="382">
        <v>0</v>
      </c>
      <c r="BS37" s="382">
        <v>32</v>
      </c>
      <c r="BT37" s="382">
        <v>100</v>
      </c>
      <c r="BU37" s="382">
        <v>0</v>
      </c>
      <c r="BV37" s="382">
        <v>0</v>
      </c>
      <c r="BW37" s="382">
        <v>32</v>
      </c>
      <c r="BX37" s="382">
        <v>100</v>
      </c>
      <c r="CA37" s="382" t="s">
        <v>290</v>
      </c>
      <c r="CB37" s="382" t="s">
        <v>7</v>
      </c>
      <c r="CC37" s="382">
        <v>0</v>
      </c>
      <c r="CD37" s="382">
        <v>0</v>
      </c>
      <c r="CE37" s="382">
        <v>0</v>
      </c>
      <c r="CF37" s="382">
        <v>0</v>
      </c>
      <c r="CG37" s="382">
        <v>32</v>
      </c>
      <c r="CH37" s="382">
        <v>100</v>
      </c>
      <c r="CI37" s="382">
        <v>0</v>
      </c>
      <c r="CJ37" s="382">
        <v>0</v>
      </c>
      <c r="CK37" s="382">
        <v>32</v>
      </c>
      <c r="CL37" s="382">
        <v>100</v>
      </c>
    </row>
    <row r="38" spans="1:90" x14ac:dyDescent="0.25">
      <c r="A38">
        <v>8</v>
      </c>
      <c r="B38" t="s">
        <v>291</v>
      </c>
      <c r="C38" t="s">
        <v>25</v>
      </c>
      <c r="D38" s="564">
        <f>'Table 13i'!E77</f>
        <v>13</v>
      </c>
      <c r="E38" s="564">
        <f>'Table 13i'!J77</f>
        <v>43.333333333333336</v>
      </c>
      <c r="F38" s="564">
        <f>'Table 13i'!F77</f>
        <v>0</v>
      </c>
      <c r="G38" s="564">
        <f>'Table 13i'!K77</f>
        <v>0</v>
      </c>
      <c r="H38" s="564">
        <f>'Table 13i'!G77</f>
        <v>9</v>
      </c>
      <c r="I38" s="564">
        <f>'Table 13i'!L77</f>
        <v>56.25</v>
      </c>
      <c r="J38" s="564">
        <f>'Table 13i'!H77</f>
        <v>0</v>
      </c>
      <c r="K38" s="564">
        <f>'Table 13i'!M77</f>
        <v>0</v>
      </c>
      <c r="L38" s="564">
        <f>'Table 13i'!I77</f>
        <v>22</v>
      </c>
      <c r="M38" s="564">
        <f>'Table 13i'!N77</f>
        <v>46.808510638297875</v>
      </c>
      <c r="S38" t="s">
        <v>291</v>
      </c>
      <c r="T38" t="s">
        <v>25</v>
      </c>
      <c r="U38" s="464">
        <v>13</v>
      </c>
      <c r="V38" s="464">
        <v>43.333333333333336</v>
      </c>
      <c r="W38" s="464">
        <v>1</v>
      </c>
      <c r="X38" s="464">
        <v>50</v>
      </c>
      <c r="Y38" s="464">
        <v>11</v>
      </c>
      <c r="Z38" s="464">
        <v>61.111111111111107</v>
      </c>
      <c r="AA38" s="464">
        <v>0</v>
      </c>
      <c r="AB38" s="464">
        <v>0</v>
      </c>
      <c r="AC38" s="464">
        <v>24</v>
      </c>
      <c r="AD38" s="464">
        <v>48.979591836734699</v>
      </c>
      <c r="BK38">
        <v>8</v>
      </c>
      <c r="BM38" s="382" t="s">
        <v>291</v>
      </c>
      <c r="BN38" s="382" t="s">
        <v>24</v>
      </c>
      <c r="BO38" s="382" t="s">
        <v>308</v>
      </c>
      <c r="BP38" s="382" t="s">
        <v>308</v>
      </c>
      <c r="BQ38" s="382" t="s">
        <v>308</v>
      </c>
      <c r="BR38" s="382" t="s">
        <v>308</v>
      </c>
      <c r="BS38" s="382" t="s">
        <v>308</v>
      </c>
      <c r="BT38" s="382" t="s">
        <v>308</v>
      </c>
      <c r="BU38" s="382" t="s">
        <v>308</v>
      </c>
      <c r="BV38" s="382" t="s">
        <v>308</v>
      </c>
      <c r="BW38" s="382" t="s">
        <v>308</v>
      </c>
      <c r="BX38" s="382" t="s">
        <v>308</v>
      </c>
      <c r="CA38" s="382" t="s">
        <v>291</v>
      </c>
      <c r="CB38" s="382" t="s">
        <v>24</v>
      </c>
      <c r="CC38" s="382">
        <v>3</v>
      </c>
      <c r="CD38" s="382">
        <v>10</v>
      </c>
      <c r="CE38" s="382">
        <v>0</v>
      </c>
      <c r="CF38" s="382">
        <v>0</v>
      </c>
      <c r="CG38" s="382">
        <v>0</v>
      </c>
      <c r="CH38" s="382">
        <v>0</v>
      </c>
      <c r="CI38" s="382">
        <v>0</v>
      </c>
      <c r="CJ38" s="382">
        <v>0</v>
      </c>
      <c r="CK38" s="382">
        <v>3</v>
      </c>
      <c r="CL38" s="382">
        <v>6.98</v>
      </c>
    </row>
    <row r="39" spans="1:90" x14ac:dyDescent="0.25">
      <c r="A39">
        <v>8</v>
      </c>
      <c r="B39" t="s">
        <v>291</v>
      </c>
      <c r="C39" t="s">
        <v>26</v>
      </c>
      <c r="D39" s="564">
        <f>'Table 13i'!E78</f>
        <v>4</v>
      </c>
      <c r="E39" s="564">
        <f>'Table 13i'!J78</f>
        <v>13.333333333333334</v>
      </c>
      <c r="F39" s="564">
        <f>'Table 13i'!F78</f>
        <v>1</v>
      </c>
      <c r="G39" s="564">
        <f>'Table 13i'!K78</f>
        <v>100</v>
      </c>
      <c r="H39" s="564">
        <f>'Table 13i'!G78</f>
        <v>4</v>
      </c>
      <c r="I39" s="564">
        <f>'Table 13i'!L78</f>
        <v>25</v>
      </c>
      <c r="J39" s="564">
        <f>'Table 13i'!H78</f>
        <v>0</v>
      </c>
      <c r="K39" s="564">
        <f>'Table 13i'!M78</f>
        <v>0</v>
      </c>
      <c r="L39" s="564">
        <f>'Table 13i'!I78</f>
        <v>9</v>
      </c>
      <c r="M39" s="564">
        <f>'Table 13i'!N78</f>
        <v>19.148936170212764</v>
      </c>
      <c r="S39" t="s">
        <v>291</v>
      </c>
      <c r="T39" t="s">
        <v>26</v>
      </c>
      <c r="U39" s="464">
        <v>4</v>
      </c>
      <c r="V39" s="464">
        <v>13.333333333333334</v>
      </c>
      <c r="W39" s="464">
        <v>1</v>
      </c>
      <c r="X39" s="464">
        <v>50</v>
      </c>
      <c r="Y39" s="464">
        <v>4</v>
      </c>
      <c r="Z39" s="464">
        <v>22.222222222222221</v>
      </c>
      <c r="AA39" s="464">
        <v>0</v>
      </c>
      <c r="AB39" s="464">
        <v>0</v>
      </c>
      <c r="AC39" s="464">
        <v>9</v>
      </c>
      <c r="AD39" s="464">
        <v>18.367346938775512</v>
      </c>
      <c r="BK39">
        <v>8</v>
      </c>
      <c r="BM39" s="382" t="s">
        <v>291</v>
      </c>
      <c r="BN39" s="382" t="s">
        <v>25</v>
      </c>
      <c r="BO39" s="382">
        <v>16</v>
      </c>
      <c r="BP39" s="382">
        <v>53.33</v>
      </c>
      <c r="BQ39" s="382" t="s">
        <v>308</v>
      </c>
      <c r="BR39" s="382" t="s">
        <v>308</v>
      </c>
      <c r="BS39" s="382">
        <v>11</v>
      </c>
      <c r="BT39" s="382">
        <v>84.62</v>
      </c>
      <c r="BU39" s="382" t="s">
        <v>308</v>
      </c>
      <c r="BV39" s="382" t="s">
        <v>308</v>
      </c>
      <c r="BW39" s="382">
        <v>27</v>
      </c>
      <c r="BX39" s="382">
        <v>62.79</v>
      </c>
      <c r="CA39" s="382" t="s">
        <v>291</v>
      </c>
      <c r="CB39" s="382" t="s">
        <v>25</v>
      </c>
      <c r="CC39" s="382">
        <v>16</v>
      </c>
      <c r="CD39" s="382">
        <v>53.33</v>
      </c>
      <c r="CE39" s="382">
        <v>0</v>
      </c>
      <c r="CF39" s="382">
        <v>0</v>
      </c>
      <c r="CG39" s="382">
        <v>11</v>
      </c>
      <c r="CH39" s="382">
        <v>84.62</v>
      </c>
      <c r="CI39" s="382">
        <v>0</v>
      </c>
      <c r="CJ39" s="382">
        <v>0</v>
      </c>
      <c r="CK39" s="382">
        <v>27</v>
      </c>
      <c r="CL39" s="382">
        <v>62.79</v>
      </c>
    </row>
    <row r="40" spans="1:90" x14ac:dyDescent="0.25">
      <c r="A40">
        <v>8</v>
      </c>
      <c r="B40" t="s">
        <v>291</v>
      </c>
      <c r="C40" t="s">
        <v>27</v>
      </c>
      <c r="D40" s="564">
        <f>'Table 13i'!E79</f>
        <v>6</v>
      </c>
      <c r="E40" s="564">
        <f>'Table 13i'!J79</f>
        <v>20</v>
      </c>
      <c r="F40" s="564">
        <f>'Table 13i'!F79</f>
        <v>0</v>
      </c>
      <c r="G40" s="564">
        <f>'Table 13i'!K79</f>
        <v>0</v>
      </c>
      <c r="H40" s="564">
        <f>'Table 13i'!G79</f>
        <v>1</v>
      </c>
      <c r="I40" s="564">
        <f>'Table 13i'!L79</f>
        <v>6.25</v>
      </c>
      <c r="J40" s="564">
        <f>'Table 13i'!H79</f>
        <v>0</v>
      </c>
      <c r="K40" s="564">
        <f>'Table 13i'!M79</f>
        <v>0</v>
      </c>
      <c r="L40" s="564">
        <f>'Table 13i'!I79</f>
        <v>7</v>
      </c>
      <c r="M40" s="564">
        <f>'Table 13i'!N79</f>
        <v>14.893617021276595</v>
      </c>
      <c r="S40" t="s">
        <v>291</v>
      </c>
      <c r="T40" t="s">
        <v>27</v>
      </c>
      <c r="U40" s="464">
        <v>9</v>
      </c>
      <c r="V40" s="464">
        <v>30</v>
      </c>
      <c r="W40" s="464">
        <v>0</v>
      </c>
      <c r="X40" s="464">
        <v>0</v>
      </c>
      <c r="Y40" s="464">
        <v>2</v>
      </c>
      <c r="Z40" s="464">
        <v>11.111111111111111</v>
      </c>
      <c r="AA40" s="464">
        <v>0</v>
      </c>
      <c r="AB40" s="464">
        <v>0</v>
      </c>
      <c r="AC40" s="464">
        <v>11</v>
      </c>
      <c r="AD40" s="464">
        <v>22.448979591836736</v>
      </c>
      <c r="BK40">
        <v>8</v>
      </c>
      <c r="BM40" s="382" t="s">
        <v>291</v>
      </c>
      <c r="BN40" s="382" t="s">
        <v>26</v>
      </c>
      <c r="BO40" s="382" t="s">
        <v>308</v>
      </c>
      <c r="BP40" s="382" t="s">
        <v>308</v>
      </c>
      <c r="BQ40" s="382" t="s">
        <v>308</v>
      </c>
      <c r="BR40" s="382" t="s">
        <v>308</v>
      </c>
      <c r="BS40" s="382" t="s">
        <v>308</v>
      </c>
      <c r="BT40" s="382" t="s">
        <v>308</v>
      </c>
      <c r="BU40" s="382" t="s">
        <v>308</v>
      </c>
      <c r="BV40" s="382" t="s">
        <v>308</v>
      </c>
      <c r="BW40" s="382" t="s">
        <v>308</v>
      </c>
      <c r="BX40" s="382" t="s">
        <v>308</v>
      </c>
      <c r="CA40" s="382" t="s">
        <v>291</v>
      </c>
      <c r="CB40" s="382" t="s">
        <v>26</v>
      </c>
      <c r="CC40" s="382">
        <v>3</v>
      </c>
      <c r="CD40" s="382">
        <v>10</v>
      </c>
      <c r="CE40" s="382">
        <v>0</v>
      </c>
      <c r="CF40" s="382">
        <v>0</v>
      </c>
      <c r="CG40" s="382">
        <v>1</v>
      </c>
      <c r="CH40" s="382">
        <v>7.69</v>
      </c>
      <c r="CI40" s="382">
        <v>0</v>
      </c>
      <c r="CJ40" s="382">
        <v>0</v>
      </c>
      <c r="CK40" s="382">
        <v>4</v>
      </c>
      <c r="CL40" s="382">
        <v>9.3000000000000007</v>
      </c>
    </row>
    <row r="41" spans="1:90" x14ac:dyDescent="0.25">
      <c r="A41">
        <v>8</v>
      </c>
      <c r="B41" t="s">
        <v>291</v>
      </c>
      <c r="C41" t="s">
        <v>7</v>
      </c>
      <c r="D41" s="564">
        <f>'Table 13i'!E80</f>
        <v>30</v>
      </c>
      <c r="E41" s="564">
        <f>'Table 13i'!J80</f>
        <v>100</v>
      </c>
      <c r="F41" s="564">
        <f>'Table 13i'!F80</f>
        <v>1</v>
      </c>
      <c r="G41" s="564">
        <f>'Table 13i'!K80</f>
        <v>100</v>
      </c>
      <c r="H41" s="564">
        <f>'Table 13i'!G80</f>
        <v>16</v>
      </c>
      <c r="I41" s="564">
        <f>'Table 13i'!L80</f>
        <v>100</v>
      </c>
      <c r="J41" s="564">
        <f>'Table 13i'!H80</f>
        <v>0</v>
      </c>
      <c r="K41" s="564">
        <f>'Table 13i'!M80</f>
        <v>0</v>
      </c>
      <c r="L41" s="564">
        <f>'Table 13i'!I80</f>
        <v>47</v>
      </c>
      <c r="M41" s="564">
        <f>'Table 13i'!N80</f>
        <v>100</v>
      </c>
      <c r="S41" t="s">
        <v>291</v>
      </c>
      <c r="T41" t="s">
        <v>7</v>
      </c>
      <c r="U41" s="464">
        <v>30</v>
      </c>
      <c r="V41" s="464">
        <v>100</v>
      </c>
      <c r="W41" s="464">
        <v>2</v>
      </c>
      <c r="X41" s="464">
        <v>100</v>
      </c>
      <c r="Y41" s="464">
        <v>18</v>
      </c>
      <c r="Z41" s="464">
        <v>100</v>
      </c>
      <c r="AA41" s="464">
        <v>0</v>
      </c>
      <c r="AB41" s="464">
        <v>0</v>
      </c>
      <c r="AC41" s="464">
        <v>49</v>
      </c>
      <c r="AD41" s="464">
        <v>100</v>
      </c>
      <c r="BK41">
        <v>8</v>
      </c>
      <c r="BM41" s="382" t="s">
        <v>291</v>
      </c>
      <c r="BN41" s="382" t="s">
        <v>27</v>
      </c>
      <c r="BO41" s="382">
        <v>8</v>
      </c>
      <c r="BP41" s="382">
        <v>26.67</v>
      </c>
      <c r="BQ41" s="382" t="s">
        <v>308</v>
      </c>
      <c r="BR41" s="382" t="s">
        <v>308</v>
      </c>
      <c r="BS41" s="382" t="s">
        <v>308</v>
      </c>
      <c r="BT41" s="382" t="s">
        <v>308</v>
      </c>
      <c r="BU41" s="382" t="s">
        <v>308</v>
      </c>
      <c r="BV41" s="382" t="s">
        <v>308</v>
      </c>
      <c r="BW41" s="382">
        <v>9</v>
      </c>
      <c r="BX41" s="382">
        <v>20.93</v>
      </c>
      <c r="CA41" s="382" t="s">
        <v>291</v>
      </c>
      <c r="CB41" s="382" t="s">
        <v>27</v>
      </c>
      <c r="CC41" s="382">
        <v>8</v>
      </c>
      <c r="CD41" s="382">
        <v>26.67</v>
      </c>
      <c r="CE41" s="382">
        <v>0</v>
      </c>
      <c r="CF41" s="382">
        <v>0</v>
      </c>
      <c r="CG41" s="382">
        <v>1</v>
      </c>
      <c r="CH41" s="382">
        <v>7.69</v>
      </c>
      <c r="CI41" s="382">
        <v>0</v>
      </c>
      <c r="CJ41" s="382">
        <v>0</v>
      </c>
      <c r="CK41" s="382">
        <v>9</v>
      </c>
      <c r="CL41" s="382">
        <v>20.93</v>
      </c>
    </row>
    <row r="42" spans="1:90" x14ac:dyDescent="0.25">
      <c r="A42">
        <v>9</v>
      </c>
      <c r="B42" t="s">
        <v>369</v>
      </c>
      <c r="C42" t="s">
        <v>24</v>
      </c>
      <c r="D42" s="564">
        <f>'Table 13i'!E81</f>
        <v>0</v>
      </c>
      <c r="E42" s="564">
        <f>'Table 13i'!J81</f>
        <v>0</v>
      </c>
      <c r="F42" s="564">
        <f>'Table 13i'!F81</f>
        <v>0</v>
      </c>
      <c r="G42" s="564">
        <f>'Table 13i'!K81</f>
        <v>0</v>
      </c>
      <c r="H42" s="564">
        <f>'Table 13i'!G81</f>
        <v>0</v>
      </c>
      <c r="I42" s="564">
        <f>'Table 13i'!L81</f>
        <v>0</v>
      </c>
      <c r="J42" s="564">
        <f>'Table 13i'!H81</f>
        <v>0</v>
      </c>
      <c r="K42" s="564">
        <f>'Table 13i'!M81</f>
        <v>0</v>
      </c>
      <c r="L42" s="564">
        <f>'Table 13i'!I81</f>
        <v>0</v>
      </c>
      <c r="M42" s="564">
        <f>'Table 13i'!N81</f>
        <v>0</v>
      </c>
      <c r="S42" t="s">
        <v>369</v>
      </c>
      <c r="T42" t="s">
        <v>24</v>
      </c>
      <c r="U42" s="464">
        <v>1</v>
      </c>
      <c r="V42" s="464">
        <v>25</v>
      </c>
      <c r="W42" s="464">
        <v>8</v>
      </c>
      <c r="X42" s="464">
        <v>72.727272727272734</v>
      </c>
      <c r="Y42" s="464">
        <v>1</v>
      </c>
      <c r="Z42" s="464">
        <v>50</v>
      </c>
      <c r="AA42" s="464">
        <v>0</v>
      </c>
      <c r="AB42" s="464">
        <v>0</v>
      </c>
      <c r="AC42" s="464">
        <v>10</v>
      </c>
      <c r="AD42" s="464">
        <v>58.82352941176471</v>
      </c>
      <c r="BK42">
        <v>8</v>
      </c>
      <c r="BM42" s="382" t="s">
        <v>291</v>
      </c>
      <c r="BN42" s="382" t="s">
        <v>7</v>
      </c>
      <c r="BO42" s="382">
        <v>30</v>
      </c>
      <c r="BP42" s="382">
        <v>100</v>
      </c>
      <c r="BQ42" s="382">
        <v>0</v>
      </c>
      <c r="BR42" s="382">
        <v>0</v>
      </c>
      <c r="BS42" s="382">
        <v>13</v>
      </c>
      <c r="BT42" s="382">
        <v>100</v>
      </c>
      <c r="BU42" s="382">
        <v>0</v>
      </c>
      <c r="BV42" s="382">
        <v>0</v>
      </c>
      <c r="BW42" s="382">
        <v>43</v>
      </c>
      <c r="BX42" s="382">
        <v>100</v>
      </c>
      <c r="CA42" s="382" t="s">
        <v>291</v>
      </c>
      <c r="CB42" s="382" t="s">
        <v>7</v>
      </c>
      <c r="CC42" s="382">
        <v>30</v>
      </c>
      <c r="CD42" s="382">
        <v>100</v>
      </c>
      <c r="CE42" s="382">
        <v>0</v>
      </c>
      <c r="CF42" s="382">
        <v>0</v>
      </c>
      <c r="CG42" s="382">
        <v>13</v>
      </c>
      <c r="CH42" s="382">
        <v>100</v>
      </c>
      <c r="CI42" s="382">
        <v>0</v>
      </c>
      <c r="CJ42" s="382">
        <v>0</v>
      </c>
      <c r="CK42" s="382">
        <v>43</v>
      </c>
      <c r="CL42" s="382">
        <v>100</v>
      </c>
    </row>
    <row r="43" spans="1:90" x14ac:dyDescent="0.25">
      <c r="A43">
        <v>9</v>
      </c>
      <c r="B43" t="s">
        <v>369</v>
      </c>
      <c r="C43" t="s">
        <v>25</v>
      </c>
      <c r="D43" s="564">
        <f>'Table 13i'!E82</f>
        <v>0</v>
      </c>
      <c r="E43" s="564">
        <f>'Table 13i'!J82</f>
        <v>0</v>
      </c>
      <c r="F43" s="564">
        <f>'Table 13i'!F82</f>
        <v>0</v>
      </c>
      <c r="G43" s="564">
        <f>'Table 13i'!K82</f>
        <v>0</v>
      </c>
      <c r="H43" s="564">
        <f>'Table 13i'!G82</f>
        <v>0</v>
      </c>
      <c r="I43" s="564">
        <f>'Table 13i'!L82</f>
        <v>0</v>
      </c>
      <c r="J43" s="564">
        <f>'Table 13i'!H82</f>
        <v>0</v>
      </c>
      <c r="K43" s="564">
        <f>'Table 13i'!M82</f>
        <v>0</v>
      </c>
      <c r="L43" s="564">
        <f>'Table 13i'!I82</f>
        <v>0</v>
      </c>
      <c r="M43" s="564">
        <f>'Table 13i'!N82</f>
        <v>0</v>
      </c>
      <c r="S43" t="s">
        <v>369</v>
      </c>
      <c r="T43" t="s">
        <v>25</v>
      </c>
      <c r="U43" s="464">
        <v>1</v>
      </c>
      <c r="V43" s="464">
        <v>25</v>
      </c>
      <c r="W43" s="464">
        <v>1</v>
      </c>
      <c r="X43" s="464">
        <v>9.0909090909090917</v>
      </c>
      <c r="Y43" s="464">
        <v>1</v>
      </c>
      <c r="Z43" s="464">
        <v>50</v>
      </c>
      <c r="AA43" s="464">
        <v>0</v>
      </c>
      <c r="AB43" s="464">
        <v>0</v>
      </c>
      <c r="AC43" s="464">
        <v>3</v>
      </c>
      <c r="AD43" s="464">
        <v>17.647058823529413</v>
      </c>
      <c r="BK43">
        <v>9</v>
      </c>
      <c r="BM43" s="382" t="s">
        <v>369</v>
      </c>
      <c r="BN43" s="382" t="s">
        <v>24</v>
      </c>
      <c r="CA43" s="382" t="s">
        <v>369</v>
      </c>
      <c r="CB43" s="382" t="s">
        <v>24</v>
      </c>
    </row>
    <row r="44" spans="1:90" x14ac:dyDescent="0.25">
      <c r="A44">
        <v>9</v>
      </c>
      <c r="B44" t="s">
        <v>369</v>
      </c>
      <c r="C44" t="s">
        <v>26</v>
      </c>
      <c r="D44" s="564">
        <f>'Table 13i'!E83</f>
        <v>0</v>
      </c>
      <c r="E44" s="564">
        <f>'Table 13i'!J83</f>
        <v>0</v>
      </c>
      <c r="F44" s="564">
        <f>'Table 13i'!F83</f>
        <v>0</v>
      </c>
      <c r="G44" s="564">
        <f>'Table 13i'!K83</f>
        <v>0</v>
      </c>
      <c r="H44" s="564">
        <f>'Table 13i'!G83</f>
        <v>0</v>
      </c>
      <c r="I44" s="564">
        <f>'Table 13i'!L83</f>
        <v>0</v>
      </c>
      <c r="J44" s="564">
        <f>'Table 13i'!H83</f>
        <v>0</v>
      </c>
      <c r="K44" s="564">
        <f>'Table 13i'!M83</f>
        <v>0</v>
      </c>
      <c r="L44" s="564">
        <f>'Table 13i'!I83</f>
        <v>0</v>
      </c>
      <c r="M44" s="564">
        <f>'Table 13i'!N83</f>
        <v>0</v>
      </c>
      <c r="S44" t="s">
        <v>369</v>
      </c>
      <c r="T44" t="s">
        <v>26</v>
      </c>
      <c r="U44" s="464">
        <v>1</v>
      </c>
      <c r="V44" s="464">
        <v>25</v>
      </c>
      <c r="W44" s="464">
        <v>0</v>
      </c>
      <c r="X44" s="464">
        <v>0</v>
      </c>
      <c r="Y44" s="464">
        <v>0</v>
      </c>
      <c r="Z44" s="464">
        <v>0</v>
      </c>
      <c r="AA44" s="464">
        <v>0</v>
      </c>
      <c r="AB44" s="464">
        <v>0</v>
      </c>
      <c r="AC44" s="464">
        <v>1</v>
      </c>
      <c r="AD44" s="464">
        <v>5.882352941176471</v>
      </c>
      <c r="BK44">
        <v>9</v>
      </c>
      <c r="BM44" s="382" t="s">
        <v>369</v>
      </c>
      <c r="BN44" s="382" t="s">
        <v>25</v>
      </c>
      <c r="CA44" s="382" t="s">
        <v>369</v>
      </c>
      <c r="CB44" s="382" t="s">
        <v>25</v>
      </c>
    </row>
    <row r="45" spans="1:90" x14ac:dyDescent="0.25">
      <c r="A45">
        <v>9</v>
      </c>
      <c r="B45" t="s">
        <v>369</v>
      </c>
      <c r="C45" t="s">
        <v>27</v>
      </c>
      <c r="D45" s="564">
        <f>'Table 13i'!E84</f>
        <v>0</v>
      </c>
      <c r="E45" s="564">
        <f>'Table 13i'!J84</f>
        <v>0</v>
      </c>
      <c r="F45" s="564">
        <f>'Table 13i'!F84</f>
        <v>0</v>
      </c>
      <c r="G45" s="564">
        <f>'Table 13i'!K84</f>
        <v>0</v>
      </c>
      <c r="H45" s="564">
        <f>'Table 13i'!G84</f>
        <v>0</v>
      </c>
      <c r="I45" s="564">
        <f>'Table 13i'!L84</f>
        <v>0</v>
      </c>
      <c r="J45" s="564">
        <f>'Table 13i'!H84</f>
        <v>0</v>
      </c>
      <c r="K45" s="564">
        <f>'Table 13i'!M84</f>
        <v>0</v>
      </c>
      <c r="L45" s="564">
        <f>'Table 13i'!I84</f>
        <v>0</v>
      </c>
      <c r="M45" s="564">
        <f>'Table 13i'!N84</f>
        <v>0</v>
      </c>
      <c r="S45" t="s">
        <v>369</v>
      </c>
      <c r="T45" t="s">
        <v>27</v>
      </c>
      <c r="U45" s="464">
        <v>1</v>
      </c>
      <c r="V45" s="464">
        <v>25</v>
      </c>
      <c r="W45" s="464">
        <v>2</v>
      </c>
      <c r="X45" s="464">
        <v>18.181818181818183</v>
      </c>
      <c r="Y45" s="464">
        <v>0</v>
      </c>
      <c r="Z45" s="464">
        <v>0</v>
      </c>
      <c r="AA45" s="464">
        <v>0</v>
      </c>
      <c r="AB45" s="464">
        <v>0</v>
      </c>
      <c r="AC45" s="464">
        <v>3</v>
      </c>
      <c r="AD45" s="464">
        <v>17.647058823529413</v>
      </c>
      <c r="BK45">
        <v>9</v>
      </c>
      <c r="BM45" s="382" t="s">
        <v>369</v>
      </c>
      <c r="BN45" s="382" t="s">
        <v>26</v>
      </c>
      <c r="CA45" s="382" t="s">
        <v>369</v>
      </c>
      <c r="CB45" s="382" t="s">
        <v>26</v>
      </c>
    </row>
    <row r="46" spans="1:90" x14ac:dyDescent="0.25">
      <c r="A46">
        <v>9</v>
      </c>
      <c r="B46" t="s">
        <v>369</v>
      </c>
      <c r="C46" t="s">
        <v>7</v>
      </c>
      <c r="D46" s="564">
        <f>'Table 13i'!E85</f>
        <v>0</v>
      </c>
      <c r="E46" s="564">
        <f>'Table 13i'!J85</f>
        <v>0</v>
      </c>
      <c r="F46" s="564">
        <f>'Table 13i'!F85</f>
        <v>0</v>
      </c>
      <c r="G46" s="564">
        <f>'Table 13i'!K85</f>
        <v>0</v>
      </c>
      <c r="H46" s="564">
        <f>'Table 13i'!G85</f>
        <v>0</v>
      </c>
      <c r="I46" s="564">
        <f>'Table 13i'!L85</f>
        <v>0</v>
      </c>
      <c r="J46" s="564">
        <f>'Table 13i'!H85</f>
        <v>0</v>
      </c>
      <c r="K46" s="564">
        <f>'Table 13i'!M85</f>
        <v>0</v>
      </c>
      <c r="L46" s="564">
        <f>'Table 13i'!I85</f>
        <v>0</v>
      </c>
      <c r="M46" s="564">
        <f>'Table 13i'!N85</f>
        <v>0</v>
      </c>
      <c r="S46" t="s">
        <v>369</v>
      </c>
      <c r="T46" t="s">
        <v>7</v>
      </c>
      <c r="U46" s="464">
        <v>4</v>
      </c>
      <c r="V46" s="464">
        <v>100</v>
      </c>
      <c r="W46" s="464">
        <v>11</v>
      </c>
      <c r="X46" s="464">
        <v>100.00000000000001</v>
      </c>
      <c r="Y46" s="464">
        <v>2</v>
      </c>
      <c r="Z46" s="464">
        <v>100</v>
      </c>
      <c r="AA46" s="464">
        <v>0</v>
      </c>
      <c r="AB46" s="464">
        <v>0</v>
      </c>
      <c r="AC46" s="464">
        <v>17</v>
      </c>
      <c r="AD46" s="464">
        <v>100</v>
      </c>
      <c r="BK46">
        <v>9</v>
      </c>
      <c r="BM46" s="382" t="s">
        <v>369</v>
      </c>
      <c r="BN46" s="382" t="s">
        <v>27</v>
      </c>
      <c r="CA46" s="382" t="s">
        <v>369</v>
      </c>
      <c r="CB46" s="382" t="s">
        <v>27</v>
      </c>
    </row>
    <row r="47" spans="1:90" x14ac:dyDescent="0.25">
      <c r="A47">
        <v>10</v>
      </c>
      <c r="B47" t="s">
        <v>293</v>
      </c>
      <c r="C47" t="s">
        <v>24</v>
      </c>
      <c r="D47" s="564">
        <f>'Table 13i'!E86</f>
        <v>0</v>
      </c>
      <c r="E47" s="564">
        <f>'Table 13i'!J86</f>
        <v>0</v>
      </c>
      <c r="F47" s="564">
        <f>'Table 13i'!F86</f>
        <v>8</v>
      </c>
      <c r="G47" s="564">
        <f>'Table 13i'!K86</f>
        <v>53.333333333333336</v>
      </c>
      <c r="H47" s="564">
        <f>'Table 13i'!G86</f>
        <v>12</v>
      </c>
      <c r="I47" s="564">
        <f>'Table 13i'!L86</f>
        <v>70.588235294117652</v>
      </c>
      <c r="J47" s="564">
        <f>'Table 13i'!H86</f>
        <v>0</v>
      </c>
      <c r="K47" s="564">
        <f>'Table 13i'!M86</f>
        <v>0</v>
      </c>
      <c r="L47" s="564">
        <f>'Table 13i'!I86</f>
        <v>19</v>
      </c>
      <c r="M47" s="564">
        <f>'Table 13i'!N86</f>
        <v>59.375</v>
      </c>
      <c r="S47" t="s">
        <v>293</v>
      </c>
      <c r="T47" t="s">
        <v>24</v>
      </c>
      <c r="U47" s="464">
        <v>0</v>
      </c>
      <c r="V47" s="464">
        <v>0</v>
      </c>
      <c r="W47" s="464">
        <v>15</v>
      </c>
      <c r="X47" s="464">
        <v>34.883720930232563</v>
      </c>
      <c r="Y47" s="464">
        <v>1</v>
      </c>
      <c r="Z47" s="464">
        <v>100</v>
      </c>
      <c r="AA47" s="464">
        <v>3</v>
      </c>
      <c r="AB47" s="464">
        <v>75</v>
      </c>
      <c r="AC47" s="464">
        <v>19</v>
      </c>
      <c r="AD47" s="464">
        <v>39.583333333333336</v>
      </c>
      <c r="BK47">
        <v>9</v>
      </c>
      <c r="BM47" s="382" t="s">
        <v>369</v>
      </c>
      <c r="BN47" s="382" t="s">
        <v>7</v>
      </c>
      <c r="CA47" s="382" t="s">
        <v>369</v>
      </c>
      <c r="CB47" s="382" t="s">
        <v>7</v>
      </c>
    </row>
    <row r="48" spans="1:90" x14ac:dyDescent="0.25">
      <c r="A48">
        <v>10</v>
      </c>
      <c r="B48" t="s">
        <v>293</v>
      </c>
      <c r="C48" t="s">
        <v>25</v>
      </c>
      <c r="D48" s="564">
        <f>'Table 13i'!E87</f>
        <v>0</v>
      </c>
      <c r="E48" s="564">
        <f>'Table 13i'!J87</f>
        <v>0</v>
      </c>
      <c r="F48" s="564">
        <f>'Table 13i'!F87</f>
        <v>5</v>
      </c>
      <c r="G48" s="564">
        <f>'Table 13i'!K87</f>
        <v>33.333333333333336</v>
      </c>
      <c r="H48" s="564">
        <f>'Table 13i'!G87</f>
        <v>5</v>
      </c>
      <c r="I48" s="564">
        <f>'Table 13i'!L87</f>
        <v>29.411764705882355</v>
      </c>
      <c r="J48" s="564">
        <f>'Table 13i'!H87</f>
        <v>1</v>
      </c>
      <c r="K48" s="564">
        <f>'Table 13i'!M87</f>
        <v>100</v>
      </c>
      <c r="L48" s="564">
        <f>'Table 13i'!I87</f>
        <v>11</v>
      </c>
      <c r="M48" s="564">
        <f>'Table 13i'!N87</f>
        <v>34.375</v>
      </c>
      <c r="S48" t="s">
        <v>293</v>
      </c>
      <c r="T48" t="s">
        <v>25</v>
      </c>
      <c r="U48" s="464">
        <v>0</v>
      </c>
      <c r="V48" s="464">
        <v>0</v>
      </c>
      <c r="W48" s="464">
        <v>20</v>
      </c>
      <c r="X48" s="464">
        <v>46.511627906976749</v>
      </c>
      <c r="Y48" s="464">
        <v>0</v>
      </c>
      <c r="Z48" s="464">
        <v>0</v>
      </c>
      <c r="AA48" s="464">
        <v>1</v>
      </c>
      <c r="AB48" s="464">
        <v>25</v>
      </c>
      <c r="AC48" s="464">
        <v>21</v>
      </c>
      <c r="AD48" s="464">
        <v>43.75</v>
      </c>
      <c r="BK48">
        <v>10</v>
      </c>
      <c r="BM48" s="382" t="s">
        <v>293</v>
      </c>
      <c r="BN48" s="382" t="s">
        <v>24</v>
      </c>
      <c r="BO48" s="382" t="s">
        <v>308</v>
      </c>
      <c r="BP48" s="382" t="s">
        <v>308</v>
      </c>
      <c r="BQ48" s="382" t="s">
        <v>308</v>
      </c>
      <c r="BR48" s="382" t="s">
        <v>308</v>
      </c>
      <c r="BS48" s="382" t="s">
        <v>308</v>
      </c>
      <c r="BT48" s="382" t="s">
        <v>308</v>
      </c>
      <c r="BU48" s="382" t="s">
        <v>308</v>
      </c>
      <c r="BV48" s="382" t="s">
        <v>308</v>
      </c>
      <c r="BW48" s="382" t="s">
        <v>308</v>
      </c>
      <c r="BX48" s="382" t="s">
        <v>308</v>
      </c>
      <c r="CA48" s="382" t="s">
        <v>293</v>
      </c>
      <c r="CB48" s="382" t="s">
        <v>24</v>
      </c>
      <c r="CC48" s="382">
        <v>0</v>
      </c>
      <c r="CD48" s="382">
        <v>0</v>
      </c>
      <c r="CE48" s="382">
        <v>3</v>
      </c>
      <c r="CF48" s="382">
        <v>33.33</v>
      </c>
      <c r="CG48" s="382">
        <v>1</v>
      </c>
      <c r="CH48" s="382">
        <v>100</v>
      </c>
      <c r="CI48" s="382">
        <v>0</v>
      </c>
      <c r="CJ48" s="382">
        <v>0</v>
      </c>
      <c r="CK48" s="382">
        <v>4</v>
      </c>
      <c r="CL48" s="382">
        <v>40</v>
      </c>
    </row>
    <row r="49" spans="1:90" x14ac:dyDescent="0.25">
      <c r="A49">
        <v>10</v>
      </c>
      <c r="B49" t="s">
        <v>293</v>
      </c>
      <c r="C49" t="s">
        <v>26</v>
      </c>
      <c r="D49" s="564">
        <f>'Table 13i'!E88</f>
        <v>0</v>
      </c>
      <c r="E49" s="564">
        <f>'Table 13i'!J88</f>
        <v>0</v>
      </c>
      <c r="F49" s="564">
        <f>'Table 13i'!F88</f>
        <v>1</v>
      </c>
      <c r="G49" s="564">
        <f>'Table 13i'!K88</f>
        <v>6.666666666666667</v>
      </c>
      <c r="H49" s="564">
        <f>'Table 13i'!G88</f>
        <v>0</v>
      </c>
      <c r="I49" s="564">
        <f>'Table 13i'!L88</f>
        <v>0</v>
      </c>
      <c r="J49" s="564">
        <f>'Table 13i'!H88</f>
        <v>0</v>
      </c>
      <c r="K49" s="564">
        <f>'Table 13i'!M88</f>
        <v>0</v>
      </c>
      <c r="L49" s="564">
        <f>'Table 13i'!I88</f>
        <v>1</v>
      </c>
      <c r="M49" s="564">
        <f>'Table 13i'!N88</f>
        <v>3.125</v>
      </c>
      <c r="S49" t="s">
        <v>293</v>
      </c>
      <c r="T49" t="s">
        <v>26</v>
      </c>
      <c r="U49" s="464">
        <v>0</v>
      </c>
      <c r="V49" s="464">
        <v>0</v>
      </c>
      <c r="W49" s="464">
        <v>7</v>
      </c>
      <c r="X49" s="464">
        <v>16.279069767441861</v>
      </c>
      <c r="Y49" s="464">
        <v>0</v>
      </c>
      <c r="Z49" s="464">
        <v>0</v>
      </c>
      <c r="AA49" s="464">
        <v>0</v>
      </c>
      <c r="AB49" s="464">
        <v>0</v>
      </c>
      <c r="AC49" s="464">
        <v>7</v>
      </c>
      <c r="AD49" s="464">
        <v>14.583333333333334</v>
      </c>
      <c r="BK49">
        <v>10</v>
      </c>
      <c r="BM49" s="382" t="s">
        <v>293</v>
      </c>
      <c r="BN49" s="382" t="s">
        <v>25</v>
      </c>
      <c r="BO49" s="382" t="s">
        <v>308</v>
      </c>
      <c r="BP49" s="382" t="s">
        <v>308</v>
      </c>
      <c r="BQ49" s="382" t="s">
        <v>308</v>
      </c>
      <c r="BR49" s="382" t="s">
        <v>308</v>
      </c>
      <c r="BS49" s="382" t="s">
        <v>308</v>
      </c>
      <c r="BT49" s="382" t="s">
        <v>308</v>
      </c>
      <c r="BU49" s="382" t="s">
        <v>308</v>
      </c>
      <c r="BV49" s="382" t="s">
        <v>308</v>
      </c>
      <c r="BW49" s="382" t="s">
        <v>308</v>
      </c>
      <c r="BX49" s="382" t="s">
        <v>308</v>
      </c>
      <c r="CA49" s="382" t="s">
        <v>293</v>
      </c>
      <c r="CB49" s="382" t="s">
        <v>25</v>
      </c>
      <c r="CC49" s="382">
        <v>0</v>
      </c>
      <c r="CD49" s="382">
        <v>0</v>
      </c>
      <c r="CE49" s="382">
        <v>4</v>
      </c>
      <c r="CF49" s="382">
        <v>44.44</v>
      </c>
      <c r="CG49" s="382">
        <v>0</v>
      </c>
      <c r="CH49" s="382">
        <v>0</v>
      </c>
      <c r="CI49" s="382">
        <v>0</v>
      </c>
      <c r="CJ49" s="382">
        <v>0</v>
      </c>
      <c r="CK49" s="382">
        <v>4</v>
      </c>
      <c r="CL49" s="382">
        <v>40</v>
      </c>
    </row>
    <row r="50" spans="1:90" x14ac:dyDescent="0.25">
      <c r="A50">
        <v>10</v>
      </c>
      <c r="B50" t="s">
        <v>293</v>
      </c>
      <c r="C50" t="s">
        <v>27</v>
      </c>
      <c r="D50" s="564">
        <f>'Table 13i'!E89</f>
        <v>0</v>
      </c>
      <c r="E50" s="564">
        <f>'Table 13i'!J89</f>
        <v>0</v>
      </c>
      <c r="F50" s="564">
        <f>'Table 13i'!F89</f>
        <v>1</v>
      </c>
      <c r="G50" s="564">
        <f>'Table 13i'!K89</f>
        <v>6.666666666666667</v>
      </c>
      <c r="H50" s="564">
        <f>'Table 13i'!G89</f>
        <v>0</v>
      </c>
      <c r="I50" s="564">
        <f>'Table 13i'!L89</f>
        <v>0</v>
      </c>
      <c r="J50" s="564">
        <f>'Table 13i'!H89</f>
        <v>0</v>
      </c>
      <c r="K50" s="564">
        <f>'Table 13i'!M89</f>
        <v>0</v>
      </c>
      <c r="L50" s="564">
        <f>'Table 13i'!I89</f>
        <v>1</v>
      </c>
      <c r="M50" s="564">
        <f>'Table 13i'!N89</f>
        <v>3.125</v>
      </c>
      <c r="S50" t="s">
        <v>293</v>
      </c>
      <c r="T50" t="s">
        <v>27</v>
      </c>
      <c r="U50" s="464">
        <v>0</v>
      </c>
      <c r="V50" s="464">
        <v>0</v>
      </c>
      <c r="W50" s="464">
        <v>1</v>
      </c>
      <c r="X50" s="464">
        <v>2.3255813953488373</v>
      </c>
      <c r="Y50" s="464">
        <v>0</v>
      </c>
      <c r="Z50" s="464">
        <v>0</v>
      </c>
      <c r="AA50" s="464">
        <v>0</v>
      </c>
      <c r="AB50" s="464">
        <v>0</v>
      </c>
      <c r="AC50" s="464">
        <v>1</v>
      </c>
      <c r="AD50" s="464">
        <v>2.0833333333333335</v>
      </c>
      <c r="BK50">
        <v>10</v>
      </c>
      <c r="BM50" s="382" t="s">
        <v>293</v>
      </c>
      <c r="BN50" s="382" t="s">
        <v>26</v>
      </c>
      <c r="BO50" s="382" t="s">
        <v>308</v>
      </c>
      <c r="BP50" s="382" t="s">
        <v>308</v>
      </c>
      <c r="BQ50" s="382" t="s">
        <v>308</v>
      </c>
      <c r="BR50" s="382" t="s">
        <v>308</v>
      </c>
      <c r="BS50" s="382" t="s">
        <v>308</v>
      </c>
      <c r="BT50" s="382" t="s">
        <v>308</v>
      </c>
      <c r="BU50" s="382" t="s">
        <v>308</v>
      </c>
      <c r="BV50" s="382" t="s">
        <v>308</v>
      </c>
      <c r="BW50" s="382" t="s">
        <v>308</v>
      </c>
      <c r="BX50" s="382" t="s">
        <v>308</v>
      </c>
      <c r="CA50" s="382" t="s">
        <v>293</v>
      </c>
      <c r="CB50" s="382" t="s">
        <v>26</v>
      </c>
      <c r="CC50" s="382">
        <v>0</v>
      </c>
      <c r="CD50" s="382">
        <v>0</v>
      </c>
      <c r="CE50" s="382">
        <v>2</v>
      </c>
      <c r="CF50" s="382">
        <v>22.22</v>
      </c>
      <c r="CG50" s="382">
        <v>0</v>
      </c>
      <c r="CH50" s="382">
        <v>0</v>
      </c>
      <c r="CI50" s="382">
        <v>0</v>
      </c>
      <c r="CJ50" s="382">
        <v>0</v>
      </c>
      <c r="CK50" s="382">
        <v>2</v>
      </c>
      <c r="CL50" s="382">
        <v>20</v>
      </c>
    </row>
    <row r="51" spans="1:90" x14ac:dyDescent="0.25">
      <c r="A51">
        <v>10</v>
      </c>
      <c r="B51" t="s">
        <v>293</v>
      </c>
      <c r="C51" t="s">
        <v>7</v>
      </c>
      <c r="D51" s="564">
        <f>'Table 13i'!E90</f>
        <v>0</v>
      </c>
      <c r="E51" s="564">
        <f>'Table 13i'!J90</f>
        <v>0</v>
      </c>
      <c r="F51" s="564">
        <f>'Table 13i'!F90</f>
        <v>15</v>
      </c>
      <c r="G51" s="564">
        <f>'Table 13i'!K90</f>
        <v>100</v>
      </c>
      <c r="H51" s="564">
        <f>'Table 13i'!G90</f>
        <v>17</v>
      </c>
      <c r="I51" s="564">
        <f>'Table 13i'!L90</f>
        <v>100</v>
      </c>
      <c r="J51" s="564">
        <f>'Table 13i'!H90</f>
        <v>1</v>
      </c>
      <c r="K51" s="564">
        <f>'Table 13i'!M90</f>
        <v>100</v>
      </c>
      <c r="L51" s="564">
        <f>'Table 13i'!I90</f>
        <v>32</v>
      </c>
      <c r="M51" s="564">
        <f>'Table 13i'!N90</f>
        <v>100</v>
      </c>
      <c r="S51" t="s">
        <v>293</v>
      </c>
      <c r="T51" t="s">
        <v>7</v>
      </c>
      <c r="U51" s="464">
        <v>0</v>
      </c>
      <c r="V51" s="464">
        <v>0</v>
      </c>
      <c r="W51" s="464">
        <v>43</v>
      </c>
      <c r="X51" s="464">
        <v>100</v>
      </c>
      <c r="Y51" s="464">
        <v>1</v>
      </c>
      <c r="Z51" s="464">
        <v>100</v>
      </c>
      <c r="AA51" s="464">
        <v>4</v>
      </c>
      <c r="AB51" s="464">
        <v>100</v>
      </c>
      <c r="AC51" s="464">
        <v>48</v>
      </c>
      <c r="AD51" s="464">
        <v>100</v>
      </c>
      <c r="BK51">
        <v>10</v>
      </c>
      <c r="BM51" s="382" t="s">
        <v>293</v>
      </c>
      <c r="BN51" s="382" t="s">
        <v>27</v>
      </c>
      <c r="BO51" s="382" t="s">
        <v>308</v>
      </c>
      <c r="BP51" s="382" t="s">
        <v>308</v>
      </c>
      <c r="BQ51" s="382" t="s">
        <v>308</v>
      </c>
      <c r="BR51" s="382" t="s">
        <v>308</v>
      </c>
      <c r="BS51" s="382" t="s">
        <v>308</v>
      </c>
      <c r="BT51" s="382" t="s">
        <v>308</v>
      </c>
      <c r="BU51" s="382" t="s">
        <v>308</v>
      </c>
      <c r="BV51" s="382" t="s">
        <v>308</v>
      </c>
      <c r="BW51" s="382" t="s">
        <v>308</v>
      </c>
      <c r="BX51" s="382" t="s">
        <v>308</v>
      </c>
      <c r="CA51" s="382" t="s">
        <v>293</v>
      </c>
      <c r="CB51" s="382" t="s">
        <v>27</v>
      </c>
    </row>
    <row r="52" spans="1:90" x14ac:dyDescent="0.25">
      <c r="A52">
        <v>11</v>
      </c>
      <c r="B52" t="s">
        <v>294</v>
      </c>
      <c r="C52" t="s">
        <v>24</v>
      </c>
      <c r="D52" s="564">
        <f>'Table 13i'!E91</f>
        <v>0</v>
      </c>
      <c r="E52" s="564">
        <f>'Table 13i'!J91</f>
        <v>0</v>
      </c>
      <c r="F52" s="564">
        <f>'Table 13i'!F91</f>
        <v>11</v>
      </c>
      <c r="G52" s="564">
        <f>'Table 13i'!K91</f>
        <v>42.307692307692307</v>
      </c>
      <c r="H52" s="564">
        <f>'Table 13i'!G91</f>
        <v>0</v>
      </c>
      <c r="I52" s="564">
        <f>'Table 13i'!L91</f>
        <v>0</v>
      </c>
      <c r="J52" s="564">
        <f>'Table 13i'!H91</f>
        <v>0</v>
      </c>
      <c r="K52" s="564">
        <f>'Table 13i'!M91</f>
        <v>0</v>
      </c>
      <c r="L52" s="564">
        <f>'Table 13i'!I91</f>
        <v>11</v>
      </c>
      <c r="M52" s="564">
        <f>'Table 13i'!N91</f>
        <v>33.333333333333336</v>
      </c>
      <c r="S52" t="s">
        <v>294</v>
      </c>
      <c r="T52" t="s">
        <v>24</v>
      </c>
      <c r="U52" s="464">
        <v>0</v>
      </c>
      <c r="V52" s="464">
        <v>0</v>
      </c>
      <c r="W52" s="464">
        <v>7</v>
      </c>
      <c r="X52" s="464">
        <v>28</v>
      </c>
      <c r="Y52" s="464">
        <v>0</v>
      </c>
      <c r="Z52" s="464">
        <v>0</v>
      </c>
      <c r="AA52" s="464">
        <v>0</v>
      </c>
      <c r="AB52" s="464">
        <v>0</v>
      </c>
      <c r="AC52" s="464">
        <v>7</v>
      </c>
      <c r="AD52" s="464">
        <v>20</v>
      </c>
      <c r="BK52">
        <v>10</v>
      </c>
      <c r="BM52" s="382" t="s">
        <v>293</v>
      </c>
      <c r="BN52" s="382" t="s">
        <v>7</v>
      </c>
      <c r="BO52" s="382">
        <v>0</v>
      </c>
      <c r="BP52" s="382">
        <v>0</v>
      </c>
      <c r="BQ52" s="382">
        <v>9</v>
      </c>
      <c r="BR52" s="382">
        <v>100</v>
      </c>
      <c r="BS52" s="382">
        <v>1</v>
      </c>
      <c r="BT52" s="382">
        <v>100</v>
      </c>
      <c r="BU52" s="382">
        <v>0</v>
      </c>
      <c r="BV52" s="382">
        <v>0</v>
      </c>
      <c r="BW52" s="382">
        <v>10</v>
      </c>
      <c r="BX52" s="382">
        <v>100</v>
      </c>
      <c r="CA52" s="382" t="s">
        <v>293</v>
      </c>
      <c r="CB52" s="382" t="s">
        <v>7</v>
      </c>
      <c r="CC52" s="382">
        <v>0</v>
      </c>
      <c r="CD52" s="382">
        <v>0</v>
      </c>
      <c r="CE52" s="382">
        <v>9</v>
      </c>
      <c r="CF52" s="382">
        <v>100</v>
      </c>
      <c r="CG52" s="382">
        <v>1</v>
      </c>
      <c r="CH52" s="382">
        <v>100</v>
      </c>
      <c r="CI52" s="382">
        <v>0</v>
      </c>
      <c r="CJ52" s="382">
        <v>0</v>
      </c>
      <c r="CK52" s="382">
        <v>10</v>
      </c>
      <c r="CL52" s="382">
        <v>100</v>
      </c>
    </row>
    <row r="53" spans="1:90" x14ac:dyDescent="0.25">
      <c r="A53">
        <v>11</v>
      </c>
      <c r="B53" t="s">
        <v>294</v>
      </c>
      <c r="C53" t="s">
        <v>25</v>
      </c>
      <c r="D53" s="564">
        <f>'Table 13i'!E92</f>
        <v>0</v>
      </c>
      <c r="E53" s="564">
        <f>'Table 13i'!J92</f>
        <v>0</v>
      </c>
      <c r="F53" s="564">
        <f>'Table 13i'!F92</f>
        <v>11</v>
      </c>
      <c r="G53" s="564">
        <f>'Table 13i'!K92</f>
        <v>42.307692307692307</v>
      </c>
      <c r="H53" s="564">
        <f>'Table 13i'!G92</f>
        <v>3</v>
      </c>
      <c r="I53" s="564">
        <f>'Table 13i'!L92</f>
        <v>42.857142857142861</v>
      </c>
      <c r="J53" s="564">
        <f>'Table 13i'!H92</f>
        <v>0</v>
      </c>
      <c r="K53" s="564">
        <f>'Table 13i'!M92</f>
        <v>0</v>
      </c>
      <c r="L53" s="564">
        <f>'Table 13i'!I92</f>
        <v>14</v>
      </c>
      <c r="M53" s="564">
        <f>'Table 13i'!N92</f>
        <v>42.424242424242422</v>
      </c>
      <c r="S53" t="s">
        <v>294</v>
      </c>
      <c r="T53" t="s">
        <v>25</v>
      </c>
      <c r="U53" s="464">
        <v>0</v>
      </c>
      <c r="V53" s="464">
        <v>0</v>
      </c>
      <c r="W53" s="464">
        <v>13</v>
      </c>
      <c r="X53" s="464">
        <v>52</v>
      </c>
      <c r="Y53" s="464">
        <v>9</v>
      </c>
      <c r="Z53" s="464">
        <v>90</v>
      </c>
      <c r="AA53" s="464">
        <v>0</v>
      </c>
      <c r="AB53" s="464">
        <v>0</v>
      </c>
      <c r="AC53" s="464">
        <v>22</v>
      </c>
      <c r="AD53" s="464">
        <v>62.857142857142861</v>
      </c>
      <c r="BK53">
        <v>11</v>
      </c>
      <c r="BM53" s="382" t="s">
        <v>294</v>
      </c>
      <c r="BN53" s="382" t="s">
        <v>24</v>
      </c>
      <c r="BO53" s="382" t="s">
        <v>308</v>
      </c>
      <c r="BP53" s="382" t="s">
        <v>308</v>
      </c>
      <c r="BQ53" s="382">
        <v>12</v>
      </c>
      <c r="BR53" s="382">
        <v>35.29</v>
      </c>
      <c r="BS53" s="382" t="s">
        <v>308</v>
      </c>
      <c r="BT53" s="382" t="s">
        <v>308</v>
      </c>
      <c r="BU53" s="382" t="s">
        <v>308</v>
      </c>
      <c r="BV53" s="382" t="s">
        <v>308</v>
      </c>
      <c r="BW53" s="382">
        <v>12</v>
      </c>
      <c r="BX53" s="382">
        <v>35.29</v>
      </c>
      <c r="CA53" s="382" t="s">
        <v>294</v>
      </c>
      <c r="CB53" s="382" t="s">
        <v>24</v>
      </c>
      <c r="CC53" s="382">
        <v>0</v>
      </c>
      <c r="CD53" s="382">
        <v>0</v>
      </c>
      <c r="CE53" s="382">
        <v>12</v>
      </c>
      <c r="CF53" s="382">
        <v>35.29</v>
      </c>
      <c r="CG53" s="382">
        <v>0</v>
      </c>
      <c r="CH53" s="382">
        <v>0</v>
      </c>
      <c r="CI53" s="382">
        <v>0</v>
      </c>
      <c r="CJ53" s="382">
        <v>0</v>
      </c>
      <c r="CK53" s="382">
        <v>12</v>
      </c>
      <c r="CL53" s="382">
        <v>35.29</v>
      </c>
    </row>
    <row r="54" spans="1:90" x14ac:dyDescent="0.25">
      <c r="A54">
        <v>11</v>
      </c>
      <c r="B54" t="s">
        <v>294</v>
      </c>
      <c r="C54" t="s">
        <v>26</v>
      </c>
      <c r="D54" s="564">
        <f>'Table 13i'!E93</f>
        <v>0</v>
      </c>
      <c r="E54" s="564">
        <f>'Table 13i'!J93</f>
        <v>0</v>
      </c>
      <c r="F54" s="564">
        <f>'Table 13i'!F93</f>
        <v>3</v>
      </c>
      <c r="G54" s="564">
        <f>'Table 13i'!K93</f>
        <v>11.538461538461538</v>
      </c>
      <c r="H54" s="564">
        <f>'Table 13i'!G93</f>
        <v>2</v>
      </c>
      <c r="I54" s="564">
        <f>'Table 13i'!L93</f>
        <v>28.571428571428573</v>
      </c>
      <c r="J54" s="564">
        <f>'Table 13i'!H93</f>
        <v>0</v>
      </c>
      <c r="K54" s="564">
        <f>'Table 13i'!M93</f>
        <v>0</v>
      </c>
      <c r="L54" s="564">
        <f>'Table 13i'!I93</f>
        <v>5</v>
      </c>
      <c r="M54" s="564">
        <f>'Table 13i'!N93</f>
        <v>15.151515151515152</v>
      </c>
      <c r="S54" t="s">
        <v>294</v>
      </c>
      <c r="T54" t="s">
        <v>26</v>
      </c>
      <c r="U54" s="464">
        <v>0</v>
      </c>
      <c r="V54" s="464">
        <v>0</v>
      </c>
      <c r="W54" s="464">
        <v>4</v>
      </c>
      <c r="X54" s="464">
        <v>16</v>
      </c>
      <c r="Y54" s="464">
        <v>1</v>
      </c>
      <c r="Z54" s="464">
        <v>10</v>
      </c>
      <c r="AA54" s="464">
        <v>0</v>
      </c>
      <c r="AB54" s="464">
        <v>0</v>
      </c>
      <c r="AC54" s="464">
        <v>5</v>
      </c>
      <c r="AD54" s="464">
        <v>14.285714285714286</v>
      </c>
      <c r="BK54">
        <v>11</v>
      </c>
      <c r="BM54" s="382" t="s">
        <v>294</v>
      </c>
      <c r="BN54" s="382" t="s">
        <v>25</v>
      </c>
      <c r="BO54" s="382" t="s">
        <v>308</v>
      </c>
      <c r="BP54" s="382" t="s">
        <v>308</v>
      </c>
      <c r="BQ54" s="382">
        <v>15</v>
      </c>
      <c r="BR54" s="382">
        <v>44.12</v>
      </c>
      <c r="BS54" s="382" t="s">
        <v>308</v>
      </c>
      <c r="BT54" s="382" t="s">
        <v>308</v>
      </c>
      <c r="BU54" s="382" t="s">
        <v>308</v>
      </c>
      <c r="BV54" s="382" t="s">
        <v>308</v>
      </c>
      <c r="BW54" s="382">
        <v>15</v>
      </c>
      <c r="BX54" s="382">
        <v>44.12</v>
      </c>
      <c r="CA54" s="382" t="s">
        <v>294</v>
      </c>
      <c r="CB54" s="382" t="s">
        <v>25</v>
      </c>
      <c r="CC54" s="382">
        <v>0</v>
      </c>
      <c r="CD54" s="382">
        <v>0</v>
      </c>
      <c r="CE54" s="382">
        <v>15</v>
      </c>
      <c r="CF54" s="382">
        <v>44.12</v>
      </c>
      <c r="CG54" s="382">
        <v>0</v>
      </c>
      <c r="CH54" s="382">
        <v>0</v>
      </c>
      <c r="CI54" s="382">
        <v>0</v>
      </c>
      <c r="CJ54" s="382">
        <v>0</v>
      </c>
      <c r="CK54" s="382">
        <v>15</v>
      </c>
      <c r="CL54" s="382">
        <v>44.12</v>
      </c>
    </row>
    <row r="55" spans="1:90" x14ac:dyDescent="0.25">
      <c r="A55">
        <v>11</v>
      </c>
      <c r="B55" t="s">
        <v>294</v>
      </c>
      <c r="C55" t="s">
        <v>27</v>
      </c>
      <c r="D55" s="564">
        <f>'Table 13i'!E94</f>
        <v>0</v>
      </c>
      <c r="E55" s="564">
        <f>'Table 13i'!J94</f>
        <v>0</v>
      </c>
      <c r="F55" s="564">
        <f>'Table 13i'!F94</f>
        <v>1</v>
      </c>
      <c r="G55" s="564">
        <f>'Table 13i'!K94</f>
        <v>3.8461538461538463</v>
      </c>
      <c r="H55" s="564">
        <f>'Table 13i'!G94</f>
        <v>2</v>
      </c>
      <c r="I55" s="564">
        <f>'Table 13i'!L94</f>
        <v>28.571428571428573</v>
      </c>
      <c r="J55" s="564">
        <f>'Table 13i'!H94</f>
        <v>0</v>
      </c>
      <c r="K55" s="564">
        <f>'Table 13i'!M94</f>
        <v>0</v>
      </c>
      <c r="L55" s="564">
        <f>'Table 13i'!I94</f>
        <v>3</v>
      </c>
      <c r="M55" s="564">
        <f>'Table 13i'!N94</f>
        <v>9.0909090909090899</v>
      </c>
      <c r="S55" t="s">
        <v>294</v>
      </c>
      <c r="T55" t="s">
        <v>27</v>
      </c>
      <c r="U55" s="464">
        <v>0</v>
      </c>
      <c r="V55" s="464">
        <v>0</v>
      </c>
      <c r="W55" s="464">
        <v>1</v>
      </c>
      <c r="X55" s="464">
        <v>4</v>
      </c>
      <c r="Y55" s="464">
        <v>0</v>
      </c>
      <c r="Z55" s="464">
        <v>0</v>
      </c>
      <c r="AA55" s="464">
        <v>0</v>
      </c>
      <c r="AB55" s="464">
        <v>0</v>
      </c>
      <c r="AC55" s="464">
        <v>1</v>
      </c>
      <c r="AD55" s="464">
        <v>2.8571428571428572</v>
      </c>
      <c r="BK55">
        <v>11</v>
      </c>
      <c r="BM55" s="382" t="s">
        <v>294</v>
      </c>
      <c r="BN55" s="382" t="s">
        <v>26</v>
      </c>
      <c r="BO55" s="382" t="s">
        <v>308</v>
      </c>
      <c r="BP55" s="382" t="s">
        <v>308</v>
      </c>
      <c r="BQ55" s="382" t="s">
        <v>308</v>
      </c>
      <c r="BR55" s="382" t="s">
        <v>308</v>
      </c>
      <c r="BS55" s="382" t="s">
        <v>308</v>
      </c>
      <c r="BT55" s="382" t="s">
        <v>308</v>
      </c>
      <c r="BU55" s="382" t="s">
        <v>308</v>
      </c>
      <c r="BV55" s="382" t="s">
        <v>308</v>
      </c>
      <c r="BW55" s="382" t="s">
        <v>308</v>
      </c>
      <c r="BX55" s="382" t="s">
        <v>308</v>
      </c>
      <c r="CA55" s="382" t="s">
        <v>294</v>
      </c>
      <c r="CB55" s="382" t="s">
        <v>26</v>
      </c>
      <c r="CC55" s="382">
        <v>0</v>
      </c>
      <c r="CD55" s="382">
        <v>0</v>
      </c>
      <c r="CE55" s="382">
        <v>5</v>
      </c>
      <c r="CF55" s="382">
        <v>14.71</v>
      </c>
      <c r="CG55" s="382">
        <v>0</v>
      </c>
      <c r="CH55" s="382">
        <v>0</v>
      </c>
      <c r="CI55" s="382">
        <v>0</v>
      </c>
      <c r="CJ55" s="382">
        <v>0</v>
      </c>
      <c r="CK55" s="382">
        <v>5</v>
      </c>
      <c r="CL55" s="382">
        <v>14.71</v>
      </c>
    </row>
    <row r="56" spans="1:90" x14ac:dyDescent="0.25">
      <c r="A56">
        <v>11</v>
      </c>
      <c r="B56" t="s">
        <v>294</v>
      </c>
      <c r="C56" t="s">
        <v>7</v>
      </c>
      <c r="D56" s="564">
        <f>'Table 13i'!E95</f>
        <v>0</v>
      </c>
      <c r="E56" s="564">
        <f>'Table 13i'!J95</f>
        <v>0</v>
      </c>
      <c r="F56" s="564">
        <f>'Table 13i'!F95</f>
        <v>26</v>
      </c>
      <c r="G56" s="564">
        <f>'Table 13i'!K95</f>
        <v>100</v>
      </c>
      <c r="H56" s="564">
        <f>'Table 13i'!G95</f>
        <v>7</v>
      </c>
      <c r="I56" s="564">
        <f>'Table 13i'!L95</f>
        <v>100</v>
      </c>
      <c r="J56" s="564">
        <f>'Table 13i'!H95</f>
        <v>0</v>
      </c>
      <c r="K56" s="564">
        <f>'Table 13i'!M95</f>
        <v>0</v>
      </c>
      <c r="L56" s="564">
        <f>'Table 13i'!I95</f>
        <v>33</v>
      </c>
      <c r="M56" s="564">
        <f>'Table 13i'!N95</f>
        <v>100</v>
      </c>
      <c r="S56" t="s">
        <v>294</v>
      </c>
      <c r="T56" t="s">
        <v>7</v>
      </c>
      <c r="U56" s="464">
        <v>0</v>
      </c>
      <c r="V56" s="464">
        <v>0</v>
      </c>
      <c r="W56" s="464">
        <v>25</v>
      </c>
      <c r="X56" s="464">
        <v>100</v>
      </c>
      <c r="Y56" s="464">
        <v>10</v>
      </c>
      <c r="Z56" s="464">
        <v>100</v>
      </c>
      <c r="AA56" s="464">
        <v>0</v>
      </c>
      <c r="AB56" s="464">
        <v>0</v>
      </c>
      <c r="AC56" s="464">
        <v>35</v>
      </c>
      <c r="AD56" s="464">
        <v>100</v>
      </c>
      <c r="BK56">
        <v>11</v>
      </c>
      <c r="BM56" s="382" t="s">
        <v>294</v>
      </c>
      <c r="BN56" s="382" t="s">
        <v>27</v>
      </c>
      <c r="BO56" s="382" t="s">
        <v>308</v>
      </c>
      <c r="BP56" s="382" t="s">
        <v>308</v>
      </c>
      <c r="BQ56" s="382" t="s">
        <v>308</v>
      </c>
      <c r="BR56" s="382" t="s">
        <v>308</v>
      </c>
      <c r="BS56" s="382" t="s">
        <v>308</v>
      </c>
      <c r="BT56" s="382" t="s">
        <v>308</v>
      </c>
      <c r="BU56" s="382" t="s">
        <v>308</v>
      </c>
      <c r="BV56" s="382" t="s">
        <v>308</v>
      </c>
      <c r="BW56" s="382" t="s">
        <v>308</v>
      </c>
      <c r="BX56" s="382" t="s">
        <v>308</v>
      </c>
      <c r="CA56" s="382" t="s">
        <v>294</v>
      </c>
      <c r="CB56" s="382" t="s">
        <v>27</v>
      </c>
      <c r="CC56" s="382">
        <v>0</v>
      </c>
      <c r="CD56" s="382">
        <v>0</v>
      </c>
      <c r="CE56" s="382">
        <v>2</v>
      </c>
      <c r="CF56" s="382">
        <v>5.88</v>
      </c>
      <c r="CG56" s="382">
        <v>0</v>
      </c>
      <c r="CH56" s="382">
        <v>0</v>
      </c>
      <c r="CI56" s="382">
        <v>0</v>
      </c>
      <c r="CJ56" s="382">
        <v>0</v>
      </c>
      <c r="CK56" s="382">
        <v>2</v>
      </c>
      <c r="CL56" s="382">
        <v>5.88</v>
      </c>
    </row>
    <row r="57" spans="1:90" x14ac:dyDescent="0.25">
      <c r="A57">
        <v>12</v>
      </c>
      <c r="B57" t="s">
        <v>295</v>
      </c>
      <c r="C57" t="s">
        <v>24</v>
      </c>
      <c r="D57" s="564">
        <f>'Table 13i'!E96</f>
        <v>1</v>
      </c>
      <c r="E57" s="564">
        <f>'Table 13i'!J96</f>
        <v>25</v>
      </c>
      <c r="F57" s="564">
        <f>'Table 13i'!F96</f>
        <v>0</v>
      </c>
      <c r="G57" s="564">
        <f>'Table 13i'!K96</f>
        <v>0</v>
      </c>
      <c r="H57" s="564">
        <f>'Table 13i'!G96</f>
        <v>0</v>
      </c>
      <c r="I57" s="564">
        <f>'Table 13i'!L96</f>
        <v>0</v>
      </c>
      <c r="J57" s="564">
        <f>'Table 13i'!H96</f>
        <v>0</v>
      </c>
      <c r="K57" s="564">
        <f>'Table 13i'!M96</f>
        <v>0</v>
      </c>
      <c r="L57" s="564">
        <f>'Table 13i'!I96</f>
        <v>1</v>
      </c>
      <c r="M57" s="564">
        <f>'Table 13i'!N96</f>
        <v>3.8461538461538463</v>
      </c>
      <c r="S57" t="s">
        <v>295</v>
      </c>
      <c r="T57" t="s">
        <v>24</v>
      </c>
      <c r="U57" s="464">
        <v>0</v>
      </c>
      <c r="V57" s="464">
        <v>0</v>
      </c>
      <c r="W57" s="464">
        <v>0</v>
      </c>
      <c r="X57" s="464">
        <v>0</v>
      </c>
      <c r="Y57" s="464">
        <v>0</v>
      </c>
      <c r="Z57" s="464">
        <v>0</v>
      </c>
      <c r="AA57" s="464">
        <v>0</v>
      </c>
      <c r="AB57" s="464">
        <v>0</v>
      </c>
      <c r="AC57" s="464">
        <v>0</v>
      </c>
      <c r="AD57" s="464">
        <v>0</v>
      </c>
      <c r="BK57">
        <v>11</v>
      </c>
      <c r="BM57" s="382" t="s">
        <v>294</v>
      </c>
      <c r="BN57" s="382" t="s">
        <v>7</v>
      </c>
      <c r="BO57" s="382">
        <v>0</v>
      </c>
      <c r="BP57" s="382">
        <v>0</v>
      </c>
      <c r="BQ57" s="382">
        <v>34</v>
      </c>
      <c r="BR57" s="382">
        <v>100</v>
      </c>
      <c r="BS57" s="382">
        <v>0</v>
      </c>
      <c r="BT57" s="382">
        <v>0</v>
      </c>
      <c r="BU57" s="382">
        <v>0</v>
      </c>
      <c r="BV57" s="382">
        <v>0</v>
      </c>
      <c r="BW57" s="382">
        <v>34</v>
      </c>
      <c r="BX57" s="382">
        <v>100</v>
      </c>
      <c r="CA57" s="382" t="s">
        <v>294</v>
      </c>
      <c r="CB57" s="382" t="s">
        <v>7</v>
      </c>
      <c r="CC57" s="382">
        <v>0</v>
      </c>
      <c r="CD57" s="382">
        <v>0</v>
      </c>
      <c r="CE57" s="382">
        <v>34</v>
      </c>
      <c r="CF57" s="382">
        <v>100</v>
      </c>
      <c r="CG57" s="382">
        <v>0</v>
      </c>
      <c r="CH57" s="382">
        <v>0</v>
      </c>
      <c r="CI57" s="382">
        <v>0</v>
      </c>
      <c r="CJ57" s="382">
        <v>0</v>
      </c>
      <c r="CK57" s="382">
        <v>34</v>
      </c>
      <c r="CL57" s="382">
        <v>100</v>
      </c>
    </row>
    <row r="58" spans="1:90" x14ac:dyDescent="0.25">
      <c r="A58">
        <v>12</v>
      </c>
      <c r="B58" t="s">
        <v>295</v>
      </c>
      <c r="C58" t="s">
        <v>25</v>
      </c>
      <c r="D58" s="564">
        <f>'Table 13i'!E97</f>
        <v>3</v>
      </c>
      <c r="E58" s="564">
        <f>'Table 13i'!J97</f>
        <v>75</v>
      </c>
      <c r="F58" s="564">
        <f>'Table 13i'!F97</f>
        <v>2</v>
      </c>
      <c r="G58" s="564">
        <f>'Table 13i'!K97</f>
        <v>25</v>
      </c>
      <c r="H58" s="564">
        <f>'Table 13i'!G97</f>
        <v>4</v>
      </c>
      <c r="I58" s="564">
        <f>'Table 13i'!L97</f>
        <v>28.571428571428573</v>
      </c>
      <c r="J58" s="564">
        <f>'Table 13i'!H97</f>
        <v>0</v>
      </c>
      <c r="K58" s="564">
        <f>'Table 13i'!M97</f>
        <v>0</v>
      </c>
      <c r="L58" s="564">
        <f>'Table 13i'!I97</f>
        <v>9</v>
      </c>
      <c r="M58" s="564">
        <f>'Table 13i'!N97</f>
        <v>34.615384615384613</v>
      </c>
      <c r="S58" t="s">
        <v>295</v>
      </c>
      <c r="T58" t="s">
        <v>25</v>
      </c>
      <c r="U58" s="464">
        <v>0</v>
      </c>
      <c r="V58" s="464">
        <v>0</v>
      </c>
      <c r="W58" s="464">
        <v>0</v>
      </c>
      <c r="X58" s="464">
        <v>0</v>
      </c>
      <c r="Y58" s="464">
        <v>0</v>
      </c>
      <c r="Z58" s="464">
        <v>0</v>
      </c>
      <c r="AA58" s="464">
        <v>0</v>
      </c>
      <c r="AB58" s="464">
        <v>0</v>
      </c>
      <c r="AC58" s="464">
        <v>0</v>
      </c>
      <c r="AD58" s="464">
        <v>0</v>
      </c>
      <c r="BK58">
        <v>12</v>
      </c>
      <c r="BM58" s="382" t="s">
        <v>295</v>
      </c>
      <c r="BN58" s="382" t="s">
        <v>24</v>
      </c>
      <c r="CA58" s="382" t="s">
        <v>295</v>
      </c>
      <c r="CB58" s="382" t="s">
        <v>24</v>
      </c>
    </row>
    <row r="59" spans="1:90" x14ac:dyDescent="0.25">
      <c r="A59">
        <v>12</v>
      </c>
      <c r="B59" t="s">
        <v>295</v>
      </c>
      <c r="C59" t="s">
        <v>26</v>
      </c>
      <c r="D59" s="564">
        <f>'Table 13i'!E98</f>
        <v>0</v>
      </c>
      <c r="E59" s="564">
        <f>'Table 13i'!J98</f>
        <v>0</v>
      </c>
      <c r="F59" s="564">
        <f>'Table 13i'!F98</f>
        <v>2</v>
      </c>
      <c r="G59" s="564">
        <f>'Table 13i'!K98</f>
        <v>25</v>
      </c>
      <c r="H59" s="564">
        <f>'Table 13i'!G98</f>
        <v>5</v>
      </c>
      <c r="I59" s="564">
        <f>'Table 13i'!L98</f>
        <v>35.714285714285715</v>
      </c>
      <c r="J59" s="564">
        <f>'Table 13i'!H98</f>
        <v>0</v>
      </c>
      <c r="K59" s="564">
        <f>'Table 13i'!M98</f>
        <v>0</v>
      </c>
      <c r="L59" s="564">
        <f>'Table 13i'!I98</f>
        <v>7</v>
      </c>
      <c r="M59" s="564">
        <f>'Table 13i'!N98</f>
        <v>26.923076923076923</v>
      </c>
      <c r="S59" t="s">
        <v>295</v>
      </c>
      <c r="T59" t="s">
        <v>26</v>
      </c>
      <c r="U59" s="464">
        <v>0</v>
      </c>
      <c r="V59" s="464">
        <v>0</v>
      </c>
      <c r="W59" s="464">
        <v>0</v>
      </c>
      <c r="X59" s="464">
        <v>0</v>
      </c>
      <c r="Y59" s="464">
        <v>0</v>
      </c>
      <c r="Z59" s="464">
        <v>0</v>
      </c>
      <c r="AA59" s="464">
        <v>0</v>
      </c>
      <c r="AB59" s="464">
        <v>0</v>
      </c>
      <c r="AC59" s="464">
        <v>0</v>
      </c>
      <c r="AD59" s="464">
        <v>0</v>
      </c>
      <c r="BK59">
        <v>12</v>
      </c>
      <c r="BM59" s="382" t="s">
        <v>295</v>
      </c>
      <c r="BN59" s="382" t="s">
        <v>25</v>
      </c>
      <c r="CA59" s="382" t="s">
        <v>295</v>
      </c>
      <c r="CB59" s="382" t="s">
        <v>25</v>
      </c>
    </row>
    <row r="60" spans="1:90" x14ac:dyDescent="0.25">
      <c r="A60">
        <v>12</v>
      </c>
      <c r="B60" t="s">
        <v>295</v>
      </c>
      <c r="C60" t="s">
        <v>27</v>
      </c>
      <c r="D60" s="564">
        <f>'Table 13i'!E99</f>
        <v>0</v>
      </c>
      <c r="E60" s="564">
        <f>'Table 13i'!J99</f>
        <v>0</v>
      </c>
      <c r="F60" s="564">
        <f>'Table 13i'!F99</f>
        <v>4</v>
      </c>
      <c r="G60" s="564">
        <f>'Table 13i'!K99</f>
        <v>50</v>
      </c>
      <c r="H60" s="564">
        <f>'Table 13i'!G99</f>
        <v>5</v>
      </c>
      <c r="I60" s="564">
        <f>'Table 13i'!L99</f>
        <v>35.714285714285715</v>
      </c>
      <c r="J60" s="564">
        <f>'Table 13i'!H99</f>
        <v>0</v>
      </c>
      <c r="K60" s="564">
        <f>'Table 13i'!M99</f>
        <v>0</v>
      </c>
      <c r="L60" s="564">
        <f>'Table 13i'!I99</f>
        <v>9</v>
      </c>
      <c r="M60" s="564">
        <f>'Table 13i'!N99</f>
        <v>34.615384615384613</v>
      </c>
      <c r="S60" t="s">
        <v>295</v>
      </c>
      <c r="T60" t="s">
        <v>27</v>
      </c>
      <c r="U60" s="464">
        <v>0</v>
      </c>
      <c r="V60" s="464">
        <v>0</v>
      </c>
      <c r="W60" s="464">
        <v>0</v>
      </c>
      <c r="X60" s="464">
        <v>0</v>
      </c>
      <c r="Y60" s="464">
        <v>0</v>
      </c>
      <c r="Z60" s="464">
        <v>0</v>
      </c>
      <c r="AA60" s="464">
        <v>0</v>
      </c>
      <c r="AB60" s="464">
        <v>0</v>
      </c>
      <c r="AC60" s="464">
        <v>0</v>
      </c>
      <c r="AD60" s="464">
        <v>0</v>
      </c>
      <c r="BK60">
        <v>12</v>
      </c>
      <c r="BM60" s="382" t="s">
        <v>295</v>
      </c>
      <c r="BN60" s="382" t="s">
        <v>26</v>
      </c>
      <c r="CA60" s="382" t="s">
        <v>295</v>
      </c>
      <c r="CB60" s="382" t="s">
        <v>26</v>
      </c>
    </row>
    <row r="61" spans="1:90" x14ac:dyDescent="0.25">
      <c r="A61">
        <v>12</v>
      </c>
      <c r="B61" t="s">
        <v>295</v>
      </c>
      <c r="C61" t="s">
        <v>7</v>
      </c>
      <c r="D61" s="564">
        <f>'Table 13i'!E100</f>
        <v>4</v>
      </c>
      <c r="E61" s="564">
        <f>'Table 13i'!J100</f>
        <v>100</v>
      </c>
      <c r="F61" s="564">
        <f>'Table 13i'!F100</f>
        <v>8</v>
      </c>
      <c r="G61" s="564">
        <f>'Table 13i'!K100</f>
        <v>100</v>
      </c>
      <c r="H61" s="564">
        <f>'Table 13i'!G100</f>
        <v>14</v>
      </c>
      <c r="I61" s="564">
        <f>'Table 13i'!L100</f>
        <v>100</v>
      </c>
      <c r="J61" s="564">
        <f>'Table 13i'!H100</f>
        <v>0</v>
      </c>
      <c r="K61" s="564">
        <f>'Table 13i'!M100</f>
        <v>0</v>
      </c>
      <c r="L61" s="564">
        <f>'Table 13i'!I100</f>
        <v>26</v>
      </c>
      <c r="M61" s="564">
        <f>'Table 13i'!N100</f>
        <v>100</v>
      </c>
      <c r="S61" t="s">
        <v>295</v>
      </c>
      <c r="T61" t="s">
        <v>7</v>
      </c>
      <c r="U61" s="464">
        <v>0</v>
      </c>
      <c r="V61" s="464">
        <v>0</v>
      </c>
      <c r="W61" s="464">
        <v>0</v>
      </c>
      <c r="X61" s="464">
        <v>0</v>
      </c>
      <c r="Y61" s="464">
        <v>0</v>
      </c>
      <c r="Z61" s="464">
        <v>0</v>
      </c>
      <c r="AA61" s="464">
        <v>0</v>
      </c>
      <c r="AB61" s="464">
        <v>0</v>
      </c>
      <c r="AC61" s="464">
        <v>0</v>
      </c>
      <c r="AD61" s="464">
        <v>0</v>
      </c>
      <c r="BK61">
        <v>12</v>
      </c>
      <c r="BM61" s="382" t="s">
        <v>295</v>
      </c>
      <c r="BN61" s="382" t="s">
        <v>27</v>
      </c>
      <c r="CA61" s="382" t="s">
        <v>295</v>
      </c>
      <c r="CB61" s="382" t="s">
        <v>27</v>
      </c>
    </row>
    <row r="62" spans="1:90" x14ac:dyDescent="0.25">
      <c r="A62">
        <v>13</v>
      </c>
      <c r="B62" t="s">
        <v>296</v>
      </c>
      <c r="C62" t="s">
        <v>24</v>
      </c>
      <c r="D62" s="564">
        <f>'Table 13i'!E101</f>
        <v>0</v>
      </c>
      <c r="E62" s="564">
        <f>'Table 13i'!J101</f>
        <v>0</v>
      </c>
      <c r="F62" s="564">
        <f>'Table 13i'!F101</f>
        <v>0</v>
      </c>
      <c r="G62" s="564">
        <f>'Table 13i'!K101</f>
        <v>0</v>
      </c>
      <c r="H62" s="564">
        <f>'Table 13i'!G101</f>
        <v>0</v>
      </c>
      <c r="I62" s="564">
        <f>'Table 13i'!L101</f>
        <v>0</v>
      </c>
      <c r="J62" s="564">
        <f>'Table 13i'!H101</f>
        <v>3</v>
      </c>
      <c r="K62" s="564">
        <f>'Table 13i'!M101</f>
        <v>75</v>
      </c>
      <c r="L62" s="564">
        <f>'Table 13i'!I101</f>
        <v>3</v>
      </c>
      <c r="M62" s="564">
        <f>'Table 13i'!N101</f>
        <v>75</v>
      </c>
      <c r="S62" t="s">
        <v>296</v>
      </c>
      <c r="T62" t="s">
        <v>24</v>
      </c>
      <c r="U62" s="464">
        <v>0</v>
      </c>
      <c r="V62" s="464">
        <v>0</v>
      </c>
      <c r="W62" s="464">
        <v>0</v>
      </c>
      <c r="X62" s="464">
        <v>0</v>
      </c>
      <c r="Y62" s="464">
        <v>4</v>
      </c>
      <c r="Z62" s="464">
        <v>100</v>
      </c>
      <c r="AA62" s="464">
        <v>0</v>
      </c>
      <c r="AB62" s="464">
        <v>0</v>
      </c>
      <c r="AC62" s="464">
        <v>4</v>
      </c>
      <c r="AD62" s="464">
        <v>100</v>
      </c>
      <c r="BK62">
        <v>12</v>
      </c>
      <c r="BM62" s="382" t="s">
        <v>295</v>
      </c>
      <c r="BN62" s="382" t="s">
        <v>7</v>
      </c>
      <c r="CA62" s="382" t="s">
        <v>295</v>
      </c>
      <c r="CB62" s="382" t="s">
        <v>7</v>
      </c>
    </row>
    <row r="63" spans="1:90" x14ac:dyDescent="0.25">
      <c r="A63">
        <v>13</v>
      </c>
      <c r="B63" t="s">
        <v>296</v>
      </c>
      <c r="C63" t="s">
        <v>25</v>
      </c>
      <c r="D63" s="564">
        <f>'Table 13i'!E102</f>
        <v>0</v>
      </c>
      <c r="E63" s="564">
        <f>'Table 13i'!J102</f>
        <v>0</v>
      </c>
      <c r="F63" s="564">
        <f>'Table 13i'!F102</f>
        <v>0</v>
      </c>
      <c r="G63" s="564">
        <f>'Table 13i'!K102</f>
        <v>0</v>
      </c>
      <c r="H63" s="564">
        <f>'Table 13i'!G102</f>
        <v>0</v>
      </c>
      <c r="I63" s="564">
        <f>'Table 13i'!L102</f>
        <v>0</v>
      </c>
      <c r="J63" s="564">
        <f>'Table 13i'!H102</f>
        <v>1</v>
      </c>
      <c r="K63" s="564">
        <f>'Table 13i'!M102</f>
        <v>25</v>
      </c>
      <c r="L63" s="564">
        <f>'Table 13i'!I102</f>
        <v>1</v>
      </c>
      <c r="M63" s="564">
        <f>'Table 13i'!N102</f>
        <v>25</v>
      </c>
      <c r="S63" t="s">
        <v>296</v>
      </c>
      <c r="T63" t="s">
        <v>25</v>
      </c>
      <c r="U63" s="464">
        <v>0</v>
      </c>
      <c r="V63" s="464">
        <v>0</v>
      </c>
      <c r="W63" s="464">
        <v>0</v>
      </c>
      <c r="X63" s="464">
        <v>0</v>
      </c>
      <c r="Y63" s="464">
        <v>0</v>
      </c>
      <c r="Z63" s="464">
        <v>0</v>
      </c>
      <c r="AA63" s="464">
        <v>0</v>
      </c>
      <c r="AB63" s="464">
        <v>0</v>
      </c>
      <c r="AC63" s="464">
        <v>0</v>
      </c>
      <c r="AD63" s="464">
        <v>0</v>
      </c>
      <c r="BK63">
        <v>13</v>
      </c>
      <c r="BM63" s="382" t="s">
        <v>296</v>
      </c>
      <c r="BN63" s="382" t="s">
        <v>24</v>
      </c>
      <c r="CA63" s="382" t="s">
        <v>296</v>
      </c>
      <c r="CB63" s="382" t="s">
        <v>24</v>
      </c>
    </row>
    <row r="64" spans="1:90" x14ac:dyDescent="0.25">
      <c r="A64">
        <v>13</v>
      </c>
      <c r="B64" t="s">
        <v>296</v>
      </c>
      <c r="C64" t="s">
        <v>26</v>
      </c>
      <c r="D64" s="564">
        <f>'Table 13i'!E103</f>
        <v>0</v>
      </c>
      <c r="E64" s="564">
        <f>'Table 13i'!J103</f>
        <v>0</v>
      </c>
      <c r="F64" s="564">
        <f>'Table 13i'!F103</f>
        <v>0</v>
      </c>
      <c r="G64" s="564">
        <f>'Table 13i'!K103</f>
        <v>0</v>
      </c>
      <c r="H64" s="564">
        <f>'Table 13i'!G103</f>
        <v>0</v>
      </c>
      <c r="I64" s="564">
        <f>'Table 13i'!L103</f>
        <v>0</v>
      </c>
      <c r="J64" s="564">
        <f>'Table 13i'!H103</f>
        <v>0</v>
      </c>
      <c r="K64" s="564">
        <f>'Table 13i'!M103</f>
        <v>0</v>
      </c>
      <c r="L64" s="564">
        <f>'Table 13i'!I103</f>
        <v>0</v>
      </c>
      <c r="M64" s="564">
        <f>'Table 13i'!N103</f>
        <v>0</v>
      </c>
      <c r="S64" t="s">
        <v>296</v>
      </c>
      <c r="T64" t="s">
        <v>26</v>
      </c>
      <c r="U64" s="464">
        <v>0</v>
      </c>
      <c r="V64" s="464">
        <v>0</v>
      </c>
      <c r="W64" s="464">
        <v>0</v>
      </c>
      <c r="X64" s="464">
        <v>0</v>
      </c>
      <c r="Y64" s="464">
        <v>0</v>
      </c>
      <c r="Z64" s="464">
        <v>0</v>
      </c>
      <c r="AA64" s="464">
        <v>0</v>
      </c>
      <c r="AB64" s="464">
        <v>0</v>
      </c>
      <c r="AC64" s="464">
        <v>0</v>
      </c>
      <c r="AD64" s="464">
        <v>0</v>
      </c>
      <c r="BK64">
        <v>13</v>
      </c>
      <c r="BM64" s="382" t="s">
        <v>296</v>
      </c>
      <c r="BN64" s="382" t="s">
        <v>25</v>
      </c>
      <c r="CA64" s="382" t="s">
        <v>296</v>
      </c>
      <c r="CB64" s="382" t="s">
        <v>25</v>
      </c>
    </row>
    <row r="65" spans="1:90" x14ac:dyDescent="0.25">
      <c r="A65">
        <v>13</v>
      </c>
      <c r="B65" t="s">
        <v>296</v>
      </c>
      <c r="C65" t="s">
        <v>27</v>
      </c>
      <c r="D65" s="564">
        <f>'Table 13i'!E104</f>
        <v>0</v>
      </c>
      <c r="E65" s="564">
        <f>'Table 13i'!J104</f>
        <v>0</v>
      </c>
      <c r="F65" s="564">
        <f>'Table 13i'!F104</f>
        <v>0</v>
      </c>
      <c r="G65" s="564">
        <f>'Table 13i'!K104</f>
        <v>0</v>
      </c>
      <c r="H65" s="564">
        <f>'Table 13i'!G104</f>
        <v>0</v>
      </c>
      <c r="I65" s="564">
        <f>'Table 13i'!L104</f>
        <v>0</v>
      </c>
      <c r="J65" s="564">
        <f>'Table 13i'!H104</f>
        <v>0</v>
      </c>
      <c r="K65" s="564">
        <f>'Table 13i'!M104</f>
        <v>0</v>
      </c>
      <c r="L65" s="564">
        <f>'Table 13i'!I104</f>
        <v>0</v>
      </c>
      <c r="M65" s="564">
        <f>'Table 13i'!N104</f>
        <v>0</v>
      </c>
      <c r="S65" t="s">
        <v>296</v>
      </c>
      <c r="T65" t="s">
        <v>27</v>
      </c>
      <c r="U65" s="464">
        <v>0</v>
      </c>
      <c r="V65" s="464">
        <v>0</v>
      </c>
      <c r="W65" s="464">
        <v>0</v>
      </c>
      <c r="X65" s="464">
        <v>0</v>
      </c>
      <c r="Y65" s="464">
        <v>0</v>
      </c>
      <c r="Z65" s="464">
        <v>0</v>
      </c>
      <c r="AA65" s="464">
        <v>0</v>
      </c>
      <c r="AB65" s="464">
        <v>0</v>
      </c>
      <c r="AC65" s="464">
        <v>0</v>
      </c>
      <c r="AD65" s="464">
        <v>0</v>
      </c>
      <c r="BK65">
        <v>13</v>
      </c>
      <c r="BM65" s="382" t="s">
        <v>296</v>
      </c>
      <c r="BN65" s="382" t="s">
        <v>26</v>
      </c>
      <c r="CA65" s="382" t="s">
        <v>296</v>
      </c>
      <c r="CB65" s="382" t="s">
        <v>26</v>
      </c>
    </row>
    <row r="66" spans="1:90" x14ac:dyDescent="0.25">
      <c r="A66">
        <v>13</v>
      </c>
      <c r="B66" t="s">
        <v>296</v>
      </c>
      <c r="C66" t="s">
        <v>7</v>
      </c>
      <c r="D66" s="564">
        <f>'Table 13i'!E105</f>
        <v>0</v>
      </c>
      <c r="E66" s="564">
        <f>'Table 13i'!J105</f>
        <v>0</v>
      </c>
      <c r="F66" s="564">
        <f>'Table 13i'!F105</f>
        <v>0</v>
      </c>
      <c r="G66" s="564">
        <f>'Table 13i'!K105</f>
        <v>0</v>
      </c>
      <c r="H66" s="564">
        <f>'Table 13i'!G105</f>
        <v>0</v>
      </c>
      <c r="I66" s="564">
        <f>'Table 13i'!L105</f>
        <v>0</v>
      </c>
      <c r="J66" s="564">
        <f>'Table 13i'!H105</f>
        <v>4</v>
      </c>
      <c r="K66" s="564">
        <f>'Table 13i'!M105</f>
        <v>100</v>
      </c>
      <c r="L66" s="564">
        <f>'Table 13i'!I105</f>
        <v>4</v>
      </c>
      <c r="M66" s="564">
        <f>'Table 13i'!N105</f>
        <v>100</v>
      </c>
      <c r="S66" t="s">
        <v>296</v>
      </c>
      <c r="T66" t="s">
        <v>7</v>
      </c>
      <c r="U66" s="464">
        <v>0</v>
      </c>
      <c r="V66" s="464">
        <v>0</v>
      </c>
      <c r="W66" s="464">
        <v>0</v>
      </c>
      <c r="X66" s="464">
        <v>0</v>
      </c>
      <c r="Y66" s="464">
        <v>4</v>
      </c>
      <c r="Z66" s="464">
        <v>100</v>
      </c>
      <c r="AA66" s="464">
        <v>0</v>
      </c>
      <c r="AB66" s="464">
        <v>0</v>
      </c>
      <c r="AC66" s="464">
        <v>4</v>
      </c>
      <c r="AD66" s="464">
        <v>100</v>
      </c>
      <c r="BK66">
        <v>13</v>
      </c>
      <c r="BM66" s="382" t="s">
        <v>296</v>
      </c>
      <c r="BN66" s="382" t="s">
        <v>27</v>
      </c>
      <c r="CA66" s="382" t="s">
        <v>296</v>
      </c>
      <c r="CB66" s="382" t="s">
        <v>27</v>
      </c>
    </row>
    <row r="67" spans="1:90" x14ac:dyDescent="0.25">
      <c r="A67">
        <v>14</v>
      </c>
      <c r="B67" t="s">
        <v>297</v>
      </c>
      <c r="C67" t="s">
        <v>24</v>
      </c>
      <c r="D67" s="564">
        <f>'Table 13i'!E106</f>
        <v>0</v>
      </c>
      <c r="E67" s="564">
        <f>'Table 13i'!J106</f>
        <v>0</v>
      </c>
      <c r="F67" s="564">
        <f>'Table 13i'!F106</f>
        <v>0</v>
      </c>
      <c r="G67" s="564">
        <f>'Table 13i'!K106</f>
        <v>0</v>
      </c>
      <c r="H67" s="564">
        <f>'Table 13i'!G106</f>
        <v>0</v>
      </c>
      <c r="I67" s="564">
        <f>'Table 13i'!L106</f>
        <v>0</v>
      </c>
      <c r="J67" s="564">
        <f>'Table 13i'!H106</f>
        <v>0</v>
      </c>
      <c r="K67" s="564">
        <f>'Table 13i'!M106</f>
        <v>0</v>
      </c>
      <c r="L67" s="564">
        <f>'Table 13i'!I106</f>
        <v>0</v>
      </c>
      <c r="M67" s="564">
        <f>'Table 13i'!N106</f>
        <v>0</v>
      </c>
      <c r="S67" t="s">
        <v>297</v>
      </c>
      <c r="T67" t="s">
        <v>24</v>
      </c>
      <c r="U67" s="464">
        <v>0</v>
      </c>
      <c r="V67" s="464">
        <v>0</v>
      </c>
      <c r="W67" s="464">
        <v>0</v>
      </c>
      <c r="X67" s="464">
        <v>0</v>
      </c>
      <c r="Y67" s="464">
        <v>0</v>
      </c>
      <c r="Z67" s="464">
        <v>0</v>
      </c>
      <c r="AA67" s="464">
        <v>0</v>
      </c>
      <c r="AB67" s="464">
        <v>0</v>
      </c>
      <c r="AC67" s="464">
        <v>0</v>
      </c>
      <c r="AD67" s="464">
        <v>0</v>
      </c>
      <c r="BK67">
        <v>13</v>
      </c>
      <c r="BM67" s="382" t="s">
        <v>296</v>
      </c>
      <c r="BN67" s="382" t="s">
        <v>7</v>
      </c>
      <c r="CA67" s="382" t="s">
        <v>296</v>
      </c>
      <c r="CB67" s="382" t="s">
        <v>7</v>
      </c>
    </row>
    <row r="68" spans="1:90" x14ac:dyDescent="0.25">
      <c r="A68">
        <v>14</v>
      </c>
      <c r="B68" t="s">
        <v>297</v>
      </c>
      <c r="C68" t="s">
        <v>25</v>
      </c>
      <c r="D68" s="564">
        <f>'Table 13i'!E107</f>
        <v>0</v>
      </c>
      <c r="E68" s="564">
        <f>'Table 13i'!J107</f>
        <v>0</v>
      </c>
      <c r="F68" s="564">
        <f>'Table 13i'!F107</f>
        <v>5</v>
      </c>
      <c r="G68" s="564">
        <f>'Table 13i'!K107</f>
        <v>71.428571428571431</v>
      </c>
      <c r="H68" s="564">
        <f>'Table 13i'!G107</f>
        <v>1</v>
      </c>
      <c r="I68" s="564">
        <f>'Table 13i'!L107</f>
        <v>100</v>
      </c>
      <c r="J68" s="564">
        <f>'Table 13i'!H107</f>
        <v>0</v>
      </c>
      <c r="K68" s="564">
        <f>'Table 13i'!M107</f>
        <v>0</v>
      </c>
      <c r="L68" s="564">
        <f>'Table 13i'!I107</f>
        <v>6</v>
      </c>
      <c r="M68" s="564">
        <f>'Table 13i'!N107</f>
        <v>75</v>
      </c>
      <c r="S68" t="s">
        <v>297</v>
      </c>
      <c r="T68" t="s">
        <v>25</v>
      </c>
      <c r="U68" s="464">
        <v>0</v>
      </c>
      <c r="V68" s="464">
        <v>0</v>
      </c>
      <c r="W68" s="464">
        <v>7</v>
      </c>
      <c r="X68" s="464">
        <v>63.63636363636364</v>
      </c>
      <c r="Y68" s="464">
        <v>0</v>
      </c>
      <c r="Z68" s="464">
        <v>0</v>
      </c>
      <c r="AA68" s="464">
        <v>0</v>
      </c>
      <c r="AB68" s="464">
        <v>0</v>
      </c>
      <c r="AC68" s="464">
        <v>7</v>
      </c>
      <c r="AD68" s="464">
        <v>58.333333333333336</v>
      </c>
      <c r="BK68">
        <v>14</v>
      </c>
      <c r="BM68" s="382" t="s">
        <v>297</v>
      </c>
      <c r="BN68" s="382" t="s">
        <v>24</v>
      </c>
      <c r="BO68" s="382" t="s">
        <v>308</v>
      </c>
      <c r="BP68" s="382" t="s">
        <v>308</v>
      </c>
      <c r="BQ68" s="382" t="s">
        <v>308</v>
      </c>
      <c r="BR68" s="382" t="s">
        <v>308</v>
      </c>
      <c r="BS68" s="382" t="s">
        <v>308</v>
      </c>
      <c r="BT68" s="382" t="s">
        <v>308</v>
      </c>
      <c r="BU68" s="382" t="s">
        <v>308</v>
      </c>
      <c r="BV68" s="382" t="s">
        <v>308</v>
      </c>
      <c r="BW68" s="382" t="s">
        <v>308</v>
      </c>
      <c r="BX68" s="382" t="s">
        <v>308</v>
      </c>
      <c r="CA68" s="382" t="s">
        <v>297</v>
      </c>
      <c r="CB68" s="382" t="s">
        <v>24</v>
      </c>
      <c r="CC68" s="382">
        <v>0</v>
      </c>
      <c r="CD68" s="382">
        <v>0</v>
      </c>
      <c r="CE68" s="382">
        <v>1</v>
      </c>
      <c r="CF68" s="382">
        <v>11.11</v>
      </c>
      <c r="CG68" s="382">
        <v>0</v>
      </c>
      <c r="CH68" s="382">
        <v>0</v>
      </c>
      <c r="CI68" s="382">
        <v>0</v>
      </c>
      <c r="CJ68" s="382">
        <v>0</v>
      </c>
      <c r="CK68" s="382">
        <v>1</v>
      </c>
      <c r="CL68" s="382">
        <v>10</v>
      </c>
    </row>
    <row r="69" spans="1:90" x14ac:dyDescent="0.25">
      <c r="A69">
        <v>14</v>
      </c>
      <c r="B69" t="s">
        <v>297</v>
      </c>
      <c r="C69" t="s">
        <v>26</v>
      </c>
      <c r="D69" s="564">
        <f>'Table 13i'!E108</f>
        <v>0</v>
      </c>
      <c r="E69" s="564">
        <f>'Table 13i'!J108</f>
        <v>0</v>
      </c>
      <c r="F69" s="564">
        <f>'Table 13i'!F108</f>
        <v>2</v>
      </c>
      <c r="G69" s="564">
        <f>'Table 13i'!K108</f>
        <v>28.571428571428573</v>
      </c>
      <c r="H69" s="564">
        <f>'Table 13i'!G108</f>
        <v>0</v>
      </c>
      <c r="I69" s="564">
        <f>'Table 13i'!L108</f>
        <v>0</v>
      </c>
      <c r="J69" s="564">
        <f>'Table 13i'!H108</f>
        <v>0</v>
      </c>
      <c r="K69" s="564">
        <f>'Table 13i'!M108</f>
        <v>0</v>
      </c>
      <c r="L69" s="564">
        <f>'Table 13i'!I108</f>
        <v>2</v>
      </c>
      <c r="M69" s="564">
        <f>'Table 13i'!N108</f>
        <v>25</v>
      </c>
      <c r="S69" t="s">
        <v>297</v>
      </c>
      <c r="T69" t="s">
        <v>26</v>
      </c>
      <c r="U69" s="464">
        <v>0</v>
      </c>
      <c r="V69" s="464">
        <v>0</v>
      </c>
      <c r="W69" s="464">
        <v>3</v>
      </c>
      <c r="X69" s="464">
        <v>27.272727272727273</v>
      </c>
      <c r="Y69" s="464">
        <v>0</v>
      </c>
      <c r="Z69" s="464">
        <v>0</v>
      </c>
      <c r="AA69" s="464">
        <v>0</v>
      </c>
      <c r="AB69" s="464">
        <v>0</v>
      </c>
      <c r="AC69" s="464">
        <v>3</v>
      </c>
      <c r="AD69" s="464">
        <v>25</v>
      </c>
      <c r="BK69">
        <v>14</v>
      </c>
      <c r="BM69" s="382" t="s">
        <v>297</v>
      </c>
      <c r="BN69" s="382" t="s">
        <v>25</v>
      </c>
      <c r="BO69" s="382" t="s">
        <v>308</v>
      </c>
      <c r="BP69" s="382" t="s">
        <v>308</v>
      </c>
      <c r="BQ69" s="382">
        <v>6</v>
      </c>
      <c r="BR69" s="382">
        <v>66.67</v>
      </c>
      <c r="BS69" s="382" t="s">
        <v>308</v>
      </c>
      <c r="BT69" s="382" t="s">
        <v>308</v>
      </c>
      <c r="BU69" s="382" t="s">
        <v>308</v>
      </c>
      <c r="BV69" s="382" t="s">
        <v>308</v>
      </c>
      <c r="BW69" s="382" t="s">
        <v>308</v>
      </c>
      <c r="BX69" s="382" t="s">
        <v>308</v>
      </c>
      <c r="CA69" s="382" t="s">
        <v>297</v>
      </c>
      <c r="CB69" s="382" t="s">
        <v>25</v>
      </c>
      <c r="CC69" s="382">
        <v>0</v>
      </c>
      <c r="CD69" s="382">
        <v>0</v>
      </c>
      <c r="CE69" s="382">
        <v>6</v>
      </c>
      <c r="CF69" s="382">
        <v>66.67</v>
      </c>
      <c r="CG69" s="382">
        <v>1</v>
      </c>
      <c r="CH69" s="382">
        <v>100</v>
      </c>
      <c r="CI69" s="382">
        <v>0</v>
      </c>
      <c r="CJ69" s="382">
        <v>0</v>
      </c>
      <c r="CK69" s="382">
        <v>7</v>
      </c>
      <c r="CL69" s="382">
        <v>70</v>
      </c>
    </row>
    <row r="70" spans="1:90" x14ac:dyDescent="0.25">
      <c r="A70">
        <v>14</v>
      </c>
      <c r="B70" t="s">
        <v>297</v>
      </c>
      <c r="C70" t="s">
        <v>27</v>
      </c>
      <c r="D70" s="564">
        <f>'Table 13i'!E109</f>
        <v>0</v>
      </c>
      <c r="E70" s="564">
        <f>'Table 13i'!J109</f>
        <v>0</v>
      </c>
      <c r="F70" s="564">
        <f>'Table 13i'!F109</f>
        <v>0</v>
      </c>
      <c r="G70" s="564">
        <f>'Table 13i'!K109</f>
        <v>0</v>
      </c>
      <c r="H70" s="564">
        <f>'Table 13i'!G109</f>
        <v>0</v>
      </c>
      <c r="I70" s="564">
        <f>'Table 13i'!L109</f>
        <v>0</v>
      </c>
      <c r="J70" s="564">
        <f>'Table 13i'!H109</f>
        <v>0</v>
      </c>
      <c r="K70" s="564">
        <f>'Table 13i'!M109</f>
        <v>0</v>
      </c>
      <c r="L70" s="564">
        <f>'Table 13i'!I109</f>
        <v>0</v>
      </c>
      <c r="M70" s="564">
        <f>'Table 13i'!N109</f>
        <v>0</v>
      </c>
      <c r="S70" t="s">
        <v>297</v>
      </c>
      <c r="T70" t="s">
        <v>27</v>
      </c>
      <c r="U70" s="464">
        <v>0</v>
      </c>
      <c r="V70" s="464">
        <v>0</v>
      </c>
      <c r="W70" s="464">
        <v>1</v>
      </c>
      <c r="X70" s="464">
        <v>9.0909090909090917</v>
      </c>
      <c r="Y70" s="464">
        <v>1</v>
      </c>
      <c r="Z70" s="464">
        <v>100</v>
      </c>
      <c r="AA70" s="464">
        <v>0</v>
      </c>
      <c r="AB70" s="464">
        <v>0</v>
      </c>
      <c r="AC70" s="464">
        <v>2</v>
      </c>
      <c r="AD70" s="464">
        <v>16.666666666666668</v>
      </c>
      <c r="BK70">
        <v>14</v>
      </c>
      <c r="BM70" s="382" t="s">
        <v>297</v>
      </c>
      <c r="BN70" s="382" t="s">
        <v>26</v>
      </c>
      <c r="BO70" s="382" t="s">
        <v>308</v>
      </c>
      <c r="BP70" s="382" t="s">
        <v>308</v>
      </c>
      <c r="BQ70" s="382" t="s">
        <v>308</v>
      </c>
      <c r="BR70" s="382" t="s">
        <v>308</v>
      </c>
      <c r="BS70" s="382" t="s">
        <v>308</v>
      </c>
      <c r="BT70" s="382" t="s">
        <v>308</v>
      </c>
      <c r="BU70" s="382" t="s">
        <v>308</v>
      </c>
      <c r="BV70" s="382" t="s">
        <v>308</v>
      </c>
      <c r="BW70" s="382" t="s">
        <v>308</v>
      </c>
      <c r="BX70" s="382" t="s">
        <v>308</v>
      </c>
      <c r="CA70" s="382" t="s">
        <v>297</v>
      </c>
      <c r="CB70" s="382" t="s">
        <v>26</v>
      </c>
      <c r="CC70" s="382">
        <v>0</v>
      </c>
      <c r="CD70" s="382">
        <v>0</v>
      </c>
      <c r="CE70" s="382">
        <v>2</v>
      </c>
      <c r="CF70" s="382">
        <v>22.22</v>
      </c>
      <c r="CG70" s="382">
        <v>0</v>
      </c>
      <c r="CH70" s="382">
        <v>0</v>
      </c>
      <c r="CI70" s="382">
        <v>0</v>
      </c>
      <c r="CJ70" s="382">
        <v>0</v>
      </c>
      <c r="CK70" s="382">
        <v>2</v>
      </c>
      <c r="CL70" s="382">
        <v>20</v>
      </c>
    </row>
    <row r="71" spans="1:90" x14ac:dyDescent="0.25">
      <c r="A71">
        <v>14</v>
      </c>
      <c r="B71" t="s">
        <v>297</v>
      </c>
      <c r="C71" t="s">
        <v>7</v>
      </c>
      <c r="D71" s="564">
        <f>'Table 13i'!E110</f>
        <v>0</v>
      </c>
      <c r="E71" s="564">
        <f>'Table 13i'!J110</f>
        <v>0</v>
      </c>
      <c r="F71" s="564">
        <f>'Table 13i'!F110</f>
        <v>7</v>
      </c>
      <c r="G71" s="564">
        <f>'Table 13i'!K110</f>
        <v>100</v>
      </c>
      <c r="H71" s="564">
        <f>'Table 13i'!G110</f>
        <v>1</v>
      </c>
      <c r="I71" s="564">
        <f>'Table 13i'!L110</f>
        <v>100</v>
      </c>
      <c r="J71" s="564">
        <f>'Table 13i'!H110</f>
        <v>0</v>
      </c>
      <c r="K71" s="564">
        <f>'Table 13i'!M110</f>
        <v>0</v>
      </c>
      <c r="L71" s="564">
        <f>'Table 13i'!I110</f>
        <v>8</v>
      </c>
      <c r="M71" s="564">
        <f>'Table 13i'!N110</f>
        <v>100</v>
      </c>
      <c r="S71" t="s">
        <v>297</v>
      </c>
      <c r="T71" t="s">
        <v>7</v>
      </c>
      <c r="U71" s="464">
        <v>0</v>
      </c>
      <c r="V71" s="464">
        <v>0</v>
      </c>
      <c r="W71" s="464">
        <v>11</v>
      </c>
      <c r="X71" s="464">
        <v>100.00000000000001</v>
      </c>
      <c r="Y71" s="464">
        <v>1</v>
      </c>
      <c r="Z71" s="464">
        <v>100</v>
      </c>
      <c r="AA71" s="464">
        <v>0</v>
      </c>
      <c r="AB71" s="464">
        <v>0</v>
      </c>
      <c r="AC71" s="464">
        <v>12</v>
      </c>
      <c r="AD71" s="464">
        <v>100</v>
      </c>
      <c r="BK71">
        <v>14</v>
      </c>
      <c r="BM71" s="382" t="s">
        <v>297</v>
      </c>
      <c r="BN71" s="382" t="s">
        <v>27</v>
      </c>
      <c r="BO71" s="382" t="s">
        <v>308</v>
      </c>
      <c r="BP71" s="382" t="s">
        <v>308</v>
      </c>
      <c r="BQ71" s="382" t="s">
        <v>308</v>
      </c>
      <c r="BR71" s="382" t="s">
        <v>308</v>
      </c>
      <c r="BS71" s="382" t="s">
        <v>308</v>
      </c>
      <c r="BT71" s="382" t="s">
        <v>308</v>
      </c>
      <c r="BU71" s="382" t="s">
        <v>308</v>
      </c>
      <c r="BV71" s="382" t="s">
        <v>308</v>
      </c>
      <c r="BW71" s="382" t="s">
        <v>308</v>
      </c>
      <c r="BX71" s="382" t="s">
        <v>308</v>
      </c>
      <c r="CA71" s="382" t="s">
        <v>297</v>
      </c>
      <c r="CB71" s="382" t="s">
        <v>27</v>
      </c>
    </row>
    <row r="72" spans="1:90" x14ac:dyDescent="0.25">
      <c r="A72">
        <v>15</v>
      </c>
      <c r="B72" t="s">
        <v>298</v>
      </c>
      <c r="C72" t="s">
        <v>24</v>
      </c>
      <c r="D72" s="564">
        <f>'Table 13i'!E111</f>
        <v>0</v>
      </c>
      <c r="E72" s="564">
        <f>'Table 13i'!J111</f>
        <v>0</v>
      </c>
      <c r="F72" s="564">
        <f>'Table 13i'!F111</f>
        <v>0</v>
      </c>
      <c r="G72" s="564">
        <f>'Table 13i'!K111</f>
        <v>0</v>
      </c>
      <c r="H72" s="564">
        <f>'Table 13i'!G111</f>
        <v>0</v>
      </c>
      <c r="I72" s="564">
        <f>'Table 13i'!L111</f>
        <v>0</v>
      </c>
      <c r="J72" s="564">
        <f>'Table 13i'!H111</f>
        <v>0</v>
      </c>
      <c r="K72" s="564">
        <f>'Table 13i'!M111</f>
        <v>0</v>
      </c>
      <c r="L72" s="564">
        <f>'Table 13i'!I111</f>
        <v>0</v>
      </c>
      <c r="M72" s="564">
        <f>'Table 13i'!N111</f>
        <v>0</v>
      </c>
      <c r="S72" t="s">
        <v>298</v>
      </c>
      <c r="T72" t="s">
        <v>24</v>
      </c>
      <c r="U72" s="464">
        <v>0</v>
      </c>
      <c r="V72" s="464">
        <v>0</v>
      </c>
      <c r="W72" s="464">
        <v>0</v>
      </c>
      <c r="X72" s="464">
        <v>0</v>
      </c>
      <c r="Y72" s="464">
        <v>0</v>
      </c>
      <c r="Z72" s="464">
        <v>0</v>
      </c>
      <c r="AA72" s="464">
        <v>0</v>
      </c>
      <c r="AB72" s="464">
        <v>0</v>
      </c>
      <c r="AC72" s="464">
        <v>0</v>
      </c>
      <c r="AD72" s="464">
        <v>0</v>
      </c>
      <c r="BK72">
        <v>14</v>
      </c>
      <c r="BM72" s="382" t="s">
        <v>297</v>
      </c>
      <c r="BN72" s="382" t="s">
        <v>7</v>
      </c>
      <c r="BO72" s="382">
        <v>0</v>
      </c>
      <c r="BP72" s="382">
        <v>0</v>
      </c>
      <c r="BQ72" s="382">
        <v>9</v>
      </c>
      <c r="BR72" s="382">
        <v>100</v>
      </c>
      <c r="BS72" s="382">
        <v>1</v>
      </c>
      <c r="BT72" s="382">
        <v>100</v>
      </c>
      <c r="BU72" s="382">
        <v>0</v>
      </c>
      <c r="BV72" s="382">
        <v>0</v>
      </c>
      <c r="BW72" s="382">
        <v>10</v>
      </c>
      <c r="BX72" s="382">
        <v>100</v>
      </c>
      <c r="CA72" s="382" t="s">
        <v>297</v>
      </c>
      <c r="CB72" s="382" t="s">
        <v>7</v>
      </c>
      <c r="CC72" s="382">
        <v>0</v>
      </c>
      <c r="CD72" s="382">
        <v>0</v>
      </c>
      <c r="CE72" s="382">
        <v>9</v>
      </c>
      <c r="CF72" s="382">
        <v>100</v>
      </c>
      <c r="CG72" s="382">
        <v>1</v>
      </c>
      <c r="CH72" s="382">
        <v>100</v>
      </c>
      <c r="CI72" s="382">
        <v>0</v>
      </c>
      <c r="CJ72" s="382">
        <v>0</v>
      </c>
      <c r="CK72" s="382">
        <v>10</v>
      </c>
      <c r="CL72" s="382">
        <v>100</v>
      </c>
    </row>
    <row r="73" spans="1:90" x14ac:dyDescent="0.25">
      <c r="A73">
        <v>15</v>
      </c>
      <c r="B73" t="s">
        <v>298</v>
      </c>
      <c r="C73" t="s">
        <v>25</v>
      </c>
      <c r="D73" s="564">
        <f>'Table 13i'!E112</f>
        <v>0</v>
      </c>
      <c r="E73" s="564">
        <f>'Table 13i'!J112</f>
        <v>0</v>
      </c>
      <c r="F73" s="564">
        <f>'Table 13i'!F112</f>
        <v>0</v>
      </c>
      <c r="G73" s="564">
        <f>'Table 13i'!K112</f>
        <v>0</v>
      </c>
      <c r="H73" s="564">
        <f>'Table 13i'!G112</f>
        <v>0</v>
      </c>
      <c r="I73" s="564">
        <f>'Table 13i'!L112</f>
        <v>0</v>
      </c>
      <c r="J73" s="564">
        <f>'Table 13i'!H112</f>
        <v>0</v>
      </c>
      <c r="K73" s="564">
        <f>'Table 13i'!M112</f>
        <v>0</v>
      </c>
      <c r="L73" s="564">
        <f>'Table 13i'!I112</f>
        <v>0</v>
      </c>
      <c r="M73" s="564">
        <f>'Table 13i'!N112</f>
        <v>0</v>
      </c>
      <c r="S73" t="s">
        <v>298</v>
      </c>
      <c r="T73" t="s">
        <v>25</v>
      </c>
      <c r="U73" s="464">
        <v>0</v>
      </c>
      <c r="V73" s="464">
        <v>0</v>
      </c>
      <c r="W73" s="464">
        <v>0</v>
      </c>
      <c r="X73" s="464">
        <v>0</v>
      </c>
      <c r="Y73" s="464">
        <v>0</v>
      </c>
      <c r="Z73" s="464">
        <v>0</v>
      </c>
      <c r="AA73" s="464">
        <v>0</v>
      </c>
      <c r="AB73" s="464">
        <v>0</v>
      </c>
      <c r="AC73" s="464">
        <v>0</v>
      </c>
      <c r="AD73" s="464">
        <v>0</v>
      </c>
      <c r="BK73">
        <v>15</v>
      </c>
      <c r="BM73" s="382" t="s">
        <v>298</v>
      </c>
      <c r="BN73" s="382" t="s">
        <v>24</v>
      </c>
      <c r="BO73" s="382" t="s">
        <v>308</v>
      </c>
      <c r="BP73" s="382" t="s">
        <v>308</v>
      </c>
      <c r="BQ73" s="382" t="s">
        <v>308</v>
      </c>
      <c r="BR73" s="382" t="s">
        <v>308</v>
      </c>
      <c r="BS73" s="382" t="s">
        <v>308</v>
      </c>
      <c r="BT73" s="382" t="s">
        <v>308</v>
      </c>
      <c r="BU73" s="382" t="s">
        <v>308</v>
      </c>
      <c r="BV73" s="382" t="s">
        <v>308</v>
      </c>
      <c r="BW73" s="382" t="s">
        <v>308</v>
      </c>
      <c r="BX73" s="382" t="s">
        <v>308</v>
      </c>
      <c r="CA73" s="382" t="s">
        <v>298</v>
      </c>
      <c r="CB73" s="382" t="s">
        <v>24</v>
      </c>
      <c r="CC73" s="382">
        <v>0</v>
      </c>
      <c r="CD73" s="382">
        <v>0</v>
      </c>
      <c r="CE73" s="382">
        <v>4</v>
      </c>
      <c r="CF73" s="382">
        <v>66.67</v>
      </c>
      <c r="CG73" s="382">
        <v>0</v>
      </c>
      <c r="CH73" s="382">
        <v>0</v>
      </c>
      <c r="CI73" s="382">
        <v>0</v>
      </c>
      <c r="CJ73" s="382">
        <v>0</v>
      </c>
      <c r="CK73" s="382">
        <v>4</v>
      </c>
      <c r="CL73" s="382">
        <v>66.67</v>
      </c>
    </row>
    <row r="74" spans="1:90" x14ac:dyDescent="0.25">
      <c r="A74">
        <v>15</v>
      </c>
      <c r="B74" t="s">
        <v>298</v>
      </c>
      <c r="C74" t="s">
        <v>26</v>
      </c>
      <c r="D74" s="564">
        <f>'Table 13i'!E113</f>
        <v>0</v>
      </c>
      <c r="E74" s="564">
        <f>'Table 13i'!J113</f>
        <v>0</v>
      </c>
      <c r="F74" s="564">
        <f>'Table 13i'!F113</f>
        <v>0</v>
      </c>
      <c r="G74" s="564">
        <f>'Table 13i'!K113</f>
        <v>0</v>
      </c>
      <c r="H74" s="564">
        <f>'Table 13i'!G113</f>
        <v>0</v>
      </c>
      <c r="I74" s="564">
        <f>'Table 13i'!L113</f>
        <v>0</v>
      </c>
      <c r="J74" s="564">
        <f>'Table 13i'!H113</f>
        <v>0</v>
      </c>
      <c r="K74" s="564">
        <f>'Table 13i'!M113</f>
        <v>0</v>
      </c>
      <c r="L74" s="564">
        <f>'Table 13i'!I113</f>
        <v>0</v>
      </c>
      <c r="M74" s="564">
        <f>'Table 13i'!N113</f>
        <v>0</v>
      </c>
      <c r="S74" t="s">
        <v>298</v>
      </c>
      <c r="T74" t="s">
        <v>26</v>
      </c>
      <c r="U74" s="464">
        <v>0</v>
      </c>
      <c r="V74" s="464">
        <v>0</v>
      </c>
      <c r="W74" s="464">
        <v>0</v>
      </c>
      <c r="X74" s="464">
        <v>0</v>
      </c>
      <c r="Y74" s="464">
        <v>0</v>
      </c>
      <c r="Z74" s="464">
        <v>0</v>
      </c>
      <c r="AA74" s="464">
        <v>0</v>
      </c>
      <c r="AB74" s="464">
        <v>0</v>
      </c>
      <c r="AC74" s="464">
        <v>0</v>
      </c>
      <c r="AD74" s="464">
        <v>0</v>
      </c>
      <c r="BK74">
        <v>15</v>
      </c>
      <c r="BM74" s="382" t="s">
        <v>298</v>
      </c>
      <c r="BN74" s="382" t="s">
        <v>25</v>
      </c>
      <c r="BO74" s="382" t="s">
        <v>308</v>
      </c>
      <c r="BP74" s="382" t="s">
        <v>308</v>
      </c>
      <c r="BQ74" s="382" t="s">
        <v>308</v>
      </c>
      <c r="BR74" s="382" t="s">
        <v>308</v>
      </c>
      <c r="BS74" s="382" t="s">
        <v>308</v>
      </c>
      <c r="BT74" s="382" t="s">
        <v>308</v>
      </c>
      <c r="BU74" s="382" t="s">
        <v>308</v>
      </c>
      <c r="BV74" s="382" t="s">
        <v>308</v>
      </c>
      <c r="BW74" s="382" t="s">
        <v>308</v>
      </c>
      <c r="BX74" s="382" t="s">
        <v>308</v>
      </c>
      <c r="CA74" s="382" t="s">
        <v>298</v>
      </c>
      <c r="CB74" s="382" t="s">
        <v>25</v>
      </c>
    </row>
    <row r="75" spans="1:90" x14ac:dyDescent="0.25">
      <c r="A75">
        <v>15</v>
      </c>
      <c r="B75" t="s">
        <v>298</v>
      </c>
      <c r="C75" t="s">
        <v>27</v>
      </c>
      <c r="D75" s="564">
        <f>'Table 13i'!E114</f>
        <v>0</v>
      </c>
      <c r="E75" s="564">
        <f>'Table 13i'!J114</f>
        <v>0</v>
      </c>
      <c r="F75" s="564">
        <f>'Table 13i'!F114</f>
        <v>0</v>
      </c>
      <c r="G75" s="564">
        <f>'Table 13i'!K114</f>
        <v>0</v>
      </c>
      <c r="H75" s="564">
        <f>'Table 13i'!G114</f>
        <v>0</v>
      </c>
      <c r="I75" s="564">
        <f>'Table 13i'!L114</f>
        <v>0</v>
      </c>
      <c r="J75" s="564">
        <f>'Table 13i'!H114</f>
        <v>0</v>
      </c>
      <c r="K75" s="564">
        <f>'Table 13i'!M114</f>
        <v>0</v>
      </c>
      <c r="L75" s="564">
        <f>'Table 13i'!I114</f>
        <v>0</v>
      </c>
      <c r="M75" s="564">
        <f>'Table 13i'!N114</f>
        <v>0</v>
      </c>
      <c r="S75" t="s">
        <v>298</v>
      </c>
      <c r="T75" t="s">
        <v>27</v>
      </c>
      <c r="U75" s="464">
        <v>0</v>
      </c>
      <c r="V75" s="464">
        <v>0</v>
      </c>
      <c r="W75" s="464">
        <v>0</v>
      </c>
      <c r="X75" s="464">
        <v>0</v>
      </c>
      <c r="Y75" s="464">
        <v>0</v>
      </c>
      <c r="Z75" s="464">
        <v>0</v>
      </c>
      <c r="AA75" s="464">
        <v>0</v>
      </c>
      <c r="AB75" s="464">
        <v>0</v>
      </c>
      <c r="AC75" s="464">
        <v>0</v>
      </c>
      <c r="AD75" s="464">
        <v>0</v>
      </c>
      <c r="BK75">
        <v>15</v>
      </c>
      <c r="BM75" s="382" t="s">
        <v>298</v>
      </c>
      <c r="BN75" s="382" t="s">
        <v>26</v>
      </c>
      <c r="BO75" s="382" t="s">
        <v>308</v>
      </c>
      <c r="BP75" s="382" t="s">
        <v>308</v>
      </c>
      <c r="BQ75" s="382" t="s">
        <v>308</v>
      </c>
      <c r="BR75" s="382" t="s">
        <v>308</v>
      </c>
      <c r="BS75" s="382" t="s">
        <v>308</v>
      </c>
      <c r="BT75" s="382" t="s">
        <v>308</v>
      </c>
      <c r="BU75" s="382" t="s">
        <v>308</v>
      </c>
      <c r="BV75" s="382" t="s">
        <v>308</v>
      </c>
      <c r="BW75" s="382" t="s">
        <v>308</v>
      </c>
      <c r="BX75" s="382" t="s">
        <v>308</v>
      </c>
      <c r="CA75" s="382" t="s">
        <v>298</v>
      </c>
      <c r="CB75" s="382" t="s">
        <v>26</v>
      </c>
      <c r="CC75" s="382">
        <v>0</v>
      </c>
      <c r="CD75" s="382">
        <v>0</v>
      </c>
      <c r="CE75" s="382">
        <v>2</v>
      </c>
      <c r="CF75" s="382">
        <v>33.33</v>
      </c>
      <c r="CG75" s="382">
        <v>0</v>
      </c>
      <c r="CH75" s="382">
        <v>0</v>
      </c>
      <c r="CI75" s="382">
        <v>0</v>
      </c>
      <c r="CJ75" s="382">
        <v>0</v>
      </c>
      <c r="CK75" s="382">
        <v>2</v>
      </c>
      <c r="CL75" s="382">
        <v>33.33</v>
      </c>
    </row>
    <row r="76" spans="1:90" x14ac:dyDescent="0.25">
      <c r="A76">
        <v>15</v>
      </c>
      <c r="B76" t="s">
        <v>298</v>
      </c>
      <c r="C76" t="s">
        <v>7</v>
      </c>
      <c r="D76" s="564">
        <f>'Table 13i'!E115</f>
        <v>0</v>
      </c>
      <c r="E76" s="564">
        <f>'Table 13i'!J115</f>
        <v>0</v>
      </c>
      <c r="F76" s="564">
        <f>'Table 13i'!F115</f>
        <v>0</v>
      </c>
      <c r="G76" s="564">
        <f>'Table 13i'!K115</f>
        <v>0</v>
      </c>
      <c r="H76" s="564">
        <f>'Table 13i'!G115</f>
        <v>0</v>
      </c>
      <c r="I76" s="564">
        <f>'Table 13i'!L115</f>
        <v>0</v>
      </c>
      <c r="J76" s="564">
        <f>'Table 13i'!H115</f>
        <v>0</v>
      </c>
      <c r="K76" s="564">
        <f>'Table 13i'!M115</f>
        <v>0</v>
      </c>
      <c r="L76" s="564">
        <f>'Table 13i'!I115</f>
        <v>0</v>
      </c>
      <c r="M76" s="564">
        <f>'Table 13i'!N115</f>
        <v>0</v>
      </c>
      <c r="S76" t="s">
        <v>298</v>
      </c>
      <c r="T76" t="s">
        <v>7</v>
      </c>
      <c r="U76" s="464">
        <v>0</v>
      </c>
      <c r="V76" s="464">
        <v>0</v>
      </c>
      <c r="W76" s="464">
        <v>0</v>
      </c>
      <c r="X76" s="464">
        <v>0</v>
      </c>
      <c r="Y76" s="464">
        <v>0</v>
      </c>
      <c r="Z76" s="464">
        <v>0</v>
      </c>
      <c r="AA76" s="464">
        <v>0</v>
      </c>
      <c r="AB76" s="464">
        <v>0</v>
      </c>
      <c r="AC76" s="464">
        <v>0</v>
      </c>
      <c r="AD76" s="464">
        <v>0</v>
      </c>
      <c r="BK76">
        <v>15</v>
      </c>
      <c r="BM76" s="382" t="s">
        <v>298</v>
      </c>
      <c r="BN76" s="382" t="s">
        <v>27</v>
      </c>
      <c r="BO76" s="382" t="s">
        <v>308</v>
      </c>
      <c r="BP76" s="382" t="s">
        <v>308</v>
      </c>
      <c r="BQ76" s="382" t="s">
        <v>308</v>
      </c>
      <c r="BR76" s="382" t="s">
        <v>308</v>
      </c>
      <c r="BS76" s="382" t="s">
        <v>308</v>
      </c>
      <c r="BT76" s="382" t="s">
        <v>308</v>
      </c>
      <c r="BU76" s="382" t="s">
        <v>308</v>
      </c>
      <c r="BV76" s="382" t="s">
        <v>308</v>
      </c>
      <c r="BW76" s="382" t="s">
        <v>308</v>
      </c>
      <c r="BX76" s="382" t="s">
        <v>308</v>
      </c>
      <c r="CA76" s="382" t="s">
        <v>298</v>
      </c>
      <c r="CB76" s="382" t="s">
        <v>27</v>
      </c>
    </row>
    <row r="77" spans="1:90" x14ac:dyDescent="0.25">
      <c r="BK77">
        <v>15</v>
      </c>
      <c r="BM77" s="382" t="s">
        <v>298</v>
      </c>
      <c r="BN77" s="382" t="s">
        <v>7</v>
      </c>
      <c r="BO77" s="382">
        <v>0</v>
      </c>
      <c r="BP77" s="382">
        <v>0</v>
      </c>
      <c r="BQ77" s="382">
        <v>6</v>
      </c>
      <c r="BR77" s="382">
        <v>100</v>
      </c>
      <c r="BS77" s="382">
        <v>0</v>
      </c>
      <c r="BT77" s="382">
        <v>0</v>
      </c>
      <c r="BU77" s="382">
        <v>0</v>
      </c>
      <c r="BV77" s="382">
        <v>0</v>
      </c>
      <c r="BW77" s="382">
        <v>6</v>
      </c>
      <c r="BX77" s="382">
        <v>100</v>
      </c>
      <c r="CA77" s="382" t="s">
        <v>298</v>
      </c>
      <c r="CB77" s="382" t="s">
        <v>7</v>
      </c>
      <c r="CC77" s="382">
        <v>0</v>
      </c>
      <c r="CD77" s="382">
        <v>0</v>
      </c>
      <c r="CE77" s="382">
        <v>6</v>
      </c>
      <c r="CF77" s="382">
        <v>100</v>
      </c>
      <c r="CG77" s="382">
        <v>0</v>
      </c>
      <c r="CH77" s="382">
        <v>0</v>
      </c>
      <c r="CI77" s="382">
        <v>0</v>
      </c>
      <c r="CJ77" s="382">
        <v>0</v>
      </c>
      <c r="CK77" s="382">
        <v>6</v>
      </c>
      <c r="CL77" s="382">
        <v>100</v>
      </c>
    </row>
  </sheetData>
  <mergeCells count="2">
    <mergeCell ref="BM1:BX1"/>
    <mergeCell ref="CA1:CL1"/>
  </mergeCells>
  <conditionalFormatting sqref="D1:D1048576 F1:F1048576 H1:H1048576 J1:J1048576 L1:L1048576">
    <cfRule type="cellIs" dxfId="4" priority="6" operator="lessThanOrEqual">
      <formula>5</formula>
    </cfRule>
  </conditionalFormatting>
  <conditionalFormatting sqref="BX11 BW2:BW77 BS2:BS77 BU2:BU77 BO2:BO77 BQ2:BQ77 BP71 BR71 BT71 BV71 BX71">
    <cfRule type="cellIs" dxfId="3" priority="4" operator="lessThanOrEqual">
      <formula>5</formula>
    </cfRule>
  </conditionalFormatting>
  <conditionalFormatting sqref="BP53:BP56">
    <cfRule type="cellIs" dxfId="2" priority="3" operator="lessThanOrEqual">
      <formula>5</formula>
    </cfRule>
  </conditionalFormatting>
  <conditionalFormatting sqref="AD10 AC1:AC76 Y1:Y76 AA1:AA76 U1:U76 W1:W76 V70 X70 Z70 AB70 AD70">
    <cfRule type="cellIs" dxfId="1" priority="2" operator="lessThanOrEqual">
      <formula>5</formula>
    </cfRule>
  </conditionalFormatting>
  <conditionalFormatting sqref="V52:V55">
    <cfRule type="cellIs" dxfId="0" priority="1" operator="lessThanOrEqual">
      <formula>5</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pageSetUpPr fitToPage="1"/>
  </sheetPr>
  <dimension ref="B1:P40"/>
  <sheetViews>
    <sheetView zoomScaleNormal="100" workbookViewId="0"/>
  </sheetViews>
  <sheetFormatPr defaultColWidth="9.140625" defaultRowHeight="15" x14ac:dyDescent="0.25"/>
  <cols>
    <col min="1" max="1" width="3.28515625" style="1" customWidth="1"/>
    <col min="2" max="2" width="28" style="1" customWidth="1"/>
    <col min="3" max="4" width="15.7109375" style="1" customWidth="1"/>
    <col min="5" max="5" width="2.42578125" style="1" customWidth="1"/>
    <col min="6" max="7" width="15.5703125" style="1" customWidth="1"/>
    <col min="8" max="8" width="2.42578125" style="1" customWidth="1"/>
    <col min="9" max="9" width="15.5703125" style="1" customWidth="1"/>
    <col min="10" max="10" width="15.5703125" style="16" customWidth="1"/>
    <col min="11" max="12" width="9.140625" style="1"/>
    <col min="13" max="13" width="9.140625" style="16"/>
    <col min="14" max="16384" width="9.140625" style="1"/>
  </cols>
  <sheetData>
    <row r="1" spans="2:16" ht="18.75" customHeight="1" x14ac:dyDescent="0.25">
      <c r="B1" s="607" t="s">
        <v>489</v>
      </c>
    </row>
    <row r="2" spans="2:16" ht="15" customHeight="1" x14ac:dyDescent="0.25">
      <c r="B2" s="236" t="s">
        <v>127</v>
      </c>
      <c r="J2" s="133"/>
      <c r="M2" s="133"/>
    </row>
    <row r="3" spans="2:16" ht="15" customHeight="1" thickBot="1" x14ac:dyDescent="0.3">
      <c r="B3" s="2"/>
    </row>
    <row r="4" spans="2:16" ht="15" customHeight="1" thickBot="1" x14ac:dyDescent="0.3">
      <c r="B4" s="115"/>
      <c r="C4" s="760">
        <v>2015</v>
      </c>
      <c r="D4" s="761"/>
      <c r="E4" s="764"/>
      <c r="F4" s="762">
        <v>2017</v>
      </c>
      <c r="G4" s="763"/>
      <c r="H4" s="764"/>
      <c r="I4" s="762">
        <v>2019</v>
      </c>
      <c r="J4" s="763"/>
      <c r="K4" s="95"/>
      <c r="P4" s="16"/>
    </row>
    <row r="5" spans="2:16" ht="33.75" customHeight="1" x14ac:dyDescent="0.25">
      <c r="B5" s="126" t="s">
        <v>0</v>
      </c>
      <c r="C5" s="123" t="s">
        <v>203</v>
      </c>
      <c r="D5" s="122" t="s">
        <v>199</v>
      </c>
      <c r="E5" s="765"/>
      <c r="F5" s="122" t="s">
        <v>203</v>
      </c>
      <c r="G5" s="47" t="s">
        <v>199</v>
      </c>
      <c r="H5" s="765"/>
      <c r="I5" s="122" t="s">
        <v>203</v>
      </c>
      <c r="J5" s="47" t="s">
        <v>199</v>
      </c>
      <c r="K5" s="95"/>
      <c r="P5" s="16"/>
    </row>
    <row r="6" spans="2:16" ht="15" customHeight="1" x14ac:dyDescent="0.25">
      <c r="B6" s="127" t="s">
        <v>8</v>
      </c>
      <c r="C6" s="52">
        <v>246</v>
      </c>
      <c r="D6" s="30">
        <v>14.054538513654368</v>
      </c>
      <c r="E6" s="116"/>
      <c r="F6" s="29">
        <v>290</v>
      </c>
      <c r="G6" s="137">
        <v>12.482624005305032</v>
      </c>
      <c r="H6" s="116"/>
      <c r="I6" s="29">
        <v>302</v>
      </c>
      <c r="J6" s="137">
        <v>16.110907412124295</v>
      </c>
      <c r="K6" s="95"/>
      <c r="P6" s="16"/>
    </row>
    <row r="7" spans="2:16" ht="15" customHeight="1" x14ac:dyDescent="0.25">
      <c r="B7" s="128"/>
      <c r="C7" s="130"/>
      <c r="D7" s="96"/>
      <c r="E7" s="116"/>
      <c r="F7" s="96"/>
      <c r="G7" s="138"/>
      <c r="H7" s="116"/>
      <c r="I7" s="96"/>
      <c r="J7" s="138"/>
      <c r="K7" s="95"/>
      <c r="P7" s="16"/>
    </row>
    <row r="8" spans="2:16" ht="15" customHeight="1" x14ac:dyDescent="0.25">
      <c r="B8" s="118" t="s">
        <v>28</v>
      </c>
      <c r="C8" s="6">
        <v>11</v>
      </c>
      <c r="D8" s="12">
        <v>3.4073426573426571</v>
      </c>
      <c r="E8" s="116"/>
      <c r="F8" s="7">
        <v>8</v>
      </c>
      <c r="G8" s="139">
        <v>6.5721153846153841</v>
      </c>
      <c r="H8" s="116"/>
      <c r="I8" s="7">
        <v>6</v>
      </c>
      <c r="J8" s="139">
        <v>14.859615384615383</v>
      </c>
      <c r="K8" s="95"/>
      <c r="P8" s="16"/>
    </row>
    <row r="9" spans="2:16" ht="15" customHeight="1" x14ac:dyDescent="0.25">
      <c r="B9" s="118" t="s">
        <v>29</v>
      </c>
      <c r="C9" s="6">
        <v>8</v>
      </c>
      <c r="D9" s="12">
        <v>31.625</v>
      </c>
      <c r="E9" s="116"/>
      <c r="F9" s="7">
        <v>12</v>
      </c>
      <c r="G9" s="139">
        <v>17.822115384615383</v>
      </c>
      <c r="H9" s="116"/>
      <c r="I9" s="7">
        <v>14</v>
      </c>
      <c r="J9" s="139">
        <v>15.016483516483516</v>
      </c>
      <c r="K9" s="95"/>
      <c r="P9" s="16"/>
    </row>
    <row r="10" spans="2:16" ht="15" customHeight="1" x14ac:dyDescent="0.25">
      <c r="B10" s="118" t="s">
        <v>30</v>
      </c>
      <c r="C10" s="6">
        <v>2</v>
      </c>
      <c r="D10" s="12">
        <v>0.45432692307692302</v>
      </c>
      <c r="E10" s="116"/>
      <c r="F10" s="7">
        <v>0</v>
      </c>
      <c r="G10" s="139">
        <v>0</v>
      </c>
      <c r="H10" s="116"/>
      <c r="I10" s="7">
        <v>9</v>
      </c>
      <c r="J10" s="139">
        <v>1.0807692307692307</v>
      </c>
      <c r="K10" s="95"/>
      <c r="P10" s="16"/>
    </row>
    <row r="11" spans="2:16" ht="15" customHeight="1" x14ac:dyDescent="0.25">
      <c r="B11" s="118" t="s">
        <v>31</v>
      </c>
      <c r="C11" s="6">
        <v>23</v>
      </c>
      <c r="D11" s="12">
        <v>13.569397993311036</v>
      </c>
      <c r="E11" s="116"/>
      <c r="F11" s="7">
        <v>30</v>
      </c>
      <c r="G11" s="139">
        <v>11.939205128205128</v>
      </c>
      <c r="H11" s="116"/>
      <c r="I11" s="7">
        <v>35</v>
      </c>
      <c r="J11" s="139">
        <v>21.923928571428572</v>
      </c>
      <c r="K11" s="95"/>
      <c r="P11" s="16"/>
    </row>
    <row r="12" spans="2:16" ht="15" customHeight="1" x14ac:dyDescent="0.25">
      <c r="B12" s="118" t="s">
        <v>32</v>
      </c>
      <c r="C12" s="6">
        <v>7</v>
      </c>
      <c r="D12" s="12">
        <v>10.914835164835164</v>
      </c>
      <c r="E12" s="116"/>
      <c r="F12" s="7">
        <v>6</v>
      </c>
      <c r="G12" s="139">
        <v>7.7390384615384606</v>
      </c>
      <c r="H12" s="116"/>
      <c r="I12" s="7">
        <v>21</v>
      </c>
      <c r="J12" s="139">
        <v>14.98529304029304</v>
      </c>
      <c r="K12" s="95"/>
      <c r="P12" s="16"/>
    </row>
    <row r="13" spans="2:16" ht="15" customHeight="1" x14ac:dyDescent="0.25">
      <c r="B13" s="118" t="s">
        <v>33</v>
      </c>
      <c r="C13" s="6">
        <v>32</v>
      </c>
      <c r="D13" s="12">
        <v>14.098928285256413</v>
      </c>
      <c r="E13" s="116"/>
      <c r="F13" s="7">
        <v>33</v>
      </c>
      <c r="G13" s="139">
        <v>14.562692307692306</v>
      </c>
      <c r="H13" s="116"/>
      <c r="I13" s="7">
        <v>39</v>
      </c>
      <c r="J13" s="139">
        <v>12.912598619329389</v>
      </c>
      <c r="K13" s="95"/>
      <c r="P13" s="16"/>
    </row>
    <row r="14" spans="2:16" ht="15" customHeight="1" x14ac:dyDescent="0.25">
      <c r="B14" s="118" t="s">
        <v>34</v>
      </c>
      <c r="C14" s="6">
        <v>42</v>
      </c>
      <c r="D14" s="12">
        <v>11.73062728937729</v>
      </c>
      <c r="E14" s="116"/>
      <c r="F14" s="7">
        <v>50</v>
      </c>
      <c r="G14" s="139">
        <v>7.6707692307692321</v>
      </c>
      <c r="H14" s="116"/>
      <c r="I14" s="7">
        <v>47</v>
      </c>
      <c r="J14" s="139">
        <v>11.967266775777414</v>
      </c>
      <c r="K14" s="95"/>
      <c r="P14" s="16"/>
    </row>
    <row r="15" spans="2:16" ht="15" customHeight="1" x14ac:dyDescent="0.25">
      <c r="B15" s="118" t="s">
        <v>35</v>
      </c>
      <c r="C15" s="6">
        <v>63</v>
      </c>
      <c r="D15" s="12">
        <v>11.93885531135531</v>
      </c>
      <c r="E15" s="116"/>
      <c r="F15" s="7">
        <v>40</v>
      </c>
      <c r="G15" s="139">
        <v>10.963461538461535</v>
      </c>
      <c r="H15" s="116"/>
      <c r="I15" s="7">
        <v>31</v>
      </c>
      <c r="J15" s="139">
        <v>15.861042183622828</v>
      </c>
      <c r="K15" s="95"/>
      <c r="P15" s="16"/>
    </row>
    <row r="16" spans="2:16" ht="15" customHeight="1" x14ac:dyDescent="0.25">
      <c r="B16" s="118" t="s">
        <v>36</v>
      </c>
      <c r="C16" s="6">
        <v>10</v>
      </c>
      <c r="D16" s="12">
        <v>17.616173076923076</v>
      </c>
      <c r="E16" s="116"/>
      <c r="F16" s="7">
        <v>49</v>
      </c>
      <c r="G16" s="139">
        <v>7.177001569858712</v>
      </c>
      <c r="H16" s="116"/>
      <c r="I16" s="7">
        <v>32</v>
      </c>
      <c r="J16" s="139">
        <v>7.2516346153846163</v>
      </c>
      <c r="K16" s="95"/>
      <c r="P16" s="16"/>
    </row>
    <row r="17" spans="2:16" ht="15" customHeight="1" x14ac:dyDescent="0.25">
      <c r="B17" s="118" t="s">
        <v>37</v>
      </c>
      <c r="C17" s="6">
        <v>32</v>
      </c>
      <c r="D17" s="12">
        <v>15.537259615384613</v>
      </c>
      <c r="E17" s="116"/>
      <c r="F17" s="7">
        <v>35</v>
      </c>
      <c r="G17" s="139">
        <v>13.979890109890107</v>
      </c>
      <c r="H17" s="116"/>
      <c r="I17" s="7">
        <v>33</v>
      </c>
      <c r="J17" s="139">
        <v>13.151217948717944</v>
      </c>
      <c r="K17" s="95"/>
      <c r="P17" s="16"/>
    </row>
    <row r="18" spans="2:16" ht="15" customHeight="1" x14ac:dyDescent="0.25">
      <c r="B18" s="118" t="s">
        <v>38</v>
      </c>
      <c r="C18" s="6">
        <v>0</v>
      </c>
      <c r="D18" s="12">
        <v>0</v>
      </c>
      <c r="E18" s="116"/>
      <c r="F18" s="7">
        <v>12</v>
      </c>
      <c r="G18" s="139">
        <v>49.974358974358978</v>
      </c>
      <c r="H18" s="116"/>
      <c r="I18" s="7">
        <v>26</v>
      </c>
      <c r="J18" s="139">
        <v>41.159201183431961</v>
      </c>
      <c r="K18" s="95"/>
      <c r="P18" s="16"/>
    </row>
    <row r="19" spans="2:16" ht="15" customHeight="1" x14ac:dyDescent="0.25">
      <c r="B19" s="118" t="s">
        <v>41</v>
      </c>
      <c r="C19" s="6">
        <v>0</v>
      </c>
      <c r="D19" s="12">
        <v>0</v>
      </c>
      <c r="E19" s="116"/>
      <c r="F19" s="176">
        <v>4</v>
      </c>
      <c r="G19" s="171">
        <v>0.20192307692307693</v>
      </c>
      <c r="H19" s="116"/>
      <c r="I19" s="176">
        <v>4</v>
      </c>
      <c r="J19" s="171">
        <v>0.26923076923076927</v>
      </c>
      <c r="K19" s="95"/>
      <c r="P19" s="16"/>
    </row>
    <row r="20" spans="2:16" ht="15" customHeight="1" x14ac:dyDescent="0.25">
      <c r="B20" s="118" t="s">
        <v>39</v>
      </c>
      <c r="C20" s="6">
        <v>10</v>
      </c>
      <c r="D20" s="12">
        <v>26.490384615384613</v>
      </c>
      <c r="E20" s="116"/>
      <c r="F20" s="7">
        <v>12</v>
      </c>
      <c r="G20" s="139">
        <v>17.066105769230766</v>
      </c>
      <c r="H20" s="116"/>
      <c r="I20" s="7">
        <v>8</v>
      </c>
      <c r="J20" s="139">
        <v>22.41826923076923</v>
      </c>
      <c r="K20" s="95"/>
      <c r="P20" s="16"/>
    </row>
    <row r="21" spans="2:16" ht="15" customHeight="1" thickBot="1" x14ac:dyDescent="0.3">
      <c r="B21" s="129" t="s">
        <v>40</v>
      </c>
      <c r="C21" s="19">
        <v>6</v>
      </c>
      <c r="D21" s="22">
        <v>23.878205128205124</v>
      </c>
      <c r="E21" s="131"/>
      <c r="F21" s="20">
        <v>0</v>
      </c>
      <c r="G21" s="183">
        <v>0</v>
      </c>
      <c r="H21" s="131"/>
      <c r="I21" s="20">
        <v>0</v>
      </c>
      <c r="J21" s="183">
        <v>0</v>
      </c>
      <c r="K21" s="95"/>
      <c r="P21" s="16"/>
    </row>
    <row r="22" spans="2:16" ht="15" customHeight="1" x14ac:dyDescent="0.25">
      <c r="B22" s="2"/>
      <c r="H22" s="95"/>
    </row>
    <row r="23" spans="2:16" x14ac:dyDescent="0.25">
      <c r="B23" s="239" t="s">
        <v>114</v>
      </c>
      <c r="J23" s="1"/>
      <c r="M23" s="1"/>
      <c r="P23" s="16"/>
    </row>
    <row r="24" spans="2:16" ht="38.25" customHeight="1" x14ac:dyDescent="0.25">
      <c r="B24" s="673" t="s">
        <v>390</v>
      </c>
      <c r="C24" s="673"/>
      <c r="D24" s="673"/>
      <c r="E24" s="673"/>
      <c r="F24" s="673"/>
      <c r="G24" s="673"/>
      <c r="H24" s="673"/>
      <c r="I24" s="673"/>
      <c r="J24" s="673"/>
    </row>
    <row r="25" spans="2:16" x14ac:dyDescent="0.25">
      <c r="B25" s="241" t="s">
        <v>204</v>
      </c>
      <c r="C25" s="242"/>
      <c r="D25" s="242"/>
      <c r="E25" s="242"/>
      <c r="F25" s="242"/>
      <c r="G25" s="242"/>
      <c r="H25" s="242"/>
    </row>
    <row r="26" spans="2:16" ht="15" customHeight="1" x14ac:dyDescent="0.25">
      <c r="B26" s="673" t="s">
        <v>516</v>
      </c>
      <c r="C26" s="673"/>
      <c r="D26" s="673"/>
      <c r="E26" s="673"/>
      <c r="F26" s="673"/>
      <c r="G26" s="673"/>
      <c r="H26" s="673"/>
      <c r="I26" s="673"/>
      <c r="J26" s="673"/>
      <c r="K26" s="196"/>
      <c r="L26" s="196"/>
      <c r="M26" s="196"/>
    </row>
    <row r="27" spans="2:16" ht="12" customHeight="1" x14ac:dyDescent="0.25">
      <c r="B27" s="673"/>
      <c r="C27" s="673"/>
      <c r="D27" s="673"/>
      <c r="E27" s="673"/>
      <c r="F27" s="673"/>
      <c r="G27" s="673"/>
      <c r="H27" s="673"/>
      <c r="I27" s="673"/>
      <c r="J27" s="673"/>
      <c r="K27" s="196"/>
      <c r="L27" s="196"/>
      <c r="M27" s="196"/>
    </row>
    <row r="28" spans="2:16" ht="25.5" customHeight="1" x14ac:dyDescent="0.25">
      <c r="B28" s="673" t="s">
        <v>513</v>
      </c>
      <c r="C28" s="673"/>
      <c r="D28" s="673"/>
      <c r="E28" s="673"/>
      <c r="F28" s="673"/>
      <c r="G28" s="673"/>
      <c r="H28" s="673"/>
      <c r="I28" s="673"/>
      <c r="J28" s="673"/>
      <c r="K28" s="182"/>
      <c r="L28" s="182"/>
      <c r="M28" s="182"/>
    </row>
    <row r="29" spans="2:16" x14ac:dyDescent="0.25">
      <c r="B29" s="190"/>
    </row>
    <row r="31" spans="2:16" x14ac:dyDescent="0.25">
      <c r="B31" s="82"/>
    </row>
    <row r="32" spans="2:16" x14ac:dyDescent="0.25">
      <c r="B32" s="82"/>
    </row>
    <row r="33" spans="2:2" x14ac:dyDescent="0.25">
      <c r="B33" s="82"/>
    </row>
    <row r="34" spans="2:2" x14ac:dyDescent="0.25">
      <c r="B34" s="71"/>
    </row>
    <row r="35" spans="2:2" x14ac:dyDescent="0.25">
      <c r="B35" s="82"/>
    </row>
    <row r="36" spans="2:2" x14ac:dyDescent="0.25">
      <c r="B36" s="71"/>
    </row>
    <row r="37" spans="2:2" x14ac:dyDescent="0.25">
      <c r="B37" s="71"/>
    </row>
    <row r="38" spans="2:2" x14ac:dyDescent="0.25">
      <c r="B38" s="71"/>
    </row>
    <row r="39" spans="2:2" x14ac:dyDescent="0.25">
      <c r="B39" s="71"/>
    </row>
    <row r="40" spans="2:2" x14ac:dyDescent="0.25">
      <c r="B40" s="71"/>
    </row>
  </sheetData>
  <customSheetViews>
    <customSheetView guid="{CB3EB9C4-9AB6-45BD-B73F-499A363E3D97}" fitToPage="1">
      <pageMargins left="0.70866141732283472" right="0.70866141732283472" top="0.74803149606299213" bottom="0.74803149606299213" header="0.31496062992125984" footer="0.31496062992125984"/>
      <pageSetup paperSize="9" scale="85"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8">
    <mergeCell ref="B24:J24"/>
    <mergeCell ref="B26:J27"/>
    <mergeCell ref="B28:J28"/>
    <mergeCell ref="C4:D4"/>
    <mergeCell ref="I4:J4"/>
    <mergeCell ref="H4:H5"/>
    <mergeCell ref="E4:E5"/>
    <mergeCell ref="F4:G4"/>
  </mergeCells>
  <hyperlinks>
    <hyperlink ref="B2" location="Index!A1" display="Return to Index"/>
  </hyperlinks>
  <pageMargins left="0.70866141732283472" right="0.70866141732283472" top="0.74803149606299213" bottom="0.74803149606299213" header="0.31496062992125984" footer="0.31496062992125984"/>
  <pageSetup paperSize="9" scale="92"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pageSetUpPr fitToPage="1"/>
  </sheetPr>
  <dimension ref="B1:P25"/>
  <sheetViews>
    <sheetView zoomScaleNormal="100" workbookViewId="0"/>
  </sheetViews>
  <sheetFormatPr defaultColWidth="9.140625" defaultRowHeight="15" x14ac:dyDescent="0.25"/>
  <cols>
    <col min="1" max="1" width="3.28515625" style="1" customWidth="1"/>
    <col min="2" max="2" width="25.7109375" style="1" customWidth="1"/>
    <col min="3" max="4" width="20.7109375" style="1" customWidth="1"/>
    <col min="5" max="5" width="2.5703125" style="1" customWidth="1"/>
    <col min="6" max="7" width="21" style="1" customWidth="1"/>
    <col min="8" max="8" width="2.5703125" style="1" customWidth="1"/>
    <col min="9" max="10" width="21" style="1" customWidth="1"/>
    <col min="11" max="11" width="9.140625" style="16"/>
    <col min="12" max="16384" width="9.140625" style="1"/>
  </cols>
  <sheetData>
    <row r="1" spans="2:14" ht="18.75" customHeight="1" x14ac:dyDescent="0.25">
      <c r="B1" s="607" t="s">
        <v>490</v>
      </c>
    </row>
    <row r="2" spans="2:14" ht="15" customHeight="1" x14ac:dyDescent="0.25">
      <c r="B2" s="236" t="s">
        <v>127</v>
      </c>
      <c r="K2" s="133"/>
    </row>
    <row r="3" spans="2:14" ht="15" customHeight="1" thickBot="1" x14ac:dyDescent="0.3">
      <c r="B3" s="2"/>
    </row>
    <row r="4" spans="2:14" ht="15" customHeight="1" thickBot="1" x14ac:dyDescent="0.3">
      <c r="B4" s="83"/>
      <c r="C4" s="760">
        <v>2015</v>
      </c>
      <c r="D4" s="761"/>
      <c r="E4" s="764"/>
      <c r="F4" s="762">
        <v>2017</v>
      </c>
      <c r="G4" s="763"/>
      <c r="H4" s="764"/>
      <c r="I4" s="762">
        <v>2019</v>
      </c>
      <c r="J4" s="763"/>
      <c r="K4" s="1"/>
      <c r="N4" s="16"/>
    </row>
    <row r="5" spans="2:14" ht="27" x14ac:dyDescent="0.25">
      <c r="B5" s="184" t="s">
        <v>135</v>
      </c>
      <c r="C5" s="123" t="s">
        <v>203</v>
      </c>
      <c r="D5" s="122" t="s">
        <v>199</v>
      </c>
      <c r="E5" s="766"/>
      <c r="F5" s="122" t="s">
        <v>203</v>
      </c>
      <c r="G5" s="47" t="s">
        <v>199</v>
      </c>
      <c r="H5" s="766"/>
      <c r="I5" s="122" t="s">
        <v>203</v>
      </c>
      <c r="J5" s="47" t="s">
        <v>199</v>
      </c>
      <c r="K5" s="1"/>
      <c r="N5" s="16"/>
    </row>
    <row r="6" spans="2:14" ht="15" customHeight="1" x14ac:dyDescent="0.25">
      <c r="B6" s="185" t="s">
        <v>75</v>
      </c>
      <c r="C6" s="120">
        <v>0</v>
      </c>
      <c r="D6" s="27">
        <v>0</v>
      </c>
      <c r="E6" s="116"/>
      <c r="F6" s="27">
        <v>0</v>
      </c>
      <c r="G6" s="234">
        <v>0</v>
      </c>
      <c r="H6" s="116"/>
      <c r="I6" s="27">
        <v>0</v>
      </c>
      <c r="J6" s="234">
        <v>0</v>
      </c>
      <c r="K6" s="1"/>
      <c r="N6" s="16"/>
    </row>
    <row r="7" spans="2:14" ht="15" customHeight="1" x14ac:dyDescent="0.25">
      <c r="B7" s="185" t="s">
        <v>76</v>
      </c>
      <c r="C7" s="120">
        <v>0</v>
      </c>
      <c r="D7" s="27">
        <v>0</v>
      </c>
      <c r="E7" s="116"/>
      <c r="F7" s="27">
        <v>1</v>
      </c>
      <c r="G7" s="234">
        <v>4.4423076923076925</v>
      </c>
      <c r="H7" s="116"/>
      <c r="I7" s="27">
        <v>1</v>
      </c>
      <c r="J7" s="234">
        <v>20</v>
      </c>
      <c r="K7" s="1"/>
      <c r="N7" s="16"/>
    </row>
    <row r="8" spans="2:14" ht="15" customHeight="1" x14ac:dyDescent="0.25">
      <c r="B8" s="185" t="s">
        <v>45</v>
      </c>
      <c r="C8" s="120">
        <v>0</v>
      </c>
      <c r="D8" s="27">
        <v>0</v>
      </c>
      <c r="E8" s="116"/>
      <c r="F8" s="27">
        <v>4</v>
      </c>
      <c r="G8" s="234">
        <v>11.975961538461538</v>
      </c>
      <c r="H8" s="116"/>
      <c r="I8" s="27">
        <v>4</v>
      </c>
      <c r="J8" s="234">
        <v>19.721153846153843</v>
      </c>
      <c r="K8" s="1"/>
      <c r="N8" s="16"/>
    </row>
    <row r="9" spans="2:14" ht="15" customHeight="1" x14ac:dyDescent="0.25">
      <c r="B9" s="185" t="s">
        <v>46</v>
      </c>
      <c r="C9" s="120">
        <v>4</v>
      </c>
      <c r="D9" s="27">
        <v>9.4641025641025642</v>
      </c>
      <c r="E9" s="116"/>
      <c r="F9" s="27">
        <v>13</v>
      </c>
      <c r="G9" s="234">
        <v>9.7816420118343199</v>
      </c>
      <c r="H9" s="116"/>
      <c r="I9" s="27">
        <v>17</v>
      </c>
      <c r="J9" s="234">
        <v>15.729185520361993</v>
      </c>
      <c r="K9" s="1"/>
      <c r="N9" s="16"/>
    </row>
    <row r="10" spans="2:14" ht="15" customHeight="1" x14ac:dyDescent="0.25">
      <c r="B10" s="185" t="s">
        <v>47</v>
      </c>
      <c r="C10" s="120">
        <v>18</v>
      </c>
      <c r="D10" s="27">
        <v>12.562019230769231</v>
      </c>
      <c r="E10" s="116"/>
      <c r="F10" s="27">
        <v>33</v>
      </c>
      <c r="G10" s="234">
        <v>9.9777389277389261</v>
      </c>
      <c r="H10" s="116"/>
      <c r="I10" s="27">
        <v>33</v>
      </c>
      <c r="J10" s="234">
        <v>14.644621212121212</v>
      </c>
      <c r="K10" s="1"/>
      <c r="N10" s="16"/>
    </row>
    <row r="11" spans="2:14" ht="15" customHeight="1" x14ac:dyDescent="0.25">
      <c r="B11" s="185" t="s">
        <v>48</v>
      </c>
      <c r="C11" s="120">
        <v>30</v>
      </c>
      <c r="D11" s="27">
        <v>16.562012820512816</v>
      </c>
      <c r="E11" s="116"/>
      <c r="F11" s="27">
        <v>25</v>
      </c>
      <c r="G11" s="234">
        <v>8.5353999999999974</v>
      </c>
      <c r="H11" s="116"/>
      <c r="I11" s="27">
        <v>35</v>
      </c>
      <c r="J11" s="234">
        <v>13.186983516483517</v>
      </c>
      <c r="K11" s="1"/>
      <c r="N11" s="16"/>
    </row>
    <row r="12" spans="2:14" ht="15" customHeight="1" x14ac:dyDescent="0.25">
      <c r="B12" s="185" t="s">
        <v>49</v>
      </c>
      <c r="C12" s="120">
        <v>49</v>
      </c>
      <c r="D12" s="27">
        <v>14.134035845107274</v>
      </c>
      <c r="E12" s="116"/>
      <c r="F12" s="27">
        <v>68</v>
      </c>
      <c r="G12" s="234">
        <v>12.021572398190049</v>
      </c>
      <c r="H12" s="116"/>
      <c r="I12" s="27">
        <v>55</v>
      </c>
      <c r="J12" s="234">
        <v>16.837468531468538</v>
      </c>
      <c r="K12" s="1"/>
      <c r="N12" s="16"/>
    </row>
    <row r="13" spans="2:14" ht="15" customHeight="1" x14ac:dyDescent="0.25">
      <c r="B13" s="185" t="s">
        <v>50</v>
      </c>
      <c r="C13" s="120">
        <v>43</v>
      </c>
      <c r="D13" s="27">
        <v>14.115760286225401</v>
      </c>
      <c r="E13" s="116"/>
      <c r="F13" s="27">
        <v>54</v>
      </c>
      <c r="G13" s="234">
        <v>11.599223646723646</v>
      </c>
      <c r="H13" s="116"/>
      <c r="I13" s="27">
        <v>58</v>
      </c>
      <c r="J13" s="234">
        <v>13.61916445623342</v>
      </c>
      <c r="K13" s="1"/>
      <c r="N13" s="16"/>
    </row>
    <row r="14" spans="2:14" ht="15" customHeight="1" x14ac:dyDescent="0.25">
      <c r="B14" s="185" t="s">
        <v>16</v>
      </c>
      <c r="C14" s="120">
        <v>22</v>
      </c>
      <c r="D14" s="27">
        <v>16.193767482517483</v>
      </c>
      <c r="E14" s="116"/>
      <c r="F14" s="27">
        <v>33</v>
      </c>
      <c r="G14" s="234">
        <v>9.270885780885779</v>
      </c>
      <c r="H14" s="116"/>
      <c r="I14" s="27">
        <v>37</v>
      </c>
      <c r="J14" s="234">
        <v>18.946231808731806</v>
      </c>
      <c r="K14" s="1"/>
      <c r="N14" s="16"/>
    </row>
    <row r="15" spans="2:14" ht="15" customHeight="1" x14ac:dyDescent="0.25">
      <c r="B15" s="185" t="s">
        <v>17</v>
      </c>
      <c r="C15" s="120">
        <v>11</v>
      </c>
      <c r="D15" s="27">
        <v>15.859020979020981</v>
      </c>
      <c r="E15" s="116"/>
      <c r="F15" s="27">
        <v>18</v>
      </c>
      <c r="G15" s="234">
        <v>10.968151709401708</v>
      </c>
      <c r="H15" s="116"/>
      <c r="I15" s="27">
        <v>23</v>
      </c>
      <c r="J15" s="234">
        <v>24.176622073578596</v>
      </c>
      <c r="K15" s="1"/>
      <c r="N15" s="16"/>
    </row>
    <row r="16" spans="2:14" ht="15" customHeight="1" x14ac:dyDescent="0.25">
      <c r="B16" s="185" t="s">
        <v>18</v>
      </c>
      <c r="C16" s="120">
        <v>4</v>
      </c>
      <c r="D16" s="27">
        <v>12.217548076923077</v>
      </c>
      <c r="E16" s="116"/>
      <c r="F16" s="27">
        <v>5</v>
      </c>
      <c r="G16" s="234">
        <v>9.7916538461538458</v>
      </c>
      <c r="H16" s="116"/>
      <c r="I16" s="27">
        <v>7</v>
      </c>
      <c r="J16" s="234">
        <v>10.910054945054943</v>
      </c>
      <c r="K16" s="1"/>
      <c r="N16" s="16"/>
    </row>
    <row r="17" spans="2:16" ht="15" customHeight="1" thickBot="1" x14ac:dyDescent="0.3">
      <c r="B17" s="186" t="s">
        <v>222</v>
      </c>
      <c r="C17" s="121">
        <v>181</v>
      </c>
      <c r="D17" s="32">
        <v>14.58541932285026</v>
      </c>
      <c r="E17" s="131"/>
      <c r="F17" s="32">
        <v>254</v>
      </c>
      <c r="G17" s="33">
        <v>10.701996517262257</v>
      </c>
      <c r="H17" s="131"/>
      <c r="I17" s="32">
        <v>270</v>
      </c>
      <c r="J17" s="33">
        <v>16.150049145299135</v>
      </c>
      <c r="K17" s="1"/>
      <c r="N17" s="16"/>
    </row>
    <row r="18" spans="2:16" ht="15" customHeight="1" x14ac:dyDescent="0.25">
      <c r="B18" s="2"/>
    </row>
    <row r="19" spans="2:16" x14ac:dyDescent="0.25">
      <c r="B19" s="239" t="s">
        <v>114</v>
      </c>
      <c r="K19" s="1"/>
      <c r="P19" s="16"/>
    </row>
    <row r="20" spans="2:16" ht="27.75" customHeight="1" x14ac:dyDescent="0.25">
      <c r="B20" s="673" t="s">
        <v>391</v>
      </c>
      <c r="C20" s="673"/>
      <c r="D20" s="673"/>
      <c r="E20" s="673"/>
      <c r="F20" s="673"/>
      <c r="G20" s="673"/>
      <c r="H20" s="673"/>
      <c r="I20" s="673"/>
      <c r="J20" s="673"/>
      <c r="K20" s="1"/>
      <c r="M20" s="16"/>
    </row>
    <row r="21" spans="2:16" x14ac:dyDescent="0.25">
      <c r="B21" s="518" t="s">
        <v>204</v>
      </c>
      <c r="C21" s="605"/>
      <c r="D21" s="605"/>
      <c r="E21" s="605"/>
      <c r="F21" s="605"/>
      <c r="G21" s="605"/>
      <c r="H21" s="605"/>
      <c r="I21" s="240"/>
      <c r="J21" s="668"/>
      <c r="K21" s="1"/>
      <c r="M21" s="16"/>
    </row>
    <row r="22" spans="2:16" s="521" customFormat="1" ht="24.75" customHeight="1" x14ac:dyDescent="0.25">
      <c r="B22" s="673" t="s">
        <v>521</v>
      </c>
      <c r="C22" s="673"/>
      <c r="D22" s="673"/>
      <c r="E22" s="673"/>
      <c r="F22" s="673"/>
      <c r="G22" s="673"/>
      <c r="H22" s="673"/>
      <c r="I22" s="673"/>
      <c r="J22" s="673"/>
      <c r="K22" s="522"/>
      <c r="L22" s="522"/>
      <c r="M22" s="169"/>
    </row>
    <row r="23" spans="2:16" ht="15" customHeight="1" x14ac:dyDescent="0.25">
      <c r="B23" s="673" t="s">
        <v>522</v>
      </c>
      <c r="C23" s="673"/>
      <c r="D23" s="673"/>
      <c r="E23" s="673"/>
      <c r="F23" s="673"/>
      <c r="G23" s="673"/>
      <c r="H23" s="673"/>
      <c r="I23" s="673"/>
      <c r="J23" s="673"/>
    </row>
    <row r="24" spans="2:16" ht="12.75" customHeight="1" x14ac:dyDescent="0.25">
      <c r="B24" s="673"/>
      <c r="C24" s="673"/>
      <c r="D24" s="673"/>
      <c r="E24" s="673"/>
      <c r="F24" s="673"/>
      <c r="G24" s="673"/>
      <c r="H24" s="673"/>
      <c r="I24" s="673"/>
      <c r="J24" s="673"/>
    </row>
    <row r="25" spans="2:16" x14ac:dyDescent="0.25">
      <c r="B25" s="731" t="s">
        <v>523</v>
      </c>
      <c r="C25" s="731"/>
      <c r="D25" s="731"/>
      <c r="E25" s="731"/>
      <c r="F25" s="731"/>
      <c r="G25" s="731"/>
      <c r="H25" s="731"/>
      <c r="I25" s="731"/>
      <c r="J25" s="731"/>
    </row>
  </sheetData>
  <customSheetViews>
    <customSheetView guid="{CB3EB9C4-9AB6-45BD-B73F-499A363E3D97}" fitToPage="1">
      <pageMargins left="0.70866141732283472" right="0.70866141732283472" top="0.74803149606299213" bottom="0.74803149606299213" header="0.31496062992125984" footer="0.31496062992125984"/>
      <pageSetup paperSize="9" scale="92"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9">
    <mergeCell ref="B20:J20"/>
    <mergeCell ref="B22:J22"/>
    <mergeCell ref="B23:J24"/>
    <mergeCell ref="B25:J25"/>
    <mergeCell ref="C4:D4"/>
    <mergeCell ref="I4:J4"/>
    <mergeCell ref="H4:H5"/>
    <mergeCell ref="E4:E5"/>
    <mergeCell ref="F4:G4"/>
  </mergeCells>
  <hyperlinks>
    <hyperlink ref="B2" location="Index!A1" display="Return to Index"/>
  </hyperlinks>
  <pageMargins left="0.70866141732283472" right="0.70866141732283472" top="0.74803149606299213" bottom="0.74803149606299213" header="0.31496062992125984" footer="0.31496062992125984"/>
  <pageSetup paperSize="9" scale="92"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pageSetUpPr fitToPage="1"/>
  </sheetPr>
  <dimension ref="B1:S24"/>
  <sheetViews>
    <sheetView zoomScaleNormal="100" workbookViewId="0"/>
  </sheetViews>
  <sheetFormatPr defaultColWidth="9.140625" defaultRowHeight="15" x14ac:dyDescent="0.25"/>
  <cols>
    <col min="1" max="1" width="3.28515625" style="1" customWidth="1"/>
    <col min="2" max="2" width="15.7109375" style="1" customWidth="1"/>
    <col min="3" max="6" width="11.28515625" style="1" customWidth="1"/>
    <col min="7" max="7" width="2.42578125" style="1" customWidth="1"/>
    <col min="8" max="11" width="11.28515625" style="1" customWidth="1"/>
    <col min="12" max="12" width="2.42578125" style="1" customWidth="1"/>
    <col min="13" max="13" width="11.28515625" style="1" customWidth="1"/>
    <col min="14" max="14" width="11.28515625" style="16" customWidth="1"/>
    <col min="15" max="16" width="11.28515625" style="1" customWidth="1"/>
    <col min="17" max="16384" width="9.140625" style="1"/>
  </cols>
  <sheetData>
    <row r="1" spans="2:19" ht="18.75" customHeight="1" x14ac:dyDescent="0.25">
      <c r="B1" s="607" t="s">
        <v>491</v>
      </c>
    </row>
    <row r="2" spans="2:19" x14ac:dyDescent="0.25">
      <c r="B2" s="236" t="s">
        <v>127</v>
      </c>
    </row>
    <row r="3" spans="2:19" ht="16.5" thickBot="1" x14ac:dyDescent="0.3">
      <c r="B3" s="2"/>
    </row>
    <row r="4" spans="2:19" ht="15.75" customHeight="1" thickBot="1" x14ac:dyDescent="0.3">
      <c r="B4" s="115"/>
      <c r="C4" s="767" t="s">
        <v>141</v>
      </c>
      <c r="D4" s="768"/>
      <c r="E4" s="768"/>
      <c r="F4" s="768"/>
      <c r="G4" s="768"/>
      <c r="H4" s="768"/>
      <c r="I4" s="768"/>
      <c r="J4" s="768"/>
      <c r="K4" s="768"/>
      <c r="L4" s="768"/>
      <c r="M4" s="768"/>
      <c r="N4" s="768"/>
      <c r="O4" s="768"/>
      <c r="P4" s="769"/>
    </row>
    <row r="5" spans="2:19" ht="21" customHeight="1" x14ac:dyDescent="0.25">
      <c r="B5" s="716" t="s">
        <v>151</v>
      </c>
      <c r="C5" s="774">
        <v>2015</v>
      </c>
      <c r="D5" s="771"/>
      <c r="E5" s="771"/>
      <c r="F5" s="775"/>
      <c r="G5" s="776"/>
      <c r="H5" s="770">
        <v>2017</v>
      </c>
      <c r="I5" s="771"/>
      <c r="J5" s="771"/>
      <c r="K5" s="775"/>
      <c r="L5" s="773"/>
      <c r="M5" s="770">
        <v>2019</v>
      </c>
      <c r="N5" s="771"/>
      <c r="O5" s="771"/>
      <c r="P5" s="772"/>
      <c r="S5" s="16"/>
    </row>
    <row r="6" spans="2:19" ht="59.25" customHeight="1" x14ac:dyDescent="0.25">
      <c r="B6" s="725"/>
      <c r="C6" s="123" t="s">
        <v>205</v>
      </c>
      <c r="D6" s="122" t="s">
        <v>64</v>
      </c>
      <c r="E6" s="122" t="s">
        <v>129</v>
      </c>
      <c r="F6" s="122" t="s">
        <v>140</v>
      </c>
      <c r="G6" s="766"/>
      <c r="H6" s="122" t="s">
        <v>205</v>
      </c>
      <c r="I6" s="122" t="s">
        <v>64</v>
      </c>
      <c r="J6" s="122" t="s">
        <v>129</v>
      </c>
      <c r="K6" s="122" t="s">
        <v>140</v>
      </c>
      <c r="L6" s="766"/>
      <c r="M6" s="122" t="s">
        <v>205</v>
      </c>
      <c r="N6" s="122" t="s">
        <v>64</v>
      </c>
      <c r="O6" s="122" t="s">
        <v>129</v>
      </c>
      <c r="P6" s="47" t="s">
        <v>140</v>
      </c>
      <c r="S6" s="16"/>
    </row>
    <row r="7" spans="2:19" x14ac:dyDescent="0.25">
      <c r="B7" s="118" t="s">
        <v>133</v>
      </c>
      <c r="C7" s="120">
        <v>22</v>
      </c>
      <c r="D7" s="27">
        <v>8.9430894308943092</v>
      </c>
      <c r="E7" s="27">
        <v>483.25</v>
      </c>
      <c r="F7" s="36">
        <v>0.26879229909645924</v>
      </c>
      <c r="G7" s="116"/>
      <c r="H7" s="27">
        <v>29</v>
      </c>
      <c r="I7" s="27">
        <v>10</v>
      </c>
      <c r="J7" s="27">
        <v>498.43</v>
      </c>
      <c r="K7" s="36">
        <v>0.26478717338483837</v>
      </c>
      <c r="L7" s="116"/>
      <c r="M7" s="27">
        <v>30</v>
      </c>
      <c r="N7" s="27">
        <v>9.9337748344370862</v>
      </c>
      <c r="O7" s="27">
        <v>638.30999999999995</v>
      </c>
      <c r="P7" s="39">
        <v>0.25229076863844446</v>
      </c>
      <c r="S7" s="16"/>
    </row>
    <row r="8" spans="2:19" x14ac:dyDescent="0.25">
      <c r="B8" s="118" t="s">
        <v>70</v>
      </c>
      <c r="C8" s="120">
        <v>14</v>
      </c>
      <c r="D8" s="27">
        <v>5.691056910569106</v>
      </c>
      <c r="E8" s="27">
        <v>1043</v>
      </c>
      <c r="F8" s="36">
        <v>0.58013526737218202</v>
      </c>
      <c r="G8" s="116"/>
      <c r="H8" s="27">
        <v>27</v>
      </c>
      <c r="I8" s="27">
        <v>9.3103448275862082</v>
      </c>
      <c r="J8" s="27">
        <v>1963.5</v>
      </c>
      <c r="K8" s="36">
        <v>1.0430945467590838</v>
      </c>
      <c r="L8" s="116"/>
      <c r="M8" s="27">
        <v>16</v>
      </c>
      <c r="N8" s="27">
        <v>5.298013245033113</v>
      </c>
      <c r="O8" s="27">
        <v>1224.8900000000001</v>
      </c>
      <c r="P8" s="39">
        <v>0.48413535679770686</v>
      </c>
      <c r="S8" s="16"/>
    </row>
    <row r="9" spans="2:19" x14ac:dyDescent="0.25">
      <c r="B9" s="118" t="s">
        <v>71</v>
      </c>
      <c r="C9" s="120">
        <v>13</v>
      </c>
      <c r="D9" s="27">
        <v>5.2845528455284549</v>
      </c>
      <c r="E9" s="27">
        <v>1995.75</v>
      </c>
      <c r="F9" s="36">
        <v>1.1100718694707883</v>
      </c>
      <c r="G9" s="116"/>
      <c r="H9" s="27">
        <v>29</v>
      </c>
      <c r="I9" s="27">
        <v>10</v>
      </c>
      <c r="J9" s="27">
        <v>3943.3599999999997</v>
      </c>
      <c r="K9" s="36">
        <v>2.0948802199683731</v>
      </c>
      <c r="L9" s="116"/>
      <c r="M9" s="27">
        <v>16</v>
      </c>
      <c r="N9" s="27">
        <v>5.298013245033113</v>
      </c>
      <c r="O9" s="27">
        <v>2356.3200000000002</v>
      </c>
      <c r="P9" s="39">
        <v>0.93133083291525975</v>
      </c>
      <c r="S9" s="16"/>
    </row>
    <row r="10" spans="2:19" x14ac:dyDescent="0.25">
      <c r="B10" s="118" t="s">
        <v>72</v>
      </c>
      <c r="C10" s="120">
        <v>41</v>
      </c>
      <c r="D10" s="27">
        <v>16.666666666666668</v>
      </c>
      <c r="E10" s="27">
        <v>12903.57</v>
      </c>
      <c r="F10" s="27">
        <v>7.1771965791041863</v>
      </c>
      <c r="G10" s="116"/>
      <c r="H10" s="27">
        <v>66</v>
      </c>
      <c r="I10" s="27">
        <v>22.758620689655174</v>
      </c>
      <c r="J10" s="27">
        <v>21700.690000000002</v>
      </c>
      <c r="K10" s="27">
        <v>11.528327680116824</v>
      </c>
      <c r="L10" s="116"/>
      <c r="M10" s="27">
        <v>67</v>
      </c>
      <c r="N10" s="27">
        <v>22.185430463576161</v>
      </c>
      <c r="O10" s="27">
        <v>21138.58</v>
      </c>
      <c r="P10" s="234">
        <v>8.3549820559371621</v>
      </c>
      <c r="S10" s="16"/>
    </row>
    <row r="11" spans="2:19" x14ac:dyDescent="0.25">
      <c r="B11" s="118" t="s">
        <v>73</v>
      </c>
      <c r="C11" s="120">
        <v>83</v>
      </c>
      <c r="D11" s="27">
        <v>33.739837398373986</v>
      </c>
      <c r="E11" s="27">
        <v>60197.166666666664</v>
      </c>
      <c r="F11" s="27">
        <v>33.482741494932377</v>
      </c>
      <c r="G11" s="116"/>
      <c r="H11" s="27">
        <v>68</v>
      </c>
      <c r="I11" s="27">
        <v>23.448275862068968</v>
      </c>
      <c r="J11" s="27">
        <v>48768.98</v>
      </c>
      <c r="K11" s="27">
        <v>25.908152324422119</v>
      </c>
      <c r="L11" s="116"/>
      <c r="M11" s="27">
        <v>72</v>
      </c>
      <c r="N11" s="27">
        <v>23.841059602649008</v>
      </c>
      <c r="O11" s="27">
        <v>52455.979999999996</v>
      </c>
      <c r="P11" s="234">
        <v>20.733122642419623</v>
      </c>
      <c r="S11" s="16"/>
    </row>
    <row r="12" spans="2:19" x14ac:dyDescent="0.25">
      <c r="B12" s="118" t="s">
        <v>134</v>
      </c>
      <c r="C12" s="120">
        <v>48</v>
      </c>
      <c r="D12" s="27">
        <v>19.512195121951219</v>
      </c>
      <c r="E12" s="27">
        <v>59046.703333333331</v>
      </c>
      <c r="F12" s="27">
        <v>32.842833198206371</v>
      </c>
      <c r="G12" s="116"/>
      <c r="H12" s="27">
        <v>45</v>
      </c>
      <c r="I12" s="27">
        <v>15.517241379310345</v>
      </c>
      <c r="J12" s="27">
        <v>54130.29</v>
      </c>
      <c r="K12" s="27">
        <v>28.75630777361231</v>
      </c>
      <c r="L12" s="116"/>
      <c r="M12" s="27">
        <v>54</v>
      </c>
      <c r="N12" s="27">
        <v>17.880794701986755</v>
      </c>
      <c r="O12" s="27">
        <v>66492</v>
      </c>
      <c r="P12" s="234">
        <v>26.28083186587622</v>
      </c>
      <c r="S12" s="16"/>
    </row>
    <row r="13" spans="2:19" x14ac:dyDescent="0.25">
      <c r="B13" s="118" t="s">
        <v>74</v>
      </c>
      <c r="C13" s="120">
        <v>25</v>
      </c>
      <c r="D13" s="27">
        <v>10.16260162601626</v>
      </c>
      <c r="E13" s="27">
        <v>44116.21666666666</v>
      </c>
      <c r="F13" s="27">
        <v>24.538229291817618</v>
      </c>
      <c r="G13" s="116"/>
      <c r="H13" s="27">
        <v>26</v>
      </c>
      <c r="I13" s="27">
        <v>8.9655172413793114</v>
      </c>
      <c r="J13" s="27">
        <v>57232.719999999994</v>
      </c>
      <c r="K13" s="27">
        <v>30.404450281736462</v>
      </c>
      <c r="L13" s="116"/>
      <c r="M13" s="27">
        <v>47</v>
      </c>
      <c r="N13" s="27">
        <v>15.56291390728477</v>
      </c>
      <c r="O13" s="27">
        <v>108699.61</v>
      </c>
      <c r="P13" s="234">
        <v>42.963306477415586</v>
      </c>
      <c r="S13" s="16"/>
    </row>
    <row r="14" spans="2:19" ht="15.75" thickBot="1" x14ac:dyDescent="0.3">
      <c r="B14" s="119" t="s">
        <v>7</v>
      </c>
      <c r="C14" s="121">
        <v>246</v>
      </c>
      <c r="D14" s="32">
        <v>100</v>
      </c>
      <c r="E14" s="32">
        <v>179785.65666666668</v>
      </c>
      <c r="F14" s="32">
        <v>99.999999999999986</v>
      </c>
      <c r="G14" s="131"/>
      <c r="H14" s="32">
        <v>290</v>
      </c>
      <c r="I14" s="32">
        <v>100</v>
      </c>
      <c r="J14" s="32">
        <v>188237.97</v>
      </c>
      <c r="K14" s="32">
        <v>100.00000000000001</v>
      </c>
      <c r="L14" s="131"/>
      <c r="M14" s="32">
        <v>302</v>
      </c>
      <c r="N14" s="32">
        <v>100.00000000000001</v>
      </c>
      <c r="O14" s="32">
        <v>253005.69</v>
      </c>
      <c r="P14" s="33">
        <v>100</v>
      </c>
      <c r="S14" s="16"/>
    </row>
    <row r="15" spans="2:19" ht="15.75" x14ac:dyDescent="0.25">
      <c r="B15" s="2"/>
    </row>
    <row r="16" spans="2:19" x14ac:dyDescent="0.25">
      <c r="B16" s="239" t="s">
        <v>114</v>
      </c>
      <c r="N16" s="1"/>
      <c r="P16" s="16"/>
    </row>
    <row r="17" spans="2:17" ht="15" customHeight="1" x14ac:dyDescent="0.25">
      <c r="B17" s="673" t="s">
        <v>392</v>
      </c>
      <c r="C17" s="673"/>
      <c r="D17" s="673"/>
      <c r="E17" s="673"/>
      <c r="F17" s="673"/>
      <c r="G17" s="673"/>
      <c r="H17" s="673"/>
      <c r="I17" s="673"/>
      <c r="J17" s="673"/>
      <c r="K17" s="673"/>
      <c r="L17" s="673"/>
      <c r="M17" s="673"/>
      <c r="N17" s="673"/>
      <c r="O17" s="673"/>
      <c r="P17" s="673"/>
    </row>
    <row r="18" spans="2:17" s="211" customFormat="1" x14ac:dyDescent="0.25">
      <c r="B18" s="673"/>
      <c r="C18" s="673"/>
      <c r="D18" s="673"/>
      <c r="E18" s="673"/>
      <c r="F18" s="673"/>
      <c r="G18" s="673"/>
      <c r="H18" s="673"/>
      <c r="I18" s="673"/>
      <c r="J18" s="673"/>
      <c r="K18" s="673"/>
      <c r="L18" s="673"/>
      <c r="M18" s="673"/>
      <c r="N18" s="673"/>
      <c r="O18" s="673"/>
      <c r="P18" s="673"/>
    </row>
    <row r="19" spans="2:17" x14ac:dyDescent="0.25">
      <c r="B19" s="254" t="s">
        <v>204</v>
      </c>
      <c r="C19" s="254"/>
      <c r="D19" s="254"/>
      <c r="E19" s="254"/>
      <c r="F19" s="254"/>
      <c r="G19" s="254"/>
      <c r="H19" s="254"/>
      <c r="I19" s="254"/>
      <c r="J19" s="254"/>
      <c r="K19" s="254"/>
      <c r="L19" s="254"/>
      <c r="M19" s="254"/>
      <c r="N19" s="254"/>
      <c r="O19" s="254"/>
      <c r="P19" s="254"/>
    </row>
    <row r="20" spans="2:17" ht="15" customHeight="1" x14ac:dyDescent="0.25">
      <c r="B20" s="673" t="s">
        <v>524</v>
      </c>
      <c r="C20" s="673"/>
      <c r="D20" s="673"/>
      <c r="E20" s="673"/>
      <c r="F20" s="673"/>
      <c r="G20" s="673"/>
      <c r="H20" s="673"/>
      <c r="I20" s="673"/>
      <c r="J20" s="673"/>
      <c r="K20" s="673"/>
      <c r="L20" s="673"/>
      <c r="M20" s="673"/>
      <c r="N20" s="673"/>
      <c r="O20" s="673"/>
      <c r="P20" s="673"/>
    </row>
    <row r="21" spans="2:17" x14ac:dyDescent="0.25">
      <c r="B21" s="673"/>
      <c r="C21" s="673"/>
      <c r="D21" s="673"/>
      <c r="E21" s="673"/>
      <c r="F21" s="673"/>
      <c r="G21" s="673"/>
      <c r="H21" s="673"/>
      <c r="I21" s="673"/>
      <c r="J21" s="673"/>
      <c r="K21" s="673"/>
      <c r="L21" s="673"/>
      <c r="M21" s="673"/>
      <c r="N21" s="673"/>
      <c r="O21" s="673"/>
      <c r="P21" s="673"/>
    </row>
    <row r="22" spans="2:17" x14ac:dyDescent="0.25">
      <c r="B22" s="518" t="s">
        <v>515</v>
      </c>
      <c r="C22" s="249"/>
      <c r="D22" s="249"/>
      <c r="E22" s="249"/>
      <c r="F22" s="249"/>
      <c r="G22" s="249"/>
      <c r="H22" s="249"/>
      <c r="I22" s="605"/>
      <c r="J22" s="605"/>
      <c r="K22" s="605"/>
      <c r="L22" s="240"/>
      <c r="M22" s="240"/>
      <c r="N22" s="668"/>
      <c r="O22" s="240"/>
      <c r="P22" s="240"/>
    </row>
    <row r="23" spans="2:17" x14ac:dyDescent="0.25">
      <c r="B23" s="190"/>
    </row>
    <row r="24" spans="2:17" x14ac:dyDescent="0.25">
      <c r="J24" s="521"/>
      <c r="K24" s="232"/>
      <c r="L24" s="521"/>
      <c r="M24" s="521"/>
      <c r="N24" s="169"/>
      <c r="O24" s="521"/>
      <c r="P24" s="232"/>
      <c r="Q24" s="232"/>
    </row>
  </sheetData>
  <customSheetViews>
    <customSheetView guid="{CB3EB9C4-9AB6-45BD-B73F-499A363E3D97}" fitToPage="1">
      <selection activeCell="B23" sqref="B23:K24"/>
      <pageMargins left="0.70866141732283472" right="0.70866141732283472" top="0.74803149606299213" bottom="0.74803149606299213" header="0.31496062992125984" footer="0.31496062992125984"/>
      <pageSetup paperSize="9" scale="8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9">
    <mergeCell ref="C4:P4"/>
    <mergeCell ref="B17:P18"/>
    <mergeCell ref="B20:P21"/>
    <mergeCell ref="M5:P5"/>
    <mergeCell ref="L5:L6"/>
    <mergeCell ref="B5:B6"/>
    <mergeCell ref="C5:F5"/>
    <mergeCell ref="G5:G6"/>
    <mergeCell ref="H5:K5"/>
  </mergeCells>
  <hyperlinks>
    <hyperlink ref="B2" location="Index!A1" display="Return to Index"/>
  </hyperlinks>
  <pageMargins left="0.70866141732283472" right="0.70866141732283472" top="0.74803149606299213" bottom="0.74803149606299213" header="0.31496062992125984" footer="0.31496062992125984"/>
  <pageSetup paperSize="9" scale="87"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120"/>
  <sheetViews>
    <sheetView zoomScaleNormal="100" workbookViewId="0">
      <selection activeCell="B1" sqref="B1"/>
    </sheetView>
  </sheetViews>
  <sheetFormatPr defaultRowHeight="12.75" x14ac:dyDescent="0.2"/>
  <cols>
    <col min="1" max="1" width="2.42578125" style="592" customWidth="1"/>
    <col min="2" max="2" width="18.42578125" style="588" customWidth="1"/>
    <col min="3" max="3" width="9.7109375" style="588" customWidth="1"/>
    <col min="4" max="4" width="1.42578125" style="588" customWidth="1"/>
    <col min="5" max="9" width="14.28515625" style="588" customWidth="1"/>
    <col min="10" max="10" width="72" style="588" customWidth="1"/>
    <col min="11" max="44" width="9.140625" style="592"/>
    <col min="45" max="257" width="9.140625" style="588"/>
    <col min="258" max="258" width="27.7109375" style="588" customWidth="1"/>
    <col min="259" max="259" width="12.28515625" style="588" customWidth="1"/>
    <col min="260" max="260" width="3.140625" style="588" customWidth="1"/>
    <col min="261" max="265" width="18.85546875" style="588" customWidth="1"/>
    <col min="266" max="266" width="82" style="588" customWidth="1"/>
    <col min="267" max="513" width="9.140625" style="588"/>
    <col min="514" max="514" width="27.7109375" style="588" customWidth="1"/>
    <col min="515" max="515" width="12.28515625" style="588" customWidth="1"/>
    <col min="516" max="516" width="3.140625" style="588" customWidth="1"/>
    <col min="517" max="521" width="18.85546875" style="588" customWidth="1"/>
    <col min="522" max="522" width="82" style="588" customWidth="1"/>
    <col min="523" max="769" width="9.140625" style="588"/>
    <col min="770" max="770" width="27.7109375" style="588" customWidth="1"/>
    <col min="771" max="771" width="12.28515625" style="588" customWidth="1"/>
    <col min="772" max="772" width="3.140625" style="588" customWidth="1"/>
    <col min="773" max="777" width="18.85546875" style="588" customWidth="1"/>
    <col min="778" max="778" width="82" style="588" customWidth="1"/>
    <col min="779" max="1025" width="9.140625" style="588"/>
    <col min="1026" max="1026" width="27.7109375" style="588" customWidth="1"/>
    <col min="1027" max="1027" width="12.28515625" style="588" customWidth="1"/>
    <col min="1028" max="1028" width="3.140625" style="588" customWidth="1"/>
    <col min="1029" max="1033" width="18.85546875" style="588" customWidth="1"/>
    <col min="1034" max="1034" width="82" style="588" customWidth="1"/>
    <col min="1035" max="1281" width="9.140625" style="588"/>
    <col min="1282" max="1282" width="27.7109375" style="588" customWidth="1"/>
    <col min="1283" max="1283" width="12.28515625" style="588" customWidth="1"/>
    <col min="1284" max="1284" width="3.140625" style="588" customWidth="1"/>
    <col min="1285" max="1289" width="18.85546875" style="588" customWidth="1"/>
    <col min="1290" max="1290" width="82" style="588" customWidth="1"/>
    <col min="1291" max="1537" width="9.140625" style="588"/>
    <col min="1538" max="1538" width="27.7109375" style="588" customWidth="1"/>
    <col min="1539" max="1539" width="12.28515625" style="588" customWidth="1"/>
    <col min="1540" max="1540" width="3.140625" style="588" customWidth="1"/>
    <col min="1541" max="1545" width="18.85546875" style="588" customWidth="1"/>
    <col min="1546" max="1546" width="82" style="588" customWidth="1"/>
    <col min="1547" max="1793" width="9.140625" style="588"/>
    <col min="1794" max="1794" width="27.7109375" style="588" customWidth="1"/>
    <col min="1795" max="1795" width="12.28515625" style="588" customWidth="1"/>
    <col min="1796" max="1796" width="3.140625" style="588" customWidth="1"/>
    <col min="1797" max="1801" width="18.85546875" style="588" customWidth="1"/>
    <col min="1802" max="1802" width="82" style="588" customWidth="1"/>
    <col min="1803" max="2049" width="9.140625" style="588"/>
    <col min="2050" max="2050" width="27.7109375" style="588" customWidth="1"/>
    <col min="2051" max="2051" width="12.28515625" style="588" customWidth="1"/>
    <col min="2052" max="2052" width="3.140625" style="588" customWidth="1"/>
    <col min="2053" max="2057" width="18.85546875" style="588" customWidth="1"/>
    <col min="2058" max="2058" width="82" style="588" customWidth="1"/>
    <col min="2059" max="2305" width="9.140625" style="588"/>
    <col min="2306" max="2306" width="27.7109375" style="588" customWidth="1"/>
    <col min="2307" max="2307" width="12.28515625" style="588" customWidth="1"/>
    <col min="2308" max="2308" width="3.140625" style="588" customWidth="1"/>
    <col min="2309" max="2313" width="18.85546875" style="588" customWidth="1"/>
    <col min="2314" max="2314" width="82" style="588" customWidth="1"/>
    <col min="2315" max="2561" width="9.140625" style="588"/>
    <col min="2562" max="2562" width="27.7109375" style="588" customWidth="1"/>
    <col min="2563" max="2563" width="12.28515625" style="588" customWidth="1"/>
    <col min="2564" max="2564" width="3.140625" style="588" customWidth="1"/>
    <col min="2565" max="2569" width="18.85546875" style="588" customWidth="1"/>
    <col min="2570" max="2570" width="82" style="588" customWidth="1"/>
    <col min="2571" max="2817" width="9.140625" style="588"/>
    <col min="2818" max="2818" width="27.7109375" style="588" customWidth="1"/>
    <col min="2819" max="2819" width="12.28515625" style="588" customWidth="1"/>
    <col min="2820" max="2820" width="3.140625" style="588" customWidth="1"/>
    <col min="2821" max="2825" width="18.85546875" style="588" customWidth="1"/>
    <col min="2826" max="2826" width="82" style="588" customWidth="1"/>
    <col min="2827" max="3073" width="9.140625" style="588"/>
    <col min="3074" max="3074" width="27.7109375" style="588" customWidth="1"/>
    <col min="3075" max="3075" width="12.28515625" style="588" customWidth="1"/>
    <col min="3076" max="3076" width="3.140625" style="588" customWidth="1"/>
    <col min="3077" max="3081" width="18.85546875" style="588" customWidth="1"/>
    <col min="3082" max="3082" width="82" style="588" customWidth="1"/>
    <col min="3083" max="3329" width="9.140625" style="588"/>
    <col min="3330" max="3330" width="27.7109375" style="588" customWidth="1"/>
    <col min="3331" max="3331" width="12.28515625" style="588" customWidth="1"/>
    <col min="3332" max="3332" width="3.140625" style="588" customWidth="1"/>
    <col min="3333" max="3337" width="18.85546875" style="588" customWidth="1"/>
    <col min="3338" max="3338" width="82" style="588" customWidth="1"/>
    <col min="3339" max="3585" width="9.140625" style="588"/>
    <col min="3586" max="3586" width="27.7109375" style="588" customWidth="1"/>
    <col min="3587" max="3587" width="12.28515625" style="588" customWidth="1"/>
    <col min="3588" max="3588" width="3.140625" style="588" customWidth="1"/>
    <col min="3589" max="3593" width="18.85546875" style="588" customWidth="1"/>
    <col min="3594" max="3594" width="82" style="588" customWidth="1"/>
    <col min="3595" max="3841" width="9.140625" style="588"/>
    <col min="3842" max="3842" width="27.7109375" style="588" customWidth="1"/>
    <col min="3843" max="3843" width="12.28515625" style="588" customWidth="1"/>
    <col min="3844" max="3844" width="3.140625" style="588" customWidth="1"/>
    <col min="3845" max="3849" width="18.85546875" style="588" customWidth="1"/>
    <col min="3850" max="3850" width="82" style="588" customWidth="1"/>
    <col min="3851" max="4097" width="9.140625" style="588"/>
    <col min="4098" max="4098" width="27.7109375" style="588" customWidth="1"/>
    <col min="4099" max="4099" width="12.28515625" style="588" customWidth="1"/>
    <col min="4100" max="4100" width="3.140625" style="588" customWidth="1"/>
    <col min="4101" max="4105" width="18.85546875" style="588" customWidth="1"/>
    <col min="4106" max="4106" width="82" style="588" customWidth="1"/>
    <col min="4107" max="4353" width="9.140625" style="588"/>
    <col min="4354" max="4354" width="27.7109375" style="588" customWidth="1"/>
    <col min="4355" max="4355" width="12.28515625" style="588" customWidth="1"/>
    <col min="4356" max="4356" width="3.140625" style="588" customWidth="1"/>
    <col min="4357" max="4361" width="18.85546875" style="588" customWidth="1"/>
    <col min="4362" max="4362" width="82" style="588" customWidth="1"/>
    <col min="4363" max="4609" width="9.140625" style="588"/>
    <col min="4610" max="4610" width="27.7109375" style="588" customWidth="1"/>
    <col min="4611" max="4611" width="12.28515625" style="588" customWidth="1"/>
    <col min="4612" max="4612" width="3.140625" style="588" customWidth="1"/>
    <col min="4613" max="4617" width="18.85546875" style="588" customWidth="1"/>
    <col min="4618" max="4618" width="82" style="588" customWidth="1"/>
    <col min="4619" max="4865" width="9.140625" style="588"/>
    <col min="4866" max="4866" width="27.7109375" style="588" customWidth="1"/>
    <col min="4867" max="4867" width="12.28515625" style="588" customWidth="1"/>
    <col min="4868" max="4868" width="3.140625" style="588" customWidth="1"/>
    <col min="4869" max="4873" width="18.85546875" style="588" customWidth="1"/>
    <col min="4874" max="4874" width="82" style="588" customWidth="1"/>
    <col min="4875" max="5121" width="9.140625" style="588"/>
    <col min="5122" max="5122" width="27.7109375" style="588" customWidth="1"/>
    <col min="5123" max="5123" width="12.28515625" style="588" customWidth="1"/>
    <col min="5124" max="5124" width="3.140625" style="588" customWidth="1"/>
    <col min="5125" max="5129" width="18.85546875" style="588" customWidth="1"/>
    <col min="5130" max="5130" width="82" style="588" customWidth="1"/>
    <col min="5131" max="5377" width="9.140625" style="588"/>
    <col min="5378" max="5378" width="27.7109375" style="588" customWidth="1"/>
    <col min="5379" max="5379" width="12.28515625" style="588" customWidth="1"/>
    <col min="5380" max="5380" width="3.140625" style="588" customWidth="1"/>
    <col min="5381" max="5385" width="18.85546875" style="588" customWidth="1"/>
    <col min="5386" max="5386" width="82" style="588" customWidth="1"/>
    <col min="5387" max="5633" width="9.140625" style="588"/>
    <col min="5634" max="5634" width="27.7109375" style="588" customWidth="1"/>
    <col min="5635" max="5635" width="12.28515625" style="588" customWidth="1"/>
    <col min="5636" max="5636" width="3.140625" style="588" customWidth="1"/>
    <col min="5637" max="5641" width="18.85546875" style="588" customWidth="1"/>
    <col min="5642" max="5642" width="82" style="588" customWidth="1"/>
    <col min="5643" max="5889" width="9.140625" style="588"/>
    <col min="5890" max="5890" width="27.7109375" style="588" customWidth="1"/>
    <col min="5891" max="5891" width="12.28515625" style="588" customWidth="1"/>
    <col min="5892" max="5892" width="3.140625" style="588" customWidth="1"/>
    <col min="5893" max="5897" width="18.85546875" style="588" customWidth="1"/>
    <col min="5898" max="5898" width="82" style="588" customWidth="1"/>
    <col min="5899" max="6145" width="9.140625" style="588"/>
    <col min="6146" max="6146" width="27.7109375" style="588" customWidth="1"/>
    <col min="6147" max="6147" width="12.28515625" style="588" customWidth="1"/>
    <col min="6148" max="6148" width="3.140625" style="588" customWidth="1"/>
    <col min="6149" max="6153" width="18.85546875" style="588" customWidth="1"/>
    <col min="6154" max="6154" width="82" style="588" customWidth="1"/>
    <col min="6155" max="6401" width="9.140625" style="588"/>
    <col min="6402" max="6402" width="27.7109375" style="588" customWidth="1"/>
    <col min="6403" max="6403" width="12.28515625" style="588" customWidth="1"/>
    <col min="6404" max="6404" width="3.140625" style="588" customWidth="1"/>
    <col min="6405" max="6409" width="18.85546875" style="588" customWidth="1"/>
    <col min="6410" max="6410" width="82" style="588" customWidth="1"/>
    <col min="6411" max="6657" width="9.140625" style="588"/>
    <col min="6658" max="6658" width="27.7109375" style="588" customWidth="1"/>
    <col min="6659" max="6659" width="12.28515625" style="588" customWidth="1"/>
    <col min="6660" max="6660" width="3.140625" style="588" customWidth="1"/>
    <col min="6661" max="6665" width="18.85546875" style="588" customWidth="1"/>
    <col min="6666" max="6666" width="82" style="588" customWidth="1"/>
    <col min="6667" max="6913" width="9.140625" style="588"/>
    <col min="6914" max="6914" width="27.7109375" style="588" customWidth="1"/>
    <col min="6915" max="6915" width="12.28515625" style="588" customWidth="1"/>
    <col min="6916" max="6916" width="3.140625" style="588" customWidth="1"/>
    <col min="6917" max="6921" width="18.85546875" style="588" customWidth="1"/>
    <col min="6922" max="6922" width="82" style="588" customWidth="1"/>
    <col min="6923" max="7169" width="9.140625" style="588"/>
    <col min="7170" max="7170" width="27.7109375" style="588" customWidth="1"/>
    <col min="7171" max="7171" width="12.28515625" style="588" customWidth="1"/>
    <col min="7172" max="7172" width="3.140625" style="588" customWidth="1"/>
    <col min="7173" max="7177" width="18.85546875" style="588" customWidth="1"/>
    <col min="7178" max="7178" width="82" style="588" customWidth="1"/>
    <col min="7179" max="7425" width="9.140625" style="588"/>
    <col min="7426" max="7426" width="27.7109375" style="588" customWidth="1"/>
    <col min="7427" max="7427" width="12.28515625" style="588" customWidth="1"/>
    <col min="7428" max="7428" width="3.140625" style="588" customWidth="1"/>
    <col min="7429" max="7433" width="18.85546875" style="588" customWidth="1"/>
    <col min="7434" max="7434" width="82" style="588" customWidth="1"/>
    <col min="7435" max="7681" width="9.140625" style="588"/>
    <col min="7682" max="7682" width="27.7109375" style="588" customWidth="1"/>
    <col min="7683" max="7683" width="12.28515625" style="588" customWidth="1"/>
    <col min="7684" max="7684" width="3.140625" style="588" customWidth="1"/>
    <col min="7685" max="7689" width="18.85546875" style="588" customWidth="1"/>
    <col min="7690" max="7690" width="82" style="588" customWidth="1"/>
    <col min="7691" max="7937" width="9.140625" style="588"/>
    <col min="7938" max="7938" width="27.7109375" style="588" customWidth="1"/>
    <col min="7939" max="7939" width="12.28515625" style="588" customWidth="1"/>
    <col min="7940" max="7940" width="3.140625" style="588" customWidth="1"/>
    <col min="7941" max="7945" width="18.85546875" style="588" customWidth="1"/>
    <col min="7946" max="7946" width="82" style="588" customWidth="1"/>
    <col min="7947" max="8193" width="9.140625" style="588"/>
    <col min="8194" max="8194" width="27.7109375" style="588" customWidth="1"/>
    <col min="8195" max="8195" width="12.28515625" style="588" customWidth="1"/>
    <col min="8196" max="8196" width="3.140625" style="588" customWidth="1"/>
    <col min="8197" max="8201" width="18.85546875" style="588" customWidth="1"/>
    <col min="8202" max="8202" width="82" style="588" customWidth="1"/>
    <col min="8203" max="8449" width="9.140625" style="588"/>
    <col min="8450" max="8450" width="27.7109375" style="588" customWidth="1"/>
    <col min="8451" max="8451" width="12.28515625" style="588" customWidth="1"/>
    <col min="8452" max="8452" width="3.140625" style="588" customWidth="1"/>
    <col min="8453" max="8457" width="18.85546875" style="588" customWidth="1"/>
    <col min="8458" max="8458" width="82" style="588" customWidth="1"/>
    <col min="8459" max="8705" width="9.140625" style="588"/>
    <col min="8706" max="8706" width="27.7109375" style="588" customWidth="1"/>
    <col min="8707" max="8707" width="12.28515625" style="588" customWidth="1"/>
    <col min="8708" max="8708" width="3.140625" style="588" customWidth="1"/>
    <col min="8709" max="8713" width="18.85546875" style="588" customWidth="1"/>
    <col min="8714" max="8714" width="82" style="588" customWidth="1"/>
    <col min="8715" max="8961" width="9.140625" style="588"/>
    <col min="8962" max="8962" width="27.7109375" style="588" customWidth="1"/>
    <col min="8963" max="8963" width="12.28515625" style="588" customWidth="1"/>
    <col min="8964" max="8964" width="3.140625" style="588" customWidth="1"/>
    <col min="8965" max="8969" width="18.85546875" style="588" customWidth="1"/>
    <col min="8970" max="8970" width="82" style="588" customWidth="1"/>
    <col min="8971" max="9217" width="9.140625" style="588"/>
    <col min="9218" max="9218" width="27.7109375" style="588" customWidth="1"/>
    <col min="9219" max="9219" width="12.28515625" style="588" customWidth="1"/>
    <col min="9220" max="9220" width="3.140625" style="588" customWidth="1"/>
    <col min="9221" max="9225" width="18.85546875" style="588" customWidth="1"/>
    <col min="9226" max="9226" width="82" style="588" customWidth="1"/>
    <col min="9227" max="9473" width="9.140625" style="588"/>
    <col min="9474" max="9474" width="27.7109375" style="588" customWidth="1"/>
    <col min="9475" max="9475" width="12.28515625" style="588" customWidth="1"/>
    <col min="9476" max="9476" width="3.140625" style="588" customWidth="1"/>
    <col min="9477" max="9481" width="18.85546875" style="588" customWidth="1"/>
    <col min="9482" max="9482" width="82" style="588" customWidth="1"/>
    <col min="9483" max="9729" width="9.140625" style="588"/>
    <col min="9730" max="9730" width="27.7109375" style="588" customWidth="1"/>
    <col min="9731" max="9731" width="12.28515625" style="588" customWidth="1"/>
    <col min="9732" max="9732" width="3.140625" style="588" customWidth="1"/>
    <col min="9733" max="9737" width="18.85546875" style="588" customWidth="1"/>
    <col min="9738" max="9738" width="82" style="588" customWidth="1"/>
    <col min="9739" max="9985" width="9.140625" style="588"/>
    <col min="9986" max="9986" width="27.7109375" style="588" customWidth="1"/>
    <col min="9987" max="9987" width="12.28515625" style="588" customWidth="1"/>
    <col min="9988" max="9988" width="3.140625" style="588" customWidth="1"/>
    <col min="9989" max="9993" width="18.85546875" style="588" customWidth="1"/>
    <col min="9994" max="9994" width="82" style="588" customWidth="1"/>
    <col min="9995" max="10241" width="9.140625" style="588"/>
    <col min="10242" max="10242" width="27.7109375" style="588" customWidth="1"/>
    <col min="10243" max="10243" width="12.28515625" style="588" customWidth="1"/>
    <col min="10244" max="10244" width="3.140625" style="588" customWidth="1"/>
    <col min="10245" max="10249" width="18.85546875" style="588" customWidth="1"/>
    <col min="10250" max="10250" width="82" style="588" customWidth="1"/>
    <col min="10251" max="10497" width="9.140625" style="588"/>
    <col min="10498" max="10498" width="27.7109375" style="588" customWidth="1"/>
    <col min="10499" max="10499" width="12.28515625" style="588" customWidth="1"/>
    <col min="10500" max="10500" width="3.140625" style="588" customWidth="1"/>
    <col min="10501" max="10505" width="18.85546875" style="588" customWidth="1"/>
    <col min="10506" max="10506" width="82" style="588" customWidth="1"/>
    <col min="10507" max="10753" width="9.140625" style="588"/>
    <col min="10754" max="10754" width="27.7109375" style="588" customWidth="1"/>
    <col min="10755" max="10755" width="12.28515625" style="588" customWidth="1"/>
    <col min="10756" max="10756" width="3.140625" style="588" customWidth="1"/>
    <col min="10757" max="10761" width="18.85546875" style="588" customWidth="1"/>
    <col min="10762" max="10762" width="82" style="588" customWidth="1"/>
    <col min="10763" max="11009" width="9.140625" style="588"/>
    <col min="11010" max="11010" width="27.7109375" style="588" customWidth="1"/>
    <col min="11011" max="11011" width="12.28515625" style="588" customWidth="1"/>
    <col min="11012" max="11012" width="3.140625" style="588" customWidth="1"/>
    <col min="11013" max="11017" width="18.85546875" style="588" customWidth="1"/>
    <col min="11018" max="11018" width="82" style="588" customWidth="1"/>
    <col min="11019" max="11265" width="9.140625" style="588"/>
    <col min="11266" max="11266" width="27.7109375" style="588" customWidth="1"/>
    <col min="11267" max="11267" width="12.28515625" style="588" customWidth="1"/>
    <col min="11268" max="11268" width="3.140625" style="588" customWidth="1"/>
    <col min="11269" max="11273" width="18.85546875" style="588" customWidth="1"/>
    <col min="11274" max="11274" width="82" style="588" customWidth="1"/>
    <col min="11275" max="11521" width="9.140625" style="588"/>
    <col min="11522" max="11522" width="27.7109375" style="588" customWidth="1"/>
    <col min="11523" max="11523" width="12.28515625" style="588" customWidth="1"/>
    <col min="11524" max="11524" width="3.140625" style="588" customWidth="1"/>
    <col min="11525" max="11529" width="18.85546875" style="588" customWidth="1"/>
    <col min="11530" max="11530" width="82" style="588" customWidth="1"/>
    <col min="11531" max="11777" width="9.140625" style="588"/>
    <col min="11778" max="11778" width="27.7109375" style="588" customWidth="1"/>
    <col min="11779" max="11779" width="12.28515625" style="588" customWidth="1"/>
    <col min="11780" max="11780" width="3.140625" style="588" customWidth="1"/>
    <col min="11781" max="11785" width="18.85546875" style="588" customWidth="1"/>
    <col min="11786" max="11786" width="82" style="588" customWidth="1"/>
    <col min="11787" max="12033" width="9.140625" style="588"/>
    <col min="12034" max="12034" width="27.7109375" style="588" customWidth="1"/>
    <col min="12035" max="12035" width="12.28515625" style="588" customWidth="1"/>
    <col min="12036" max="12036" width="3.140625" style="588" customWidth="1"/>
    <col min="12037" max="12041" width="18.85546875" style="588" customWidth="1"/>
    <col min="12042" max="12042" width="82" style="588" customWidth="1"/>
    <col min="12043" max="12289" width="9.140625" style="588"/>
    <col min="12290" max="12290" width="27.7109375" style="588" customWidth="1"/>
    <col min="12291" max="12291" width="12.28515625" style="588" customWidth="1"/>
    <col min="12292" max="12292" width="3.140625" style="588" customWidth="1"/>
    <col min="12293" max="12297" width="18.85546875" style="588" customWidth="1"/>
    <col min="12298" max="12298" width="82" style="588" customWidth="1"/>
    <col min="12299" max="12545" width="9.140625" style="588"/>
    <col min="12546" max="12546" width="27.7109375" style="588" customWidth="1"/>
    <col min="12547" max="12547" width="12.28515625" style="588" customWidth="1"/>
    <col min="12548" max="12548" width="3.140625" style="588" customWidth="1"/>
    <col min="12549" max="12553" width="18.85546875" style="588" customWidth="1"/>
    <col min="12554" max="12554" width="82" style="588" customWidth="1"/>
    <col min="12555" max="12801" width="9.140625" style="588"/>
    <col min="12802" max="12802" width="27.7109375" style="588" customWidth="1"/>
    <col min="12803" max="12803" width="12.28515625" style="588" customWidth="1"/>
    <col min="12804" max="12804" width="3.140625" style="588" customWidth="1"/>
    <col min="12805" max="12809" width="18.85546875" style="588" customWidth="1"/>
    <col min="12810" max="12810" width="82" style="588" customWidth="1"/>
    <col min="12811" max="13057" width="9.140625" style="588"/>
    <col min="13058" max="13058" width="27.7109375" style="588" customWidth="1"/>
    <col min="13059" max="13059" width="12.28515625" style="588" customWidth="1"/>
    <col min="13060" max="13060" width="3.140625" style="588" customWidth="1"/>
    <col min="13061" max="13065" width="18.85546875" style="588" customWidth="1"/>
    <col min="13066" max="13066" width="82" style="588" customWidth="1"/>
    <col min="13067" max="13313" width="9.140625" style="588"/>
    <col min="13314" max="13314" width="27.7109375" style="588" customWidth="1"/>
    <col min="13315" max="13315" width="12.28515625" style="588" customWidth="1"/>
    <col min="13316" max="13316" width="3.140625" style="588" customWidth="1"/>
    <col min="13317" max="13321" width="18.85546875" style="588" customWidth="1"/>
    <col min="13322" max="13322" width="82" style="588" customWidth="1"/>
    <col min="13323" max="13569" width="9.140625" style="588"/>
    <col min="13570" max="13570" width="27.7109375" style="588" customWidth="1"/>
    <col min="13571" max="13571" width="12.28515625" style="588" customWidth="1"/>
    <col min="13572" max="13572" width="3.140625" style="588" customWidth="1"/>
    <col min="13573" max="13577" width="18.85546875" style="588" customWidth="1"/>
    <col min="13578" max="13578" width="82" style="588" customWidth="1"/>
    <col min="13579" max="13825" width="9.140625" style="588"/>
    <col min="13826" max="13826" width="27.7109375" style="588" customWidth="1"/>
    <col min="13827" max="13827" width="12.28515625" style="588" customWidth="1"/>
    <col min="13828" max="13828" width="3.140625" style="588" customWidth="1"/>
    <col min="13829" max="13833" width="18.85546875" style="588" customWidth="1"/>
    <col min="13834" max="13834" width="82" style="588" customWidth="1"/>
    <col min="13835" max="14081" width="9.140625" style="588"/>
    <col min="14082" max="14082" width="27.7109375" style="588" customWidth="1"/>
    <col min="14083" max="14083" width="12.28515625" style="588" customWidth="1"/>
    <col min="14084" max="14084" width="3.140625" style="588" customWidth="1"/>
    <col min="14085" max="14089" width="18.85546875" style="588" customWidth="1"/>
    <col min="14090" max="14090" width="82" style="588" customWidth="1"/>
    <col min="14091" max="14337" width="9.140625" style="588"/>
    <col min="14338" max="14338" width="27.7109375" style="588" customWidth="1"/>
    <col min="14339" max="14339" width="12.28515625" style="588" customWidth="1"/>
    <col min="14340" max="14340" width="3.140625" style="588" customWidth="1"/>
    <col min="14341" max="14345" width="18.85546875" style="588" customWidth="1"/>
    <col min="14346" max="14346" width="82" style="588" customWidth="1"/>
    <col min="14347" max="14593" width="9.140625" style="588"/>
    <col min="14594" max="14594" width="27.7109375" style="588" customWidth="1"/>
    <col min="14595" max="14595" width="12.28515625" style="588" customWidth="1"/>
    <col min="14596" max="14596" width="3.140625" style="588" customWidth="1"/>
    <col min="14597" max="14601" width="18.85546875" style="588" customWidth="1"/>
    <col min="14602" max="14602" width="82" style="588" customWidth="1"/>
    <col min="14603" max="14849" width="9.140625" style="588"/>
    <col min="14850" max="14850" width="27.7109375" style="588" customWidth="1"/>
    <col min="14851" max="14851" width="12.28515625" style="588" customWidth="1"/>
    <col min="14852" max="14852" width="3.140625" style="588" customWidth="1"/>
    <col min="14853" max="14857" width="18.85546875" style="588" customWidth="1"/>
    <col min="14858" max="14858" width="82" style="588" customWidth="1"/>
    <col min="14859" max="15105" width="9.140625" style="588"/>
    <col min="15106" max="15106" width="27.7109375" style="588" customWidth="1"/>
    <col min="15107" max="15107" width="12.28515625" style="588" customWidth="1"/>
    <col min="15108" max="15108" width="3.140625" style="588" customWidth="1"/>
    <col min="15109" max="15113" width="18.85546875" style="588" customWidth="1"/>
    <col min="15114" max="15114" width="82" style="588" customWidth="1"/>
    <col min="15115" max="15361" width="9.140625" style="588"/>
    <col min="15362" max="15362" width="27.7109375" style="588" customWidth="1"/>
    <col min="15363" max="15363" width="12.28515625" style="588" customWidth="1"/>
    <col min="15364" max="15364" width="3.140625" style="588" customWidth="1"/>
    <col min="15365" max="15369" width="18.85546875" style="588" customWidth="1"/>
    <col min="15370" max="15370" width="82" style="588" customWidth="1"/>
    <col min="15371" max="15617" width="9.140625" style="588"/>
    <col min="15618" max="15618" width="27.7109375" style="588" customWidth="1"/>
    <col min="15619" max="15619" width="12.28515625" style="588" customWidth="1"/>
    <col min="15620" max="15620" width="3.140625" style="588" customWidth="1"/>
    <col min="15621" max="15625" width="18.85546875" style="588" customWidth="1"/>
    <col min="15626" max="15626" width="82" style="588" customWidth="1"/>
    <col min="15627" max="15873" width="9.140625" style="588"/>
    <col min="15874" max="15874" width="27.7109375" style="588" customWidth="1"/>
    <col min="15875" max="15875" width="12.28515625" style="588" customWidth="1"/>
    <col min="15876" max="15876" width="3.140625" style="588" customWidth="1"/>
    <col min="15877" max="15881" width="18.85546875" style="588" customWidth="1"/>
    <col min="15882" max="15882" width="82" style="588" customWidth="1"/>
    <col min="15883" max="16129" width="9.140625" style="588"/>
    <col min="16130" max="16130" width="27.7109375" style="588" customWidth="1"/>
    <col min="16131" max="16131" width="12.28515625" style="588" customWidth="1"/>
    <col min="16132" max="16132" width="3.140625" style="588" customWidth="1"/>
    <col min="16133" max="16137" width="18.85546875" style="588" customWidth="1"/>
    <col min="16138" max="16138" width="82" style="588" customWidth="1"/>
    <col min="16139" max="16384" width="9.140625" style="588"/>
  </cols>
  <sheetData>
    <row r="1" spans="1:44" s="232" customFormat="1" ht="18.75" customHeight="1" x14ac:dyDescent="0.25">
      <c r="B1" s="607" t="s">
        <v>582</v>
      </c>
      <c r="E1" s="197"/>
    </row>
    <row r="2" spans="1:44" s="232" customFormat="1" ht="15" x14ac:dyDescent="0.25">
      <c r="B2" s="236" t="s">
        <v>127</v>
      </c>
      <c r="D2" s="523"/>
      <c r="E2" s="140"/>
      <c r="H2" s="236"/>
      <c r="I2" s="236"/>
      <c r="J2" s="236"/>
      <c r="K2" s="236"/>
      <c r="L2" s="236"/>
    </row>
    <row r="3" spans="1:44" s="592" customFormat="1" ht="13.5" thickBot="1" x14ac:dyDescent="0.25"/>
    <row r="4" spans="1:44" s="584" customFormat="1" ht="63.75" x14ac:dyDescent="0.2">
      <c r="A4" s="593"/>
      <c r="B4" s="126" t="s">
        <v>436</v>
      </c>
      <c r="C4" s="126" t="s">
        <v>437</v>
      </c>
      <c r="D4" s="126"/>
      <c r="E4" s="126" t="s">
        <v>438</v>
      </c>
      <c r="F4" s="126" t="s">
        <v>439</v>
      </c>
      <c r="G4" s="126" t="s">
        <v>440</v>
      </c>
      <c r="H4" s="126" t="s">
        <v>441</v>
      </c>
      <c r="I4" s="126" t="s">
        <v>61</v>
      </c>
      <c r="J4" s="126" t="s">
        <v>442</v>
      </c>
      <c r="K4" s="593"/>
      <c r="L4" s="593"/>
      <c r="M4" s="593"/>
      <c r="N4" s="593"/>
      <c r="O4" s="593"/>
      <c r="P4" s="593"/>
      <c r="Q4" s="593"/>
      <c r="R4" s="593"/>
      <c r="S4" s="593"/>
      <c r="T4" s="593"/>
      <c r="U4" s="593"/>
      <c r="V4" s="593"/>
      <c r="W4" s="593"/>
      <c r="X4" s="593"/>
      <c r="Y4" s="593"/>
      <c r="Z4" s="593"/>
      <c r="AA4" s="593"/>
      <c r="AB4" s="593"/>
      <c r="AC4" s="593"/>
      <c r="AD4" s="593"/>
      <c r="AE4" s="593"/>
      <c r="AF4" s="593"/>
      <c r="AG4" s="593"/>
      <c r="AH4" s="593"/>
      <c r="AI4" s="593"/>
      <c r="AJ4" s="593"/>
      <c r="AK4" s="593"/>
      <c r="AL4" s="593"/>
      <c r="AM4" s="593"/>
      <c r="AN4" s="593"/>
      <c r="AO4" s="593"/>
      <c r="AP4" s="593"/>
      <c r="AQ4" s="593"/>
      <c r="AR4" s="593"/>
    </row>
    <row r="5" spans="1:44" ht="38.25" x14ac:dyDescent="0.2">
      <c r="B5" s="587" t="s">
        <v>285</v>
      </c>
      <c r="C5" s="585" t="s">
        <v>43</v>
      </c>
      <c r="D5" s="585"/>
      <c r="E5" s="586"/>
      <c r="F5" s="586"/>
      <c r="G5" s="586"/>
      <c r="H5" s="661" t="s">
        <v>462</v>
      </c>
      <c r="I5" s="586"/>
      <c r="J5" s="587" t="s">
        <v>443</v>
      </c>
    </row>
    <row r="6" spans="1:44" ht="89.25" x14ac:dyDescent="0.2">
      <c r="B6" s="585" t="s">
        <v>286</v>
      </c>
      <c r="C6" s="585" t="s">
        <v>43</v>
      </c>
      <c r="D6" s="585"/>
      <c r="E6" s="586"/>
      <c r="F6" s="586"/>
      <c r="G6" s="586" t="s">
        <v>444</v>
      </c>
      <c r="H6" s="586"/>
      <c r="I6" s="586"/>
      <c r="J6" s="589" t="s">
        <v>445</v>
      </c>
    </row>
    <row r="7" spans="1:44" ht="51" x14ac:dyDescent="0.2">
      <c r="B7" s="587" t="s">
        <v>287</v>
      </c>
      <c r="C7" s="585" t="s">
        <v>43</v>
      </c>
      <c r="D7" s="585"/>
      <c r="E7" s="586" t="s">
        <v>446</v>
      </c>
      <c r="F7" s="586" t="s">
        <v>444</v>
      </c>
      <c r="G7" s="586" t="s">
        <v>447</v>
      </c>
      <c r="H7" s="586"/>
      <c r="I7" s="586"/>
      <c r="J7" s="589" t="s">
        <v>448</v>
      </c>
    </row>
    <row r="8" spans="1:44" ht="63.75" x14ac:dyDescent="0.2">
      <c r="B8" s="585" t="s">
        <v>288</v>
      </c>
      <c r="C8" s="585" t="s">
        <v>43</v>
      </c>
      <c r="D8" s="585"/>
      <c r="E8" s="586"/>
      <c r="F8" s="586" t="s">
        <v>447</v>
      </c>
      <c r="G8" s="586" t="s">
        <v>449</v>
      </c>
      <c r="H8" s="586"/>
      <c r="I8" s="586"/>
      <c r="J8" s="587" t="s">
        <v>450</v>
      </c>
    </row>
    <row r="9" spans="1:44" ht="114.75" x14ac:dyDescent="0.2">
      <c r="B9" s="585" t="s">
        <v>289</v>
      </c>
      <c r="C9" s="585" t="s">
        <v>43</v>
      </c>
      <c r="D9" s="585"/>
      <c r="E9" s="586"/>
      <c r="F9" s="590" t="s">
        <v>451</v>
      </c>
      <c r="G9" s="586"/>
      <c r="H9" s="661" t="s">
        <v>462</v>
      </c>
      <c r="I9" s="591"/>
      <c r="J9" s="589" t="s">
        <v>452</v>
      </c>
    </row>
    <row r="10" spans="1:44" ht="25.5" x14ac:dyDescent="0.2">
      <c r="B10" s="587" t="s">
        <v>291</v>
      </c>
      <c r="C10" s="585" t="s">
        <v>239</v>
      </c>
      <c r="D10" s="585"/>
      <c r="E10" s="594"/>
      <c r="F10" s="594"/>
      <c r="G10" s="594"/>
      <c r="H10" s="594"/>
      <c r="I10" s="594"/>
      <c r="J10" s="595"/>
    </row>
    <row r="11" spans="1:44" ht="38.25" x14ac:dyDescent="0.2">
      <c r="B11" s="585" t="s">
        <v>290</v>
      </c>
      <c r="C11" s="585" t="s">
        <v>43</v>
      </c>
      <c r="D11" s="585"/>
      <c r="E11" s="586"/>
      <c r="F11" s="586" t="s">
        <v>453</v>
      </c>
      <c r="G11" s="586"/>
      <c r="H11" s="586"/>
      <c r="I11" s="586"/>
      <c r="J11" s="587" t="s">
        <v>454</v>
      </c>
    </row>
    <row r="12" spans="1:44" ht="51" x14ac:dyDescent="0.2">
      <c r="B12" s="585" t="s">
        <v>292</v>
      </c>
      <c r="C12" s="585" t="s">
        <v>43</v>
      </c>
      <c r="D12" s="585"/>
      <c r="E12" s="586"/>
      <c r="F12" s="586" t="s">
        <v>449</v>
      </c>
      <c r="G12" s="586"/>
      <c r="H12" s="586"/>
      <c r="I12" s="586"/>
      <c r="J12" s="589" t="s">
        <v>455</v>
      </c>
    </row>
    <row r="13" spans="1:44" ht="76.5" x14ac:dyDescent="0.2">
      <c r="B13" s="585" t="s">
        <v>293</v>
      </c>
      <c r="C13" s="585" t="s">
        <v>43</v>
      </c>
      <c r="D13" s="585"/>
      <c r="E13" s="586" t="s">
        <v>447</v>
      </c>
      <c r="F13" s="586"/>
      <c r="G13" s="586" t="s">
        <v>451</v>
      </c>
      <c r="H13" s="661" t="s">
        <v>446</v>
      </c>
      <c r="I13" s="586" t="s">
        <v>456</v>
      </c>
      <c r="J13" s="589" t="s">
        <v>457</v>
      </c>
    </row>
    <row r="14" spans="1:44" ht="38.25" x14ac:dyDescent="0.2">
      <c r="B14" s="585" t="s">
        <v>294</v>
      </c>
      <c r="C14" s="585" t="s">
        <v>43</v>
      </c>
      <c r="D14" s="585"/>
      <c r="E14" s="586"/>
      <c r="F14" s="586"/>
      <c r="G14" s="586" t="s">
        <v>453</v>
      </c>
      <c r="H14" s="586"/>
      <c r="I14" s="586"/>
      <c r="J14" s="587" t="s">
        <v>458</v>
      </c>
    </row>
    <row r="15" spans="1:44" x14ac:dyDescent="0.2">
      <c r="B15" s="585" t="s">
        <v>295</v>
      </c>
      <c r="C15" s="585" t="s">
        <v>42</v>
      </c>
      <c r="D15" s="585"/>
      <c r="E15" s="586"/>
      <c r="F15" s="586"/>
      <c r="G15" s="586"/>
      <c r="H15" s="586"/>
      <c r="I15" s="586"/>
      <c r="J15" s="587"/>
    </row>
    <row r="16" spans="1:44" ht="51" x14ac:dyDescent="0.2">
      <c r="B16" s="585" t="s">
        <v>296</v>
      </c>
      <c r="C16" s="585" t="s">
        <v>42</v>
      </c>
      <c r="D16" s="585"/>
      <c r="E16" s="586"/>
      <c r="F16" s="586"/>
      <c r="G16" s="586"/>
      <c r="H16" s="586"/>
      <c r="I16" s="586"/>
      <c r="J16" s="587" t="s">
        <v>459</v>
      </c>
    </row>
    <row r="17" spans="2:10" ht="89.25" x14ac:dyDescent="0.2">
      <c r="B17" s="585" t="s">
        <v>297</v>
      </c>
      <c r="C17" s="585" t="s">
        <v>42</v>
      </c>
      <c r="D17" s="585"/>
      <c r="E17" s="586"/>
      <c r="F17" s="586"/>
      <c r="G17" s="586"/>
      <c r="H17" s="586"/>
      <c r="I17" s="586"/>
      <c r="J17" s="589" t="s">
        <v>460</v>
      </c>
    </row>
    <row r="18" spans="2:10" s="592" customFormat="1" ht="32.25" customHeight="1" x14ac:dyDescent="0.2">
      <c r="B18" s="662" t="s">
        <v>298</v>
      </c>
      <c r="C18" s="662" t="s">
        <v>42</v>
      </c>
      <c r="D18" s="662"/>
      <c r="E18" s="661"/>
      <c r="F18" s="661"/>
      <c r="G18" s="661"/>
      <c r="H18" s="661"/>
      <c r="I18" s="661"/>
      <c r="J18" s="663" t="s">
        <v>463</v>
      </c>
    </row>
    <row r="19" spans="2:10" s="592" customFormat="1" x14ac:dyDescent="0.2"/>
    <row r="20" spans="2:10" s="592" customFormat="1" x14ac:dyDescent="0.2"/>
    <row r="21" spans="2:10" s="592" customFormat="1" x14ac:dyDescent="0.2">
      <c r="B21" s="592" t="s">
        <v>461</v>
      </c>
      <c r="F21" s="664"/>
      <c r="G21" s="664"/>
      <c r="H21" s="664"/>
    </row>
    <row r="22" spans="2:10" s="592" customFormat="1" x14ac:dyDescent="0.2"/>
    <row r="23" spans="2:10" s="592" customFormat="1" x14ac:dyDescent="0.2"/>
    <row r="24" spans="2:10" s="592" customFormat="1" x14ac:dyDescent="0.2"/>
    <row r="25" spans="2:10" s="592" customFormat="1" x14ac:dyDescent="0.2"/>
    <row r="26" spans="2:10" s="592" customFormat="1" x14ac:dyDescent="0.2"/>
    <row r="27" spans="2:10" s="592" customFormat="1" x14ac:dyDescent="0.2"/>
    <row r="28" spans="2:10" s="592" customFormat="1" x14ac:dyDescent="0.2"/>
    <row r="29" spans="2:10" s="592" customFormat="1" x14ac:dyDescent="0.2"/>
    <row r="30" spans="2:10" s="592" customFormat="1" x14ac:dyDescent="0.2"/>
    <row r="31" spans="2:10" s="592" customFormat="1" x14ac:dyDescent="0.2"/>
    <row r="32" spans="2:10" s="592" customFormat="1" x14ac:dyDescent="0.2"/>
    <row r="33" s="592" customFormat="1" x14ac:dyDescent="0.2"/>
    <row r="34" s="592" customFormat="1" x14ac:dyDescent="0.2"/>
    <row r="35" s="592" customFormat="1" x14ac:dyDescent="0.2"/>
    <row r="36" s="592" customFormat="1" x14ac:dyDescent="0.2"/>
    <row r="37" s="592" customFormat="1" x14ac:dyDescent="0.2"/>
    <row r="38" s="592" customFormat="1" x14ac:dyDescent="0.2"/>
    <row r="39" s="592" customFormat="1" x14ac:dyDescent="0.2"/>
    <row r="40" s="592" customFormat="1" x14ac:dyDescent="0.2"/>
    <row r="41" s="592" customFormat="1" x14ac:dyDescent="0.2"/>
    <row r="42" s="592" customFormat="1" x14ac:dyDescent="0.2"/>
    <row r="43" s="592" customFormat="1" x14ac:dyDescent="0.2"/>
    <row r="44" s="592" customFormat="1" x14ac:dyDescent="0.2"/>
    <row r="45" s="592" customFormat="1" x14ac:dyDescent="0.2"/>
    <row r="46" s="592" customFormat="1" x14ac:dyDescent="0.2"/>
    <row r="47" s="592" customFormat="1" x14ac:dyDescent="0.2"/>
    <row r="48" s="592" customFormat="1" x14ac:dyDescent="0.2"/>
    <row r="49" s="592" customFormat="1" x14ac:dyDescent="0.2"/>
    <row r="50" s="592" customFormat="1" x14ac:dyDescent="0.2"/>
    <row r="51" s="592" customFormat="1" x14ac:dyDescent="0.2"/>
    <row r="52" s="592" customFormat="1" x14ac:dyDescent="0.2"/>
    <row r="53" s="592" customFormat="1" x14ac:dyDescent="0.2"/>
    <row r="54" s="592" customFormat="1" x14ac:dyDescent="0.2"/>
    <row r="55" s="592" customFormat="1" x14ac:dyDescent="0.2"/>
    <row r="56" s="592" customFormat="1" x14ac:dyDescent="0.2"/>
    <row r="57" s="592" customFormat="1" x14ac:dyDescent="0.2"/>
    <row r="58" s="592" customFormat="1" x14ac:dyDescent="0.2"/>
    <row r="59" s="592" customFormat="1" x14ac:dyDescent="0.2"/>
    <row r="60" s="592" customFormat="1" x14ac:dyDescent="0.2"/>
    <row r="61" s="592" customFormat="1" x14ac:dyDescent="0.2"/>
    <row r="62" s="592" customFormat="1" x14ac:dyDescent="0.2"/>
    <row r="63" s="592" customFormat="1" x14ac:dyDescent="0.2"/>
    <row r="64" s="592" customFormat="1" x14ac:dyDescent="0.2"/>
    <row r="65" s="592" customFormat="1" x14ac:dyDescent="0.2"/>
    <row r="66" s="592" customFormat="1" x14ac:dyDescent="0.2"/>
    <row r="67" s="592" customFormat="1" x14ac:dyDescent="0.2"/>
    <row r="68" s="592" customFormat="1" x14ac:dyDescent="0.2"/>
    <row r="69" s="592" customFormat="1" x14ac:dyDescent="0.2"/>
    <row r="70" s="592" customFormat="1" x14ac:dyDescent="0.2"/>
    <row r="71" s="592" customFormat="1" x14ac:dyDescent="0.2"/>
    <row r="72" s="592" customFormat="1" x14ac:dyDescent="0.2"/>
    <row r="73" s="592" customFormat="1" x14ac:dyDescent="0.2"/>
    <row r="74" s="592" customFormat="1" x14ac:dyDescent="0.2"/>
    <row r="75" s="592" customFormat="1" x14ac:dyDescent="0.2"/>
    <row r="76" s="592" customFormat="1" x14ac:dyDescent="0.2"/>
    <row r="77" s="592" customFormat="1" x14ac:dyDescent="0.2"/>
    <row r="78" s="592" customFormat="1" x14ac:dyDescent="0.2"/>
    <row r="79" s="592" customFormat="1" x14ac:dyDescent="0.2"/>
    <row r="80" s="592" customFormat="1" x14ac:dyDescent="0.2"/>
    <row r="81" s="592" customFormat="1" x14ac:dyDescent="0.2"/>
    <row r="82" s="592" customFormat="1" x14ac:dyDescent="0.2"/>
    <row r="83" s="592" customFormat="1" x14ac:dyDescent="0.2"/>
    <row r="84" s="592" customFormat="1" x14ac:dyDescent="0.2"/>
    <row r="85" s="592" customFormat="1" x14ac:dyDescent="0.2"/>
    <row r="86" s="592" customFormat="1" x14ac:dyDescent="0.2"/>
    <row r="87" s="592" customFormat="1" x14ac:dyDescent="0.2"/>
    <row r="88" s="592" customFormat="1" x14ac:dyDescent="0.2"/>
    <row r="89" s="592" customFormat="1" x14ac:dyDescent="0.2"/>
    <row r="90" s="592" customFormat="1" x14ac:dyDescent="0.2"/>
    <row r="91" s="592" customFormat="1" x14ac:dyDescent="0.2"/>
    <row r="92" s="592" customFormat="1" x14ac:dyDescent="0.2"/>
    <row r="93" s="592" customFormat="1" x14ac:dyDescent="0.2"/>
    <row r="94" s="592" customFormat="1" x14ac:dyDescent="0.2"/>
    <row r="95" s="592" customFormat="1" x14ac:dyDescent="0.2"/>
    <row r="96" s="592" customFormat="1" x14ac:dyDescent="0.2"/>
    <row r="97" s="592" customFormat="1" x14ac:dyDescent="0.2"/>
    <row r="98" s="592" customFormat="1" x14ac:dyDescent="0.2"/>
    <row r="99" s="592" customFormat="1" x14ac:dyDescent="0.2"/>
    <row r="100" s="592" customFormat="1" x14ac:dyDescent="0.2"/>
    <row r="101" s="592" customFormat="1" x14ac:dyDescent="0.2"/>
    <row r="102" s="592" customFormat="1" x14ac:dyDescent="0.2"/>
    <row r="103" s="592" customFormat="1" x14ac:dyDescent="0.2"/>
    <row r="104" s="592" customFormat="1" x14ac:dyDescent="0.2"/>
    <row r="105" s="592" customFormat="1" x14ac:dyDescent="0.2"/>
    <row r="106" s="592" customFormat="1" x14ac:dyDescent="0.2"/>
    <row r="107" s="592" customFormat="1" x14ac:dyDescent="0.2"/>
    <row r="108" s="592" customFormat="1" x14ac:dyDescent="0.2"/>
    <row r="109" s="592" customFormat="1" x14ac:dyDescent="0.2"/>
    <row r="110" s="592" customFormat="1" x14ac:dyDescent="0.2"/>
    <row r="111" s="592" customFormat="1" x14ac:dyDescent="0.2"/>
    <row r="112" s="592" customFormat="1" x14ac:dyDescent="0.2"/>
    <row r="113" s="592" customFormat="1" x14ac:dyDescent="0.2"/>
    <row r="114" s="592" customFormat="1" x14ac:dyDescent="0.2"/>
    <row r="115" s="592" customFormat="1" x14ac:dyDescent="0.2"/>
    <row r="116" s="592" customFormat="1" x14ac:dyDescent="0.2"/>
    <row r="117" s="592" customFormat="1" x14ac:dyDescent="0.2"/>
    <row r="118" s="592" customFormat="1" x14ac:dyDescent="0.2"/>
    <row r="119" s="592" customFormat="1" x14ac:dyDescent="0.2"/>
    <row r="120" s="592" customFormat="1" x14ac:dyDescent="0.2"/>
  </sheetData>
  <hyperlinks>
    <hyperlink ref="B2" location="Index!A1" display="Return to Index"/>
  </hyperlinks>
  <pageMargins left="0.75" right="0.75" top="1" bottom="1" header="0.5" footer="0.5"/>
  <pageSetup scale="63" orientation="landscape" horizontalDpi="300" verticalDpi="300" r:id="rId1"/>
  <headerFooter alignWithMargins="0"/>
  <rowBreaks count="1" manualBreakCount="1">
    <brk id="17" max="16383" man="1"/>
  </rowBreaks>
  <colBreaks count="1" manualBreakCount="1">
    <brk id="10"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K33"/>
  <sheetViews>
    <sheetView zoomScaleNormal="100" workbookViewId="0"/>
  </sheetViews>
  <sheetFormatPr defaultColWidth="9.140625" defaultRowHeight="15" x14ac:dyDescent="0.25"/>
  <cols>
    <col min="1" max="1" width="3.28515625" style="232" customWidth="1"/>
    <col min="2" max="2" width="20.42578125" style="232" customWidth="1"/>
    <col min="3" max="3" width="13.140625" style="232" customWidth="1"/>
    <col min="4" max="4" width="11.28515625" style="197" customWidth="1"/>
    <col min="5" max="5" width="33.28515625" style="232" customWidth="1"/>
    <col min="6" max="6" width="1.85546875" style="232" customWidth="1"/>
    <col min="7" max="7" width="13.140625" style="232" customWidth="1"/>
    <col min="8" max="8" width="33.28515625" style="232" customWidth="1"/>
    <col min="9" max="9" width="1.85546875" style="232" customWidth="1"/>
    <col min="10" max="10" width="13.140625" style="232" customWidth="1"/>
    <col min="11" max="11" width="33.28515625" style="232" customWidth="1"/>
    <col min="12" max="16384" width="9.140625" style="232"/>
  </cols>
  <sheetData>
    <row r="1" spans="2:11" ht="18.75" customHeight="1" x14ac:dyDescent="0.25">
      <c r="B1" s="607" t="s">
        <v>492</v>
      </c>
    </row>
    <row r="2" spans="2:11" x14ac:dyDescent="0.25">
      <c r="B2" s="236" t="s">
        <v>127</v>
      </c>
      <c r="C2" s="523"/>
      <c r="D2" s="140"/>
      <c r="G2" s="236"/>
      <c r="H2" s="236"/>
      <c r="I2" s="236"/>
      <c r="J2" s="236"/>
      <c r="K2" s="236"/>
    </row>
    <row r="3" spans="2:11" ht="16.5" thickBot="1" x14ac:dyDescent="0.3">
      <c r="B3" s="2"/>
      <c r="D3" s="140"/>
      <c r="G3" s="95"/>
      <c r="H3" s="95"/>
      <c r="I3" s="95"/>
      <c r="J3" s="95"/>
      <c r="K3" s="95"/>
    </row>
    <row r="4" spans="2:11" ht="15.75" thickBot="1" x14ac:dyDescent="0.3">
      <c r="B4" s="115"/>
      <c r="C4" s="777">
        <v>2019</v>
      </c>
      <c r="D4" s="778"/>
      <c r="E4" s="779"/>
      <c r="F4" s="528"/>
      <c r="G4" s="777">
        <v>2017</v>
      </c>
      <c r="H4" s="779"/>
      <c r="I4" s="519"/>
      <c r="J4" s="777">
        <v>2015</v>
      </c>
      <c r="K4" s="779"/>
    </row>
    <row r="5" spans="2:11" ht="70.5" customHeight="1" thickBot="1" x14ac:dyDescent="0.3">
      <c r="B5" s="126" t="s">
        <v>0</v>
      </c>
      <c r="C5" s="530" t="s">
        <v>171</v>
      </c>
      <c r="D5" s="530" t="s">
        <v>393</v>
      </c>
      <c r="E5" s="530" t="s">
        <v>224</v>
      </c>
      <c r="F5" s="530"/>
      <c r="G5" s="530" t="s">
        <v>171</v>
      </c>
      <c r="H5" s="530" t="s">
        <v>224</v>
      </c>
      <c r="I5" s="530"/>
      <c r="J5" s="530" t="s">
        <v>171</v>
      </c>
      <c r="K5" s="530" t="s">
        <v>224</v>
      </c>
    </row>
    <row r="6" spans="2:11" ht="38.25" x14ac:dyDescent="0.25">
      <c r="B6" s="214" t="s">
        <v>28</v>
      </c>
      <c r="C6" s="220" t="s">
        <v>166</v>
      </c>
      <c r="D6" s="529" t="s">
        <v>42</v>
      </c>
      <c r="E6" s="539"/>
      <c r="F6" s="536"/>
      <c r="G6" s="531" t="s">
        <v>166</v>
      </c>
      <c r="H6" s="532" t="s">
        <v>167</v>
      </c>
      <c r="I6" s="532"/>
      <c r="J6" s="535" t="s">
        <v>77</v>
      </c>
      <c r="K6" s="533" t="s">
        <v>142</v>
      </c>
    </row>
    <row r="7" spans="2:11" ht="102" x14ac:dyDescent="0.25">
      <c r="B7" s="214" t="s">
        <v>29</v>
      </c>
      <c r="C7" s="53" t="s">
        <v>166</v>
      </c>
      <c r="D7" s="216" t="s">
        <v>165</v>
      </c>
      <c r="E7" s="540" t="s">
        <v>407</v>
      </c>
      <c r="F7" s="537"/>
      <c r="G7" s="54" t="s">
        <v>77</v>
      </c>
      <c r="H7" s="524" t="s">
        <v>395</v>
      </c>
      <c r="I7" s="524"/>
      <c r="J7" s="54" t="s">
        <v>77</v>
      </c>
      <c r="K7" s="216" t="s">
        <v>78</v>
      </c>
    </row>
    <row r="8" spans="2:11" ht="140.25" x14ac:dyDescent="0.25">
      <c r="B8" s="214" t="s">
        <v>30</v>
      </c>
      <c r="C8" s="53" t="s">
        <v>86</v>
      </c>
      <c r="D8" s="216" t="s">
        <v>42</v>
      </c>
      <c r="E8" s="540"/>
      <c r="F8" s="537"/>
      <c r="G8" s="54" t="s">
        <v>86</v>
      </c>
      <c r="H8" s="524" t="s">
        <v>244</v>
      </c>
      <c r="I8" s="524"/>
      <c r="J8" s="54" t="s">
        <v>77</v>
      </c>
      <c r="K8" s="216" t="s">
        <v>79</v>
      </c>
    </row>
    <row r="9" spans="2:11" ht="63.75" x14ac:dyDescent="0.25">
      <c r="B9" s="214" t="s">
        <v>31</v>
      </c>
      <c r="C9" s="53" t="s">
        <v>77</v>
      </c>
      <c r="D9" s="216" t="s">
        <v>42</v>
      </c>
      <c r="E9" s="540"/>
      <c r="F9" s="537"/>
      <c r="G9" s="54" t="s">
        <v>77</v>
      </c>
      <c r="H9" s="524" t="s">
        <v>395</v>
      </c>
      <c r="I9" s="524"/>
      <c r="J9" s="54" t="s">
        <v>77</v>
      </c>
      <c r="K9" s="216" t="s">
        <v>143</v>
      </c>
    </row>
    <row r="10" spans="2:11" ht="127.5" x14ac:dyDescent="0.25">
      <c r="B10" s="214" t="s">
        <v>32</v>
      </c>
      <c r="C10" s="53" t="s">
        <v>86</v>
      </c>
      <c r="D10" s="216" t="s">
        <v>165</v>
      </c>
      <c r="E10" s="540" t="s">
        <v>408</v>
      </c>
      <c r="F10" s="537"/>
      <c r="G10" s="54" t="s">
        <v>166</v>
      </c>
      <c r="H10" s="524" t="s">
        <v>225</v>
      </c>
      <c r="I10" s="524"/>
      <c r="J10" s="54" t="s">
        <v>77</v>
      </c>
      <c r="K10" s="216" t="s">
        <v>80</v>
      </c>
    </row>
    <row r="11" spans="2:11" x14ac:dyDescent="0.25">
      <c r="B11" s="214" t="s">
        <v>175</v>
      </c>
      <c r="C11" s="53" t="s">
        <v>77</v>
      </c>
      <c r="D11" s="216" t="s">
        <v>42</v>
      </c>
      <c r="E11" s="540"/>
      <c r="F11" s="537"/>
      <c r="G11" s="54" t="s">
        <v>77</v>
      </c>
      <c r="H11" s="524" t="s">
        <v>395</v>
      </c>
      <c r="I11" s="524"/>
      <c r="J11" s="54" t="s">
        <v>77</v>
      </c>
      <c r="K11" s="216" t="s">
        <v>142</v>
      </c>
    </row>
    <row r="12" spans="2:11" ht="63.75" x14ac:dyDescent="0.25">
      <c r="B12" s="214" t="s">
        <v>34</v>
      </c>
      <c r="C12" s="53" t="s">
        <v>86</v>
      </c>
      <c r="D12" s="217" t="s">
        <v>165</v>
      </c>
      <c r="E12" s="540" t="s">
        <v>409</v>
      </c>
      <c r="F12" s="537"/>
      <c r="G12" s="201" t="s">
        <v>166</v>
      </c>
      <c r="H12" s="572" t="s">
        <v>168</v>
      </c>
      <c r="I12" s="525"/>
      <c r="J12" s="201" t="s">
        <v>77</v>
      </c>
      <c r="K12" s="217" t="s">
        <v>81</v>
      </c>
    </row>
    <row r="13" spans="2:11" ht="51" x14ac:dyDescent="0.25">
      <c r="B13" s="214" t="s">
        <v>154</v>
      </c>
      <c r="C13" s="571" t="s">
        <v>77</v>
      </c>
      <c r="D13" s="218" t="s">
        <v>42</v>
      </c>
      <c r="E13" s="540"/>
      <c r="F13" s="537"/>
      <c r="G13" s="202" t="s">
        <v>77</v>
      </c>
      <c r="H13" s="526" t="s">
        <v>226</v>
      </c>
      <c r="I13" s="526"/>
      <c r="J13" s="202" t="s">
        <v>82</v>
      </c>
      <c r="K13" s="218" t="s">
        <v>83</v>
      </c>
    </row>
    <row r="14" spans="2:11" ht="267.75" x14ac:dyDescent="0.25">
      <c r="B14" s="214" t="s">
        <v>36</v>
      </c>
      <c r="C14" s="53" t="s">
        <v>86</v>
      </c>
      <c r="D14" s="216" t="s">
        <v>165</v>
      </c>
      <c r="E14" s="540" t="s">
        <v>410</v>
      </c>
      <c r="F14" s="537"/>
      <c r="G14" s="54" t="s">
        <v>84</v>
      </c>
      <c r="H14" s="524" t="s">
        <v>395</v>
      </c>
      <c r="I14" s="524"/>
      <c r="J14" s="54" t="s">
        <v>84</v>
      </c>
      <c r="K14" s="216" t="s">
        <v>85</v>
      </c>
    </row>
    <row r="15" spans="2:11" ht="77.25" customHeight="1" x14ac:dyDescent="0.25">
      <c r="B15" s="214" t="s">
        <v>37</v>
      </c>
      <c r="C15" s="53" t="s">
        <v>166</v>
      </c>
      <c r="D15" s="216" t="s">
        <v>173</v>
      </c>
      <c r="E15" s="540" t="s">
        <v>411</v>
      </c>
      <c r="F15" s="537"/>
      <c r="G15" s="54" t="s">
        <v>86</v>
      </c>
      <c r="H15" s="524" t="s">
        <v>223</v>
      </c>
      <c r="I15" s="524"/>
      <c r="J15" s="54" t="s">
        <v>84</v>
      </c>
      <c r="K15" s="216" t="s">
        <v>155</v>
      </c>
    </row>
    <row r="16" spans="2:11" x14ac:dyDescent="0.25">
      <c r="B16" s="665" t="s">
        <v>406</v>
      </c>
      <c r="C16" s="666" t="s">
        <v>77</v>
      </c>
      <c r="D16" s="667" t="s">
        <v>42</v>
      </c>
      <c r="E16" s="540"/>
      <c r="F16" s="537"/>
      <c r="G16" s="54" t="s">
        <v>77</v>
      </c>
      <c r="H16" s="524" t="s">
        <v>395</v>
      </c>
      <c r="I16" s="524"/>
      <c r="J16" s="54" t="s">
        <v>77</v>
      </c>
      <c r="K16" s="216" t="s">
        <v>142</v>
      </c>
    </row>
    <row r="17" spans="2:11" x14ac:dyDescent="0.25">
      <c r="B17" s="214" t="s">
        <v>41</v>
      </c>
      <c r="C17" s="53" t="s">
        <v>77</v>
      </c>
      <c r="D17" s="216" t="s">
        <v>42</v>
      </c>
      <c r="E17" s="540"/>
      <c r="F17" s="537"/>
      <c r="G17" s="54" t="s">
        <v>77</v>
      </c>
      <c r="H17" s="524" t="s">
        <v>395</v>
      </c>
      <c r="I17" s="524"/>
      <c r="J17" s="54" t="s">
        <v>77</v>
      </c>
      <c r="K17" s="216" t="s">
        <v>142</v>
      </c>
    </row>
    <row r="18" spans="2:11" ht="25.5" x14ac:dyDescent="0.25">
      <c r="B18" s="214" t="s">
        <v>39</v>
      </c>
      <c r="C18" s="53" t="s">
        <v>86</v>
      </c>
      <c r="D18" s="216" t="s">
        <v>42</v>
      </c>
      <c r="E18" s="540"/>
      <c r="F18" s="537"/>
      <c r="G18" s="54" t="s">
        <v>86</v>
      </c>
      <c r="H18" s="524" t="s">
        <v>395</v>
      </c>
      <c r="I18" s="524"/>
      <c r="J18" s="54" t="s">
        <v>86</v>
      </c>
      <c r="K18" s="216" t="s">
        <v>87</v>
      </c>
    </row>
    <row r="19" spans="2:11" ht="15.75" thickBot="1" x14ac:dyDescent="0.3">
      <c r="B19" s="215" t="s">
        <v>247</v>
      </c>
      <c r="C19" s="57" t="s">
        <v>77</v>
      </c>
      <c r="D19" s="219" t="s">
        <v>42</v>
      </c>
      <c r="E19" s="541"/>
      <c r="F19" s="538"/>
      <c r="G19" s="148" t="s">
        <v>77</v>
      </c>
      <c r="H19" s="527" t="s">
        <v>395</v>
      </c>
      <c r="I19" s="527"/>
      <c r="J19" s="148" t="s">
        <v>77</v>
      </c>
      <c r="K19" s="534" t="s">
        <v>142</v>
      </c>
    </row>
    <row r="21" spans="2:11" x14ac:dyDescent="0.25">
      <c r="B21" s="239" t="s">
        <v>114</v>
      </c>
    </row>
    <row r="22" spans="2:11" x14ac:dyDescent="0.25">
      <c r="B22" s="673" t="s">
        <v>394</v>
      </c>
      <c r="C22" s="673"/>
      <c r="D22" s="673"/>
      <c r="E22" s="673"/>
      <c r="F22" s="673"/>
      <c r="G22" s="673"/>
      <c r="H22" s="673"/>
      <c r="I22" s="673"/>
      <c r="J22" s="673"/>
      <c r="K22" s="673"/>
    </row>
    <row r="23" spans="2:11" ht="27.75" customHeight="1" x14ac:dyDescent="0.25">
      <c r="B23" s="673"/>
      <c r="C23" s="673"/>
      <c r="D23" s="673"/>
      <c r="E23" s="673"/>
      <c r="F23" s="673"/>
      <c r="G23" s="673"/>
      <c r="H23" s="673"/>
      <c r="I23" s="673"/>
      <c r="J23" s="673"/>
      <c r="K23" s="673"/>
    </row>
    <row r="24" spans="2:11" x14ac:dyDescent="0.25">
      <c r="B24" s="518" t="s">
        <v>525</v>
      </c>
      <c r="D24" s="232"/>
    </row>
    <row r="25" spans="2:11" s="521" customFormat="1" x14ac:dyDescent="0.25">
      <c r="B25" s="174"/>
      <c r="C25" s="174"/>
      <c r="D25" s="174"/>
      <c r="E25" s="174"/>
      <c r="F25" s="174"/>
      <c r="G25" s="174"/>
      <c r="H25" s="174"/>
      <c r="I25" s="174"/>
      <c r="J25" s="174"/>
      <c r="K25" s="174"/>
    </row>
    <row r="26" spans="2:11" s="521" customFormat="1" x14ac:dyDescent="0.25">
      <c r="B26" s="174"/>
      <c r="C26" s="174"/>
      <c r="D26" s="174"/>
      <c r="E26" s="174"/>
      <c r="F26" s="174"/>
      <c r="G26" s="174"/>
      <c r="H26" s="174"/>
      <c r="I26" s="174"/>
      <c r="J26" s="174"/>
      <c r="K26" s="174"/>
    </row>
    <row r="27" spans="2:11" s="521" customFormat="1" x14ac:dyDescent="0.25">
      <c r="B27" s="174"/>
      <c r="C27" s="174"/>
      <c r="D27" s="174"/>
      <c r="E27" s="174"/>
      <c r="F27" s="174"/>
      <c r="G27" s="174"/>
      <c r="H27" s="174"/>
      <c r="I27" s="174"/>
      <c r="J27" s="174"/>
      <c r="K27" s="174"/>
    </row>
    <row r="28" spans="2:11" x14ac:dyDescent="0.25">
      <c r="B28" s="521"/>
      <c r="D28" s="521"/>
    </row>
    <row r="30" spans="2:11" x14ac:dyDescent="0.25">
      <c r="B30" s="210"/>
      <c r="C30" s="210"/>
      <c r="D30" s="517"/>
      <c r="E30" s="210"/>
      <c r="F30" s="210"/>
      <c r="G30" s="182"/>
      <c r="H30" s="182"/>
      <c r="I30" s="182"/>
      <c r="J30" s="182"/>
      <c r="K30" s="182"/>
    </row>
    <row r="31" spans="2:11" x14ac:dyDescent="0.25">
      <c r="B31" s="520"/>
      <c r="C31" s="517"/>
      <c r="D31" s="517"/>
      <c r="E31" s="517"/>
      <c r="F31" s="517"/>
      <c r="G31" s="517"/>
      <c r="H31" s="517"/>
      <c r="I31" s="517"/>
      <c r="J31" s="517"/>
      <c r="K31" s="517"/>
    </row>
    <row r="32" spans="2:11" x14ac:dyDescent="0.25">
      <c r="B32" s="517"/>
      <c r="C32" s="517"/>
      <c r="D32" s="517"/>
      <c r="E32" s="517"/>
      <c r="F32" s="517"/>
      <c r="G32" s="517"/>
      <c r="H32" s="517"/>
      <c r="I32" s="517"/>
      <c r="J32" s="517"/>
      <c r="K32" s="517"/>
    </row>
    <row r="33" spans="2:11" x14ac:dyDescent="0.25">
      <c r="B33" s="209"/>
      <c r="C33" s="210"/>
      <c r="D33" s="517"/>
      <c r="E33" s="210"/>
      <c r="F33" s="210"/>
      <c r="G33" s="182"/>
      <c r="H33" s="182"/>
      <c r="I33" s="182"/>
      <c r="J33" s="182"/>
      <c r="K33" s="182"/>
    </row>
  </sheetData>
  <mergeCells count="4">
    <mergeCell ref="C4:E4"/>
    <mergeCell ref="G4:H4"/>
    <mergeCell ref="J4:K4"/>
    <mergeCell ref="B22:K23"/>
  </mergeCells>
  <hyperlinks>
    <hyperlink ref="B2" location="Index!A1" display="Return to Index"/>
  </hyperlinks>
  <pageMargins left="0.70866141732283472" right="0.70866141732283472" top="0.74803149606299213" bottom="0.74803149606299213" header="0.31496062992125984" footer="0.31496062992125984"/>
  <pageSetup paperSize="9" scale="55" orientation="portrait" r:id="rId1"/>
  <headerFooter>
    <oddHeader>&amp;L&amp;"Arial,Regular"&amp;10Primary Care Workforce Survey 2017 - www.isdscotland.org/Health-Topics/General-Practice/&amp;R&amp;"Arial,Regular"&amp;10This is an Official Statistics publication for Scotland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pageSetUpPr fitToPage="1"/>
  </sheetPr>
  <dimension ref="B1:H64"/>
  <sheetViews>
    <sheetView zoomScaleNormal="100" workbookViewId="0"/>
  </sheetViews>
  <sheetFormatPr defaultColWidth="9.140625" defaultRowHeight="15" x14ac:dyDescent="0.25"/>
  <cols>
    <col min="1" max="1" width="3.28515625" style="1" customWidth="1"/>
    <col min="2" max="3" width="28.7109375" style="1" customWidth="1"/>
    <col min="4" max="4" width="45.42578125" style="1" customWidth="1"/>
    <col min="5" max="5" width="28.7109375" style="1" customWidth="1"/>
    <col min="6" max="6" width="40.5703125" style="1" customWidth="1"/>
    <col min="7" max="16384" width="9.140625" style="1"/>
  </cols>
  <sheetData>
    <row r="1" spans="2:8" ht="18.75" customHeight="1" x14ac:dyDescent="0.25">
      <c r="B1" s="607" t="s">
        <v>493</v>
      </c>
    </row>
    <row r="2" spans="2:8" ht="15" customHeight="1" x14ac:dyDescent="0.25">
      <c r="B2" s="236" t="s">
        <v>127</v>
      </c>
    </row>
    <row r="3" spans="2:8" s="232" customFormat="1" ht="15" customHeight="1" x14ac:dyDescent="0.25">
      <c r="B3" s="2"/>
    </row>
    <row r="4" spans="2:8" s="232" customFormat="1" ht="15" customHeight="1" thickBot="1" x14ac:dyDescent="0.3">
      <c r="B4" s="46" t="s">
        <v>371</v>
      </c>
    </row>
    <row r="5" spans="2:8" s="232" customFormat="1" ht="15" customHeight="1" x14ac:dyDescent="0.25">
      <c r="B5" s="3" t="s">
        <v>0</v>
      </c>
      <c r="C5" s="4" t="s">
        <v>106</v>
      </c>
      <c r="D5" s="4" t="s">
        <v>107</v>
      </c>
      <c r="E5" s="4" t="s">
        <v>108</v>
      </c>
      <c r="F5" s="5" t="s">
        <v>109</v>
      </c>
    </row>
    <row r="6" spans="2:8" s="232" customFormat="1" ht="15" customHeight="1" x14ac:dyDescent="0.25">
      <c r="B6" s="6" t="s">
        <v>28</v>
      </c>
      <c r="C6" s="36" t="s">
        <v>248</v>
      </c>
      <c r="D6" s="36" t="s">
        <v>227</v>
      </c>
      <c r="E6" s="36" t="s">
        <v>227</v>
      </c>
      <c r="F6" s="152" t="s">
        <v>250</v>
      </c>
      <c r="H6" s="16"/>
    </row>
    <row r="7" spans="2:8" s="232" customFormat="1" ht="15" customHeight="1" x14ac:dyDescent="0.25">
      <c r="B7" s="6" t="s">
        <v>29</v>
      </c>
      <c r="C7" s="36" t="s">
        <v>227</v>
      </c>
      <c r="D7" s="36" t="s">
        <v>248</v>
      </c>
      <c r="E7" s="36" t="s">
        <v>227</v>
      </c>
      <c r="F7" s="152" t="s">
        <v>239</v>
      </c>
      <c r="H7" s="16"/>
    </row>
    <row r="8" spans="2:8" s="232" customFormat="1" ht="15" customHeight="1" x14ac:dyDescent="0.25">
      <c r="B8" s="6" t="s">
        <v>30</v>
      </c>
      <c r="C8" s="36" t="s">
        <v>227</v>
      </c>
      <c r="D8" s="36" t="s">
        <v>227</v>
      </c>
      <c r="E8" s="36" t="s">
        <v>227</v>
      </c>
      <c r="F8" s="152" t="s">
        <v>227</v>
      </c>
      <c r="H8" s="16"/>
    </row>
    <row r="9" spans="2:8" s="232" customFormat="1" ht="15" customHeight="1" x14ac:dyDescent="0.25">
      <c r="B9" s="6" t="s">
        <v>31</v>
      </c>
      <c r="C9" s="36" t="s">
        <v>227</v>
      </c>
      <c r="D9" s="36" t="s">
        <v>227</v>
      </c>
      <c r="E9" s="36" t="s">
        <v>227</v>
      </c>
      <c r="F9" s="152" t="s">
        <v>239</v>
      </c>
      <c r="H9" s="16"/>
    </row>
    <row r="10" spans="2:8" s="232" customFormat="1" ht="15" customHeight="1" x14ac:dyDescent="0.25">
      <c r="B10" s="6" t="s">
        <v>32</v>
      </c>
      <c r="C10" s="36" t="s">
        <v>227</v>
      </c>
      <c r="D10" s="36" t="s">
        <v>248</v>
      </c>
      <c r="E10" s="36" t="s">
        <v>227</v>
      </c>
      <c r="F10" s="152" t="s">
        <v>248</v>
      </c>
      <c r="H10" s="16"/>
    </row>
    <row r="11" spans="2:8" s="232" customFormat="1" ht="15" customHeight="1" x14ac:dyDescent="0.25">
      <c r="B11" s="6" t="s">
        <v>33</v>
      </c>
      <c r="C11" s="36" t="s">
        <v>227</v>
      </c>
      <c r="D11" s="36" t="s">
        <v>227</v>
      </c>
      <c r="E11" s="36" t="s">
        <v>227</v>
      </c>
      <c r="F11" s="152" t="s">
        <v>227</v>
      </c>
      <c r="H11" s="16"/>
    </row>
    <row r="12" spans="2:8" s="232" customFormat="1" ht="15" customHeight="1" x14ac:dyDescent="0.25">
      <c r="B12" s="6" t="s">
        <v>34</v>
      </c>
      <c r="C12" s="36" t="s">
        <v>227</v>
      </c>
      <c r="D12" s="36" t="s">
        <v>227</v>
      </c>
      <c r="E12" s="36" t="s">
        <v>227</v>
      </c>
      <c r="F12" s="152" t="s">
        <v>239</v>
      </c>
      <c r="H12" s="16"/>
    </row>
    <row r="13" spans="2:8" s="232" customFormat="1" ht="15" customHeight="1" x14ac:dyDescent="0.25">
      <c r="B13" s="6" t="s">
        <v>529</v>
      </c>
      <c r="C13" s="36" t="s">
        <v>227</v>
      </c>
      <c r="D13" s="36" t="s">
        <v>227</v>
      </c>
      <c r="E13" s="36" t="s">
        <v>227</v>
      </c>
      <c r="F13" s="152" t="s">
        <v>227</v>
      </c>
      <c r="H13" s="16"/>
    </row>
    <row r="14" spans="2:8" s="232" customFormat="1" ht="15" customHeight="1" x14ac:dyDescent="0.25">
      <c r="B14" s="6" t="s">
        <v>36</v>
      </c>
      <c r="C14" s="36" t="s">
        <v>227</v>
      </c>
      <c r="D14" s="36" t="s">
        <v>227</v>
      </c>
      <c r="E14" s="36" t="s">
        <v>227</v>
      </c>
      <c r="F14" s="152" t="s">
        <v>239</v>
      </c>
      <c r="H14" s="16"/>
    </row>
    <row r="15" spans="2:8" s="232" customFormat="1" ht="15" customHeight="1" x14ac:dyDescent="0.25">
      <c r="B15" s="6" t="s">
        <v>37</v>
      </c>
      <c r="C15" s="36" t="s">
        <v>227</v>
      </c>
      <c r="D15" s="36" t="s">
        <v>227</v>
      </c>
      <c r="E15" s="36" t="s">
        <v>227</v>
      </c>
      <c r="F15" s="152" t="s">
        <v>227</v>
      </c>
      <c r="H15" s="16"/>
    </row>
    <row r="16" spans="2:8" s="232" customFormat="1" ht="15" customHeight="1" x14ac:dyDescent="0.25">
      <c r="B16" s="6" t="s">
        <v>212</v>
      </c>
      <c r="C16" s="165" t="s">
        <v>227</v>
      </c>
      <c r="D16" s="165" t="s">
        <v>227</v>
      </c>
      <c r="E16" s="165" t="s">
        <v>227</v>
      </c>
      <c r="F16" s="670" t="s">
        <v>227</v>
      </c>
      <c r="H16" s="16"/>
    </row>
    <row r="17" spans="2:8" s="232" customFormat="1" ht="15" customHeight="1" x14ac:dyDescent="0.25">
      <c r="B17" s="6" t="s">
        <v>41</v>
      </c>
      <c r="C17" s="36" t="s">
        <v>239</v>
      </c>
      <c r="D17" s="36" t="s">
        <v>239</v>
      </c>
      <c r="E17" s="36" t="s">
        <v>239</v>
      </c>
      <c r="F17" s="152" t="s">
        <v>239</v>
      </c>
      <c r="H17" s="16"/>
    </row>
    <row r="18" spans="2:8" s="232" customFormat="1" ht="15" customHeight="1" x14ac:dyDescent="0.25">
      <c r="B18" s="6" t="s">
        <v>39</v>
      </c>
      <c r="C18" s="36" t="s">
        <v>227</v>
      </c>
      <c r="D18" s="36" t="s">
        <v>227</v>
      </c>
      <c r="E18" s="36" t="s">
        <v>227</v>
      </c>
      <c r="F18" s="152" t="s">
        <v>239</v>
      </c>
      <c r="H18" s="16"/>
    </row>
    <row r="19" spans="2:8" s="232" customFormat="1" ht="15" customHeight="1" thickBot="1" x14ac:dyDescent="0.3">
      <c r="B19" s="19" t="s">
        <v>40</v>
      </c>
      <c r="C19" s="153" t="s">
        <v>227</v>
      </c>
      <c r="D19" s="153" t="s">
        <v>227</v>
      </c>
      <c r="E19" s="153" t="s">
        <v>227</v>
      </c>
      <c r="F19" s="150" t="s">
        <v>227</v>
      </c>
      <c r="H19" s="16"/>
    </row>
    <row r="20" spans="2:8" s="232" customFormat="1" ht="15" customHeight="1" x14ac:dyDescent="0.25">
      <c r="B20" s="114"/>
      <c r="C20" s="543"/>
      <c r="D20" s="543"/>
      <c r="F20" s="543"/>
      <c r="H20" s="16"/>
    </row>
    <row r="21" spans="2:8" ht="15" customHeight="1" thickBot="1" x14ac:dyDescent="0.3">
      <c r="B21" s="46" t="s">
        <v>156</v>
      </c>
    </row>
    <row r="22" spans="2:8" ht="15" customHeight="1" x14ac:dyDescent="0.25">
      <c r="B22" s="3" t="s">
        <v>0</v>
      </c>
      <c r="C22" s="4" t="s">
        <v>106</v>
      </c>
      <c r="D22" s="4" t="s">
        <v>107</v>
      </c>
      <c r="E22" s="4" t="s">
        <v>108</v>
      </c>
      <c r="F22" s="5" t="s">
        <v>109</v>
      </c>
    </row>
    <row r="23" spans="2:8" ht="15" customHeight="1" x14ac:dyDescent="0.25">
      <c r="B23" s="6" t="s">
        <v>28</v>
      </c>
      <c r="C23" s="36" t="s">
        <v>227</v>
      </c>
      <c r="D23" s="36" t="s">
        <v>248</v>
      </c>
      <c r="E23" s="36" t="s">
        <v>227</v>
      </c>
      <c r="F23" s="152" t="s">
        <v>228</v>
      </c>
      <c r="H23" s="16"/>
    </row>
    <row r="24" spans="2:8" ht="15" customHeight="1" x14ac:dyDescent="0.25">
      <c r="B24" s="6" t="s">
        <v>29</v>
      </c>
      <c r="C24" s="36" t="s">
        <v>227</v>
      </c>
      <c r="D24" s="36" t="s">
        <v>227</v>
      </c>
      <c r="E24" s="36" t="s">
        <v>227</v>
      </c>
      <c r="F24" s="152" t="s">
        <v>248</v>
      </c>
      <c r="H24" s="16"/>
    </row>
    <row r="25" spans="2:8" ht="15" customHeight="1" x14ac:dyDescent="0.25">
      <c r="B25" s="6" t="s">
        <v>30</v>
      </c>
      <c r="C25" s="36" t="s">
        <v>227</v>
      </c>
      <c r="D25" s="36" t="s">
        <v>227</v>
      </c>
      <c r="E25" s="36" t="s">
        <v>227</v>
      </c>
      <c r="F25" s="152" t="s">
        <v>227</v>
      </c>
      <c r="H25" s="16"/>
    </row>
    <row r="26" spans="2:8" ht="15" customHeight="1" x14ac:dyDescent="0.25">
      <c r="B26" s="6" t="s">
        <v>31</v>
      </c>
      <c r="C26" s="36" t="s">
        <v>227</v>
      </c>
      <c r="D26" s="36" t="s">
        <v>227</v>
      </c>
      <c r="E26" s="36" t="s">
        <v>227</v>
      </c>
      <c r="F26" s="152" t="s">
        <v>227</v>
      </c>
      <c r="H26" s="16"/>
    </row>
    <row r="27" spans="2:8" ht="15" customHeight="1" x14ac:dyDescent="0.25">
      <c r="B27" s="6" t="s">
        <v>32</v>
      </c>
      <c r="C27" s="36" t="s">
        <v>227</v>
      </c>
      <c r="D27" s="36" t="s">
        <v>248</v>
      </c>
      <c r="E27" s="36" t="s">
        <v>248</v>
      </c>
      <c r="F27" s="152" t="s">
        <v>228</v>
      </c>
      <c r="H27" s="16"/>
    </row>
    <row r="28" spans="2:8" ht="15" customHeight="1" x14ac:dyDescent="0.25">
      <c r="B28" s="6" t="s">
        <v>174</v>
      </c>
      <c r="C28" s="36" t="s">
        <v>248</v>
      </c>
      <c r="D28" s="36" t="s">
        <v>248</v>
      </c>
      <c r="E28" s="36" t="s">
        <v>248</v>
      </c>
      <c r="F28" s="152" t="s">
        <v>249</v>
      </c>
      <c r="H28" s="16"/>
    </row>
    <row r="29" spans="2:8" ht="15" customHeight="1" x14ac:dyDescent="0.25">
      <c r="B29" s="6" t="s">
        <v>34</v>
      </c>
      <c r="C29" s="36" t="s">
        <v>227</v>
      </c>
      <c r="D29" s="36" t="s">
        <v>227</v>
      </c>
      <c r="E29" s="36" t="s">
        <v>227</v>
      </c>
      <c r="F29" s="152" t="s">
        <v>228</v>
      </c>
      <c r="H29" s="16"/>
    </row>
    <row r="30" spans="2:8" ht="15" customHeight="1" x14ac:dyDescent="0.25">
      <c r="B30" s="6" t="s">
        <v>529</v>
      </c>
      <c r="C30" s="222"/>
      <c r="D30" s="222"/>
      <c r="E30" s="222"/>
      <c r="F30" s="223"/>
      <c r="H30" s="16"/>
    </row>
    <row r="31" spans="2:8" ht="15" customHeight="1" x14ac:dyDescent="0.25">
      <c r="B31" s="6" t="s">
        <v>36</v>
      </c>
      <c r="C31" s="36" t="s">
        <v>227</v>
      </c>
      <c r="D31" s="36" t="s">
        <v>227</v>
      </c>
      <c r="E31" s="36" t="s">
        <v>227</v>
      </c>
      <c r="F31" s="152" t="s">
        <v>228</v>
      </c>
      <c r="H31" s="16"/>
    </row>
    <row r="32" spans="2:8" ht="15" customHeight="1" x14ac:dyDescent="0.25">
      <c r="B32" s="6" t="s">
        <v>37</v>
      </c>
      <c r="C32" s="36" t="s">
        <v>227</v>
      </c>
      <c r="D32" s="36" t="s">
        <v>227</v>
      </c>
      <c r="E32" s="36" t="s">
        <v>227</v>
      </c>
      <c r="F32" s="152" t="s">
        <v>227</v>
      </c>
      <c r="H32" s="16"/>
    </row>
    <row r="33" spans="2:8" ht="15" customHeight="1" x14ac:dyDescent="0.25">
      <c r="B33" s="6" t="s">
        <v>212</v>
      </c>
      <c r="C33" s="151" t="s">
        <v>227</v>
      </c>
      <c r="D33" s="151" t="s">
        <v>227</v>
      </c>
      <c r="E33" s="151" t="s">
        <v>227</v>
      </c>
      <c r="F33" s="149" t="s">
        <v>238</v>
      </c>
      <c r="H33" s="16"/>
    </row>
    <row r="34" spans="2:8" ht="15" customHeight="1" x14ac:dyDescent="0.25">
      <c r="B34" s="6" t="s">
        <v>41</v>
      </c>
      <c r="C34" s="36" t="s">
        <v>239</v>
      </c>
      <c r="D34" s="36" t="s">
        <v>239</v>
      </c>
      <c r="E34" s="36" t="s">
        <v>239</v>
      </c>
      <c r="F34" s="152" t="s">
        <v>239</v>
      </c>
      <c r="H34" s="16"/>
    </row>
    <row r="35" spans="2:8" ht="15" customHeight="1" x14ac:dyDescent="0.25">
      <c r="B35" s="6" t="s">
        <v>39</v>
      </c>
      <c r="C35" s="36" t="s">
        <v>227</v>
      </c>
      <c r="D35" s="36" t="s">
        <v>227</v>
      </c>
      <c r="E35" s="36" t="s">
        <v>227</v>
      </c>
      <c r="F35" s="152" t="s">
        <v>227</v>
      </c>
      <c r="H35" s="16"/>
    </row>
    <row r="36" spans="2:8" ht="15" customHeight="1" thickBot="1" x14ac:dyDescent="0.3">
      <c r="B36" s="19" t="s">
        <v>40</v>
      </c>
      <c r="C36" s="153" t="s">
        <v>227</v>
      </c>
      <c r="D36" s="153" t="s">
        <v>251</v>
      </c>
      <c r="E36" s="153" t="s">
        <v>227</v>
      </c>
      <c r="F36" s="150" t="s">
        <v>238</v>
      </c>
      <c r="H36" s="16"/>
    </row>
    <row r="37" spans="2:8" ht="15" customHeight="1" x14ac:dyDescent="0.25">
      <c r="B37" s="114"/>
      <c r="C37" s="117"/>
      <c r="D37" s="117"/>
      <c r="E37" s="117"/>
      <c r="F37" s="117"/>
    </row>
    <row r="38" spans="2:8" ht="15" customHeight="1" thickBot="1" x14ac:dyDescent="0.3">
      <c r="B38" s="46" t="s">
        <v>52</v>
      </c>
    </row>
    <row r="39" spans="2:8" x14ac:dyDescent="0.25">
      <c r="B39" s="3" t="s">
        <v>0</v>
      </c>
      <c r="C39" s="4" t="s">
        <v>106</v>
      </c>
      <c r="D39" s="4" t="s">
        <v>107</v>
      </c>
      <c r="E39" s="4" t="s">
        <v>108</v>
      </c>
      <c r="F39" s="5" t="s">
        <v>109</v>
      </c>
    </row>
    <row r="40" spans="2:8" x14ac:dyDescent="0.25">
      <c r="B40" s="6" t="s">
        <v>28</v>
      </c>
      <c r="C40" s="36" t="s">
        <v>227</v>
      </c>
      <c r="D40" s="36" t="s">
        <v>248</v>
      </c>
      <c r="E40" s="36" t="s">
        <v>227</v>
      </c>
      <c r="F40" s="39" t="s">
        <v>228</v>
      </c>
    </row>
    <row r="41" spans="2:8" x14ac:dyDescent="0.25">
      <c r="B41" s="6" t="s">
        <v>29</v>
      </c>
      <c r="C41" s="36" t="s">
        <v>227</v>
      </c>
      <c r="D41" s="36" t="s">
        <v>227</v>
      </c>
      <c r="E41" s="36" t="s">
        <v>227</v>
      </c>
      <c r="F41" s="39" t="s">
        <v>239</v>
      </c>
    </row>
    <row r="42" spans="2:8" x14ac:dyDescent="0.25">
      <c r="B42" s="6" t="s">
        <v>30</v>
      </c>
      <c r="C42" s="36" t="s">
        <v>227</v>
      </c>
      <c r="D42" s="36" t="s">
        <v>227</v>
      </c>
      <c r="E42" s="36" t="s">
        <v>227</v>
      </c>
      <c r="F42" s="39" t="s">
        <v>227</v>
      </c>
    </row>
    <row r="43" spans="2:8" x14ac:dyDescent="0.25">
      <c r="B43" s="6" t="s">
        <v>31</v>
      </c>
      <c r="C43" s="36" t="s">
        <v>227</v>
      </c>
      <c r="D43" s="36" t="s">
        <v>248</v>
      </c>
      <c r="E43" s="36" t="s">
        <v>227</v>
      </c>
      <c r="F43" s="39" t="s">
        <v>227</v>
      </c>
    </row>
    <row r="44" spans="2:8" x14ac:dyDescent="0.25">
      <c r="B44" s="6" t="s">
        <v>32</v>
      </c>
      <c r="C44" s="36" t="s">
        <v>227</v>
      </c>
      <c r="D44" s="36" t="s">
        <v>227</v>
      </c>
      <c r="E44" s="36" t="s">
        <v>227</v>
      </c>
      <c r="F44" s="39" t="s">
        <v>248</v>
      </c>
    </row>
    <row r="45" spans="2:8" x14ac:dyDescent="0.25">
      <c r="B45" s="6" t="s">
        <v>33</v>
      </c>
      <c r="C45" s="36" t="s">
        <v>228</v>
      </c>
      <c r="D45" s="36" t="s">
        <v>250</v>
      </c>
      <c r="E45" s="36" t="s">
        <v>250</v>
      </c>
      <c r="F45" s="39" t="s">
        <v>249</v>
      </c>
    </row>
    <row r="46" spans="2:8" x14ac:dyDescent="0.25">
      <c r="B46" s="6" t="s">
        <v>34</v>
      </c>
      <c r="C46" s="36" t="s">
        <v>227</v>
      </c>
      <c r="D46" s="36" t="s">
        <v>227</v>
      </c>
      <c r="E46" s="36" t="s">
        <v>227</v>
      </c>
      <c r="F46" s="39" t="s">
        <v>249</v>
      </c>
    </row>
    <row r="47" spans="2:8" x14ac:dyDescent="0.25">
      <c r="B47" s="6" t="s">
        <v>529</v>
      </c>
      <c r="C47" s="222"/>
      <c r="D47" s="222"/>
      <c r="E47" s="222"/>
      <c r="F47" s="224"/>
    </row>
    <row r="48" spans="2:8" x14ac:dyDescent="0.25">
      <c r="B48" s="6" t="s">
        <v>36</v>
      </c>
      <c r="C48" s="36" t="s">
        <v>227</v>
      </c>
      <c r="D48" s="36" t="s">
        <v>248</v>
      </c>
      <c r="E48" s="36" t="s">
        <v>227</v>
      </c>
      <c r="F48" s="39" t="s">
        <v>239</v>
      </c>
    </row>
    <row r="49" spans="2:6" x14ac:dyDescent="0.25">
      <c r="B49" s="6" t="s">
        <v>37</v>
      </c>
      <c r="C49" s="36" t="s">
        <v>227</v>
      </c>
      <c r="D49" s="36" t="s">
        <v>227</v>
      </c>
      <c r="E49" s="36" t="s">
        <v>227</v>
      </c>
      <c r="F49" s="39" t="s">
        <v>227</v>
      </c>
    </row>
    <row r="50" spans="2:6" x14ac:dyDescent="0.25">
      <c r="B50" s="6" t="s">
        <v>38</v>
      </c>
      <c r="C50" s="36" t="s">
        <v>227</v>
      </c>
      <c r="D50" s="36" t="s">
        <v>227</v>
      </c>
      <c r="E50" s="36" t="s">
        <v>227</v>
      </c>
      <c r="F50" s="39" t="s">
        <v>227</v>
      </c>
    </row>
    <row r="51" spans="2:6" x14ac:dyDescent="0.25">
      <c r="B51" s="6" t="s">
        <v>41</v>
      </c>
      <c r="C51" s="36" t="s">
        <v>227</v>
      </c>
      <c r="D51" s="36" t="s">
        <v>227</v>
      </c>
      <c r="E51" s="36" t="s">
        <v>227</v>
      </c>
      <c r="F51" s="39" t="s">
        <v>227</v>
      </c>
    </row>
    <row r="52" spans="2:6" x14ac:dyDescent="0.25">
      <c r="B52" s="6" t="s">
        <v>39</v>
      </c>
      <c r="C52" s="36" t="s">
        <v>227</v>
      </c>
      <c r="D52" s="36" t="s">
        <v>248</v>
      </c>
      <c r="E52" s="36" t="s">
        <v>248</v>
      </c>
      <c r="F52" s="39" t="s">
        <v>227</v>
      </c>
    </row>
    <row r="53" spans="2:6" ht="15.75" thickBot="1" x14ac:dyDescent="0.3">
      <c r="B53" s="19" t="s">
        <v>40</v>
      </c>
      <c r="C53" s="38" t="s">
        <v>227</v>
      </c>
      <c r="D53" s="38" t="s">
        <v>227</v>
      </c>
      <c r="E53" s="38" t="s">
        <v>227</v>
      </c>
      <c r="F53" s="40" t="s">
        <v>227</v>
      </c>
    </row>
    <row r="55" spans="2:6" x14ac:dyDescent="0.25">
      <c r="B55" s="239" t="s">
        <v>229</v>
      </c>
      <c r="C55" s="250"/>
      <c r="D55" s="250"/>
      <c r="E55" s="250"/>
    </row>
    <row r="56" spans="2:6" x14ac:dyDescent="0.25">
      <c r="B56" s="239" t="s">
        <v>231</v>
      </c>
      <c r="C56" s="251" t="s">
        <v>234</v>
      </c>
      <c r="D56" s="251" t="s">
        <v>237</v>
      </c>
      <c r="E56" s="250"/>
    </row>
    <row r="57" spans="2:6" x14ac:dyDescent="0.25">
      <c r="B57" s="252" t="s">
        <v>232</v>
      </c>
      <c r="C57" s="251" t="s">
        <v>235</v>
      </c>
      <c r="D57" s="251"/>
      <c r="E57" s="250"/>
    </row>
    <row r="58" spans="2:6" x14ac:dyDescent="0.25">
      <c r="B58" s="252" t="s">
        <v>233</v>
      </c>
      <c r="C58" s="253" t="s">
        <v>236</v>
      </c>
      <c r="D58" s="253"/>
      <c r="E58" s="240"/>
    </row>
    <row r="59" spans="2:6" x14ac:dyDescent="0.25">
      <c r="B59" s="240"/>
      <c r="C59" s="240"/>
      <c r="D59" s="240"/>
      <c r="E59" s="240"/>
    </row>
    <row r="60" spans="2:6" x14ac:dyDescent="0.25">
      <c r="B60" s="239" t="s">
        <v>114</v>
      </c>
      <c r="C60" s="250"/>
      <c r="D60" s="250"/>
      <c r="E60" s="250"/>
    </row>
    <row r="61" spans="2:6" s="211" customFormat="1" x14ac:dyDescent="0.25">
      <c r="B61" s="239" t="s">
        <v>528</v>
      </c>
      <c r="C61" s="250"/>
      <c r="D61" s="250"/>
      <c r="E61" s="250"/>
    </row>
    <row r="62" spans="2:6" s="521" customFormat="1" x14ac:dyDescent="0.25">
      <c r="B62" s="669" t="s">
        <v>526</v>
      </c>
      <c r="C62" s="542"/>
      <c r="D62" s="542"/>
    </row>
    <row r="63" spans="2:6" s="521" customFormat="1" x14ac:dyDescent="0.25">
      <c r="B63" s="669" t="s">
        <v>527</v>
      </c>
    </row>
    <row r="64" spans="2:6" x14ac:dyDescent="0.25">
      <c r="B64" s="521"/>
      <c r="C64" s="232"/>
      <c r="D64" s="232"/>
    </row>
  </sheetData>
  <customSheetViews>
    <customSheetView guid="{CB3EB9C4-9AB6-45BD-B73F-499A363E3D97}" fitToPage="1">
      <pageMargins left="0.70866141732283472" right="0.70866141732283472" top="0.74803149606299213" bottom="0.74803149606299213" header="0.31496062992125984" footer="0.31496062992125984"/>
      <pageSetup paperSize="9" scale="6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2" location="Index!A1" display="Return to Index"/>
  </hyperlinks>
  <pageMargins left="0.70866141732283472" right="0.70866141732283472" top="0.74803149606299213" bottom="0.74803149606299213" header="0.31496062992125984" footer="0.31496062992125984"/>
  <pageSetup paperSize="9" scale="69"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pageSetUpPr fitToPage="1"/>
  </sheetPr>
  <dimension ref="B1:H65"/>
  <sheetViews>
    <sheetView zoomScaleNormal="100" workbookViewId="0"/>
  </sheetViews>
  <sheetFormatPr defaultColWidth="9.140625" defaultRowHeight="15" x14ac:dyDescent="0.25"/>
  <cols>
    <col min="1" max="1" width="3.28515625" style="1" customWidth="1"/>
    <col min="2" max="2" width="28.7109375" style="1" customWidth="1"/>
    <col min="3" max="3" width="43.5703125" style="1" customWidth="1"/>
    <col min="4" max="5" width="35.42578125" style="1" bestFit="1" customWidth="1"/>
    <col min="6" max="6" width="28.7109375" style="1" customWidth="1"/>
    <col min="7" max="16384" width="9.140625" style="1"/>
  </cols>
  <sheetData>
    <row r="1" spans="2:8" ht="18.75" customHeight="1" x14ac:dyDescent="0.25">
      <c r="B1" s="607" t="s">
        <v>494</v>
      </c>
    </row>
    <row r="2" spans="2:8" ht="15" customHeight="1" x14ac:dyDescent="0.25">
      <c r="B2" s="236" t="s">
        <v>127</v>
      </c>
    </row>
    <row r="3" spans="2:8" s="232" customFormat="1" ht="15" customHeight="1" x14ac:dyDescent="0.25">
      <c r="B3" s="2"/>
      <c r="F3" s="95"/>
    </row>
    <row r="4" spans="2:8" s="232" customFormat="1" ht="15" customHeight="1" thickBot="1" x14ac:dyDescent="0.3">
      <c r="B4" s="46" t="s">
        <v>371</v>
      </c>
    </row>
    <row r="5" spans="2:8" s="232" customFormat="1" ht="22.5" customHeight="1" x14ac:dyDescent="0.25">
      <c r="B5" s="3" t="s">
        <v>0</v>
      </c>
      <c r="C5" s="4" t="s">
        <v>106</v>
      </c>
      <c r="D5" s="4" t="s">
        <v>107</v>
      </c>
      <c r="E5" s="4" t="s">
        <v>108</v>
      </c>
      <c r="F5" s="5" t="s">
        <v>109</v>
      </c>
    </row>
    <row r="6" spans="2:8" s="232" customFormat="1" ht="15" customHeight="1" x14ac:dyDescent="0.25">
      <c r="B6" s="6" t="s">
        <v>28</v>
      </c>
      <c r="C6" s="36" t="s">
        <v>239</v>
      </c>
      <c r="D6" s="36" t="s">
        <v>239</v>
      </c>
      <c r="E6" s="36" t="s">
        <v>239</v>
      </c>
      <c r="F6" s="39" t="s">
        <v>239</v>
      </c>
      <c r="G6" s="16"/>
      <c r="H6" s="16"/>
    </row>
    <row r="7" spans="2:8" s="232" customFormat="1" ht="15" customHeight="1" x14ac:dyDescent="0.25">
      <c r="B7" s="6" t="s">
        <v>29</v>
      </c>
      <c r="C7" s="36" t="s">
        <v>227</v>
      </c>
      <c r="D7" s="36" t="s">
        <v>227</v>
      </c>
      <c r="E7" s="36" t="s">
        <v>227</v>
      </c>
      <c r="F7" s="39" t="s">
        <v>239</v>
      </c>
      <c r="G7" s="16"/>
      <c r="H7" s="16"/>
    </row>
    <row r="8" spans="2:8" s="232" customFormat="1" ht="15" customHeight="1" x14ac:dyDescent="0.25">
      <c r="B8" s="6" t="s">
        <v>30</v>
      </c>
      <c r="C8" s="36" t="s">
        <v>227</v>
      </c>
      <c r="D8" s="36" t="s">
        <v>227</v>
      </c>
      <c r="E8" s="36" t="s">
        <v>227</v>
      </c>
      <c r="F8" s="39" t="s">
        <v>227</v>
      </c>
      <c r="G8" s="16"/>
      <c r="H8" s="16"/>
    </row>
    <row r="9" spans="2:8" s="232" customFormat="1" ht="15" customHeight="1" x14ac:dyDescent="0.25">
      <c r="B9" s="6" t="s">
        <v>31</v>
      </c>
      <c r="C9" s="36" t="s">
        <v>227</v>
      </c>
      <c r="D9" s="36" t="s">
        <v>227</v>
      </c>
      <c r="E9" s="36" t="s">
        <v>227</v>
      </c>
      <c r="F9" s="39" t="s">
        <v>239</v>
      </c>
      <c r="G9" s="16"/>
      <c r="H9" s="16"/>
    </row>
    <row r="10" spans="2:8" s="232" customFormat="1" ht="15" customHeight="1" x14ac:dyDescent="0.25">
      <c r="B10" s="6" t="s">
        <v>32</v>
      </c>
      <c r="C10" s="36" t="s">
        <v>227</v>
      </c>
      <c r="D10" s="36" t="s">
        <v>227</v>
      </c>
      <c r="E10" s="36" t="s">
        <v>227</v>
      </c>
      <c r="F10" s="39" t="s">
        <v>227</v>
      </c>
      <c r="G10" s="16"/>
      <c r="H10" s="16"/>
    </row>
    <row r="11" spans="2:8" s="232" customFormat="1" ht="15" customHeight="1" x14ac:dyDescent="0.25">
      <c r="B11" s="6" t="s">
        <v>33</v>
      </c>
      <c r="C11" s="36" t="s">
        <v>227</v>
      </c>
      <c r="D11" s="36" t="s">
        <v>227</v>
      </c>
      <c r="E11" s="36" t="s">
        <v>227</v>
      </c>
      <c r="F11" s="39" t="s">
        <v>227</v>
      </c>
      <c r="G11" s="16"/>
      <c r="H11" s="16"/>
    </row>
    <row r="12" spans="2:8" s="232" customFormat="1" ht="15" customHeight="1" x14ac:dyDescent="0.25">
      <c r="B12" s="6" t="s">
        <v>34</v>
      </c>
      <c r="C12" s="36" t="s">
        <v>239</v>
      </c>
      <c r="D12" s="36" t="s">
        <v>228</v>
      </c>
      <c r="E12" s="36" t="s">
        <v>228</v>
      </c>
      <c r="F12" s="39" t="s">
        <v>239</v>
      </c>
      <c r="G12" s="16"/>
      <c r="H12" s="16"/>
    </row>
    <row r="13" spans="2:8" s="232" customFormat="1" ht="15" customHeight="1" x14ac:dyDescent="0.25">
      <c r="B13" s="6" t="s">
        <v>145</v>
      </c>
      <c r="C13" s="36" t="s">
        <v>227</v>
      </c>
      <c r="D13" s="36" t="s">
        <v>227</v>
      </c>
      <c r="E13" s="36" t="s">
        <v>227</v>
      </c>
      <c r="F13" s="39" t="s">
        <v>227</v>
      </c>
      <c r="G13" s="16"/>
      <c r="H13" s="16"/>
    </row>
    <row r="14" spans="2:8" s="232" customFormat="1" ht="15" customHeight="1" x14ac:dyDescent="0.25">
      <c r="B14" s="6" t="s">
        <v>36</v>
      </c>
      <c r="C14" s="36" t="s">
        <v>248</v>
      </c>
      <c r="D14" s="36" t="s">
        <v>248</v>
      </c>
      <c r="E14" s="36" t="s">
        <v>227</v>
      </c>
      <c r="F14" s="39" t="s">
        <v>239</v>
      </c>
      <c r="G14" s="16"/>
      <c r="H14" s="16"/>
    </row>
    <row r="15" spans="2:8" s="232" customFormat="1" ht="15" customHeight="1" x14ac:dyDescent="0.25">
      <c r="B15" s="6" t="s">
        <v>37</v>
      </c>
      <c r="C15" s="36" t="s">
        <v>227</v>
      </c>
      <c r="D15" s="36" t="s">
        <v>227</v>
      </c>
      <c r="E15" s="36" t="s">
        <v>227</v>
      </c>
      <c r="F15" s="39" t="s">
        <v>227</v>
      </c>
      <c r="G15" s="16"/>
      <c r="H15" s="16"/>
    </row>
    <row r="16" spans="2:8" s="232" customFormat="1" ht="15" customHeight="1" x14ac:dyDescent="0.25">
      <c r="B16" s="6" t="s">
        <v>38</v>
      </c>
      <c r="C16" s="162" t="s">
        <v>227</v>
      </c>
      <c r="D16" s="162" t="s">
        <v>227</v>
      </c>
      <c r="E16" s="162" t="s">
        <v>227</v>
      </c>
      <c r="F16" s="163" t="s">
        <v>227</v>
      </c>
      <c r="G16" s="16"/>
      <c r="H16" s="16"/>
    </row>
    <row r="17" spans="2:8" s="232" customFormat="1" ht="15" customHeight="1" x14ac:dyDescent="0.25">
      <c r="B17" s="6" t="s">
        <v>41</v>
      </c>
      <c r="C17" s="36" t="s">
        <v>239</v>
      </c>
      <c r="D17" s="36" t="s">
        <v>239</v>
      </c>
      <c r="E17" s="36" t="s">
        <v>239</v>
      </c>
      <c r="F17" s="39" t="s">
        <v>239</v>
      </c>
      <c r="G17" s="16"/>
      <c r="H17" s="16"/>
    </row>
    <row r="18" spans="2:8" s="232" customFormat="1" ht="15" customHeight="1" x14ac:dyDescent="0.25">
      <c r="B18" s="6" t="s">
        <v>39</v>
      </c>
      <c r="C18" s="36" t="s">
        <v>249</v>
      </c>
      <c r="D18" s="36" t="s">
        <v>249</v>
      </c>
      <c r="E18" s="36" t="s">
        <v>227</v>
      </c>
      <c r="F18" s="39" t="s">
        <v>239</v>
      </c>
      <c r="G18" s="16"/>
      <c r="H18" s="16"/>
    </row>
    <row r="19" spans="2:8" s="232" customFormat="1" ht="15" customHeight="1" thickBot="1" x14ac:dyDescent="0.3">
      <c r="B19" s="19" t="s">
        <v>40</v>
      </c>
      <c r="C19" s="38" t="s">
        <v>239</v>
      </c>
      <c r="D19" s="38" t="s">
        <v>239</v>
      </c>
      <c r="E19" s="38" t="s">
        <v>239</v>
      </c>
      <c r="F19" s="40" t="s">
        <v>239</v>
      </c>
      <c r="G19" s="16"/>
      <c r="H19" s="16"/>
    </row>
    <row r="20" spans="2:8" s="232" customFormat="1" ht="15" customHeight="1" x14ac:dyDescent="0.25">
      <c r="B20" s="114"/>
      <c r="C20" s="117"/>
      <c r="D20" s="117"/>
      <c r="E20" s="117"/>
      <c r="F20" s="117"/>
      <c r="G20" s="16"/>
      <c r="H20" s="16"/>
    </row>
    <row r="21" spans="2:8" ht="15" customHeight="1" thickBot="1" x14ac:dyDescent="0.3">
      <c r="B21" s="46" t="s">
        <v>156</v>
      </c>
    </row>
    <row r="22" spans="2:8" ht="22.5" customHeight="1" x14ac:dyDescent="0.25">
      <c r="B22" s="3" t="s">
        <v>0</v>
      </c>
      <c r="C22" s="4" t="s">
        <v>106</v>
      </c>
      <c r="D22" s="4" t="s">
        <v>107</v>
      </c>
      <c r="E22" s="4" t="s">
        <v>108</v>
      </c>
      <c r="F22" s="5" t="s">
        <v>109</v>
      </c>
    </row>
    <row r="23" spans="2:8" ht="15" customHeight="1" x14ac:dyDescent="0.25">
      <c r="B23" s="6" t="s">
        <v>28</v>
      </c>
      <c r="C23" s="36" t="s">
        <v>239</v>
      </c>
      <c r="D23" s="36" t="s">
        <v>239</v>
      </c>
      <c r="E23" s="36" t="s">
        <v>239</v>
      </c>
      <c r="F23" s="39" t="s">
        <v>239</v>
      </c>
      <c r="G23" s="16"/>
      <c r="H23" s="16"/>
    </row>
    <row r="24" spans="2:8" ht="15" customHeight="1" x14ac:dyDescent="0.25">
      <c r="B24" s="6" t="s">
        <v>29</v>
      </c>
      <c r="C24" s="36" t="s">
        <v>227</v>
      </c>
      <c r="D24" s="36" t="s">
        <v>227</v>
      </c>
      <c r="E24" s="36" t="s">
        <v>227</v>
      </c>
      <c r="F24" s="39" t="s">
        <v>227</v>
      </c>
      <c r="G24" s="16"/>
      <c r="H24" s="16"/>
    </row>
    <row r="25" spans="2:8" ht="15" customHeight="1" x14ac:dyDescent="0.25">
      <c r="B25" s="6" t="s">
        <v>30</v>
      </c>
      <c r="C25" s="36" t="s">
        <v>227</v>
      </c>
      <c r="D25" s="36" t="s">
        <v>227</v>
      </c>
      <c r="E25" s="36" t="s">
        <v>227</v>
      </c>
      <c r="F25" s="39" t="s">
        <v>239</v>
      </c>
      <c r="G25" s="16"/>
      <c r="H25" s="16"/>
    </row>
    <row r="26" spans="2:8" ht="15" customHeight="1" x14ac:dyDescent="0.25">
      <c r="B26" s="6" t="s">
        <v>31</v>
      </c>
      <c r="C26" s="36" t="s">
        <v>227</v>
      </c>
      <c r="D26" s="36" t="s">
        <v>227</v>
      </c>
      <c r="E26" s="36" t="s">
        <v>227</v>
      </c>
      <c r="F26" s="39" t="s">
        <v>227</v>
      </c>
      <c r="G26" s="16"/>
      <c r="H26" s="16"/>
    </row>
    <row r="27" spans="2:8" ht="15" customHeight="1" x14ac:dyDescent="0.25">
      <c r="B27" s="6" t="s">
        <v>32</v>
      </c>
      <c r="C27" s="36" t="s">
        <v>239</v>
      </c>
      <c r="D27" s="36" t="s">
        <v>239</v>
      </c>
      <c r="E27" s="36" t="s">
        <v>239</v>
      </c>
      <c r="F27" s="39" t="s">
        <v>239</v>
      </c>
      <c r="G27" s="16"/>
      <c r="H27" s="16"/>
    </row>
    <row r="28" spans="2:8" ht="15" customHeight="1" x14ac:dyDescent="0.25">
      <c r="B28" s="6" t="s">
        <v>33</v>
      </c>
      <c r="C28" s="36" t="s">
        <v>227</v>
      </c>
      <c r="D28" s="36" t="s">
        <v>227</v>
      </c>
      <c r="E28" s="36" t="s">
        <v>227</v>
      </c>
      <c r="F28" s="39" t="s">
        <v>227</v>
      </c>
      <c r="G28" s="16"/>
      <c r="H28" s="16"/>
    </row>
    <row r="29" spans="2:8" ht="15" customHeight="1" x14ac:dyDescent="0.25">
      <c r="B29" s="6" t="s">
        <v>34</v>
      </c>
      <c r="C29" s="36" t="s">
        <v>227</v>
      </c>
      <c r="D29" s="36" t="s">
        <v>227</v>
      </c>
      <c r="E29" s="36" t="s">
        <v>227</v>
      </c>
      <c r="F29" s="39" t="s">
        <v>239</v>
      </c>
      <c r="G29" s="16"/>
      <c r="H29" s="16"/>
    </row>
    <row r="30" spans="2:8" ht="15" customHeight="1" x14ac:dyDescent="0.25">
      <c r="B30" s="6" t="s">
        <v>145</v>
      </c>
      <c r="C30" s="222"/>
      <c r="D30" s="222"/>
      <c r="E30" s="222"/>
      <c r="F30" s="224"/>
      <c r="G30" s="16"/>
      <c r="H30" s="16"/>
    </row>
    <row r="31" spans="2:8" ht="15" customHeight="1" x14ac:dyDescent="0.25">
      <c r="B31" s="6" t="s">
        <v>36</v>
      </c>
      <c r="C31" s="36" t="s">
        <v>227</v>
      </c>
      <c r="D31" s="36" t="s">
        <v>227</v>
      </c>
      <c r="E31" s="36" t="s">
        <v>227</v>
      </c>
      <c r="F31" s="39" t="s">
        <v>250</v>
      </c>
      <c r="G31" s="16"/>
      <c r="H31" s="16"/>
    </row>
    <row r="32" spans="2:8" ht="15" customHeight="1" x14ac:dyDescent="0.25">
      <c r="B32" s="6" t="s">
        <v>37</v>
      </c>
      <c r="C32" s="36" t="s">
        <v>227</v>
      </c>
      <c r="D32" s="36" t="s">
        <v>227</v>
      </c>
      <c r="E32" s="36" t="s">
        <v>227</v>
      </c>
      <c r="F32" s="39" t="s">
        <v>227</v>
      </c>
      <c r="G32" s="16"/>
      <c r="H32" s="16"/>
    </row>
    <row r="33" spans="2:8" ht="15" customHeight="1" x14ac:dyDescent="0.25">
      <c r="B33" s="6" t="s">
        <v>38</v>
      </c>
      <c r="C33" s="162" t="s">
        <v>227</v>
      </c>
      <c r="D33" s="162" t="s">
        <v>230</v>
      </c>
      <c r="E33" s="162" t="s">
        <v>230</v>
      </c>
      <c r="F33" s="163" t="s">
        <v>239</v>
      </c>
      <c r="G33" s="16"/>
      <c r="H33" s="16"/>
    </row>
    <row r="34" spans="2:8" ht="15" customHeight="1" x14ac:dyDescent="0.25">
      <c r="B34" s="6" t="s">
        <v>41</v>
      </c>
      <c r="C34" s="36" t="s">
        <v>239</v>
      </c>
      <c r="D34" s="36" t="s">
        <v>239</v>
      </c>
      <c r="E34" s="36" t="s">
        <v>239</v>
      </c>
      <c r="F34" s="39" t="s">
        <v>239</v>
      </c>
      <c r="G34" s="16"/>
      <c r="H34" s="16"/>
    </row>
    <row r="35" spans="2:8" ht="15" customHeight="1" x14ac:dyDescent="0.25">
      <c r="B35" s="6" t="s">
        <v>39</v>
      </c>
      <c r="C35" s="36" t="s">
        <v>239</v>
      </c>
      <c r="D35" s="36" t="s">
        <v>239</v>
      </c>
      <c r="E35" s="36" t="s">
        <v>239</v>
      </c>
      <c r="F35" s="39" t="s">
        <v>239</v>
      </c>
      <c r="G35" s="16"/>
      <c r="H35" s="16"/>
    </row>
    <row r="36" spans="2:8" ht="15" customHeight="1" thickBot="1" x14ac:dyDescent="0.3">
      <c r="B36" s="19" t="s">
        <v>40</v>
      </c>
      <c r="C36" s="38" t="s">
        <v>239</v>
      </c>
      <c r="D36" s="38" t="s">
        <v>239</v>
      </c>
      <c r="E36" s="38" t="s">
        <v>239</v>
      </c>
      <c r="F36" s="40" t="s">
        <v>239</v>
      </c>
      <c r="G36" s="16"/>
      <c r="H36" s="16"/>
    </row>
    <row r="37" spans="2:8" ht="15" customHeight="1" x14ac:dyDescent="0.25">
      <c r="B37" s="114"/>
      <c r="C37" s="117"/>
      <c r="D37" s="117"/>
      <c r="E37" s="117"/>
      <c r="F37" s="117"/>
      <c r="G37" s="16"/>
      <c r="H37" s="16"/>
    </row>
    <row r="38" spans="2:8" ht="15" customHeight="1" thickBot="1" x14ac:dyDescent="0.3">
      <c r="B38" s="46" t="s">
        <v>52</v>
      </c>
    </row>
    <row r="39" spans="2:8" ht="21" customHeight="1" x14ac:dyDescent="0.25">
      <c r="B39" s="3" t="s">
        <v>0</v>
      </c>
      <c r="C39" s="4" t="s">
        <v>106</v>
      </c>
      <c r="D39" s="4" t="s">
        <v>107</v>
      </c>
      <c r="E39" s="4" t="s">
        <v>108</v>
      </c>
      <c r="F39" s="5" t="s">
        <v>109</v>
      </c>
    </row>
    <row r="40" spans="2:8" x14ac:dyDescent="0.25">
      <c r="B40" s="6" t="s">
        <v>28</v>
      </c>
      <c r="C40" s="36" t="s">
        <v>227</v>
      </c>
      <c r="D40" s="36" t="s">
        <v>227</v>
      </c>
      <c r="E40" s="36" t="s">
        <v>239</v>
      </c>
      <c r="F40" s="39" t="s">
        <v>239</v>
      </c>
    </row>
    <row r="41" spans="2:8" x14ac:dyDescent="0.25">
      <c r="B41" s="6" t="s">
        <v>29</v>
      </c>
      <c r="C41" s="36" t="s">
        <v>227</v>
      </c>
      <c r="D41" s="36" t="s">
        <v>227</v>
      </c>
      <c r="E41" s="36" t="s">
        <v>227</v>
      </c>
      <c r="F41" s="39" t="s">
        <v>239</v>
      </c>
    </row>
    <row r="42" spans="2:8" x14ac:dyDescent="0.25">
      <c r="B42" s="6" t="s">
        <v>30</v>
      </c>
      <c r="C42" s="36" t="s">
        <v>239</v>
      </c>
      <c r="D42" s="36" t="s">
        <v>239</v>
      </c>
      <c r="E42" s="36" t="s">
        <v>239</v>
      </c>
      <c r="F42" s="39" t="s">
        <v>239</v>
      </c>
    </row>
    <row r="43" spans="2:8" x14ac:dyDescent="0.25">
      <c r="B43" s="6" t="s">
        <v>31</v>
      </c>
      <c r="C43" s="36" t="s">
        <v>227</v>
      </c>
      <c r="D43" s="36" t="s">
        <v>227</v>
      </c>
      <c r="E43" s="36" t="s">
        <v>227</v>
      </c>
      <c r="F43" s="39" t="s">
        <v>227</v>
      </c>
    </row>
    <row r="44" spans="2:8" x14ac:dyDescent="0.25">
      <c r="B44" s="6" t="s">
        <v>32</v>
      </c>
      <c r="C44" s="36" t="s">
        <v>227</v>
      </c>
      <c r="D44" s="36" t="s">
        <v>227</v>
      </c>
      <c r="E44" s="36" t="s">
        <v>227</v>
      </c>
      <c r="F44" s="39" t="s">
        <v>239</v>
      </c>
    </row>
    <row r="45" spans="2:8" x14ac:dyDescent="0.25">
      <c r="B45" s="6" t="s">
        <v>33</v>
      </c>
      <c r="C45" s="36" t="s">
        <v>228</v>
      </c>
      <c r="D45" s="36" t="s">
        <v>228</v>
      </c>
      <c r="E45" s="36" t="s">
        <v>228</v>
      </c>
      <c r="F45" s="39" t="s">
        <v>228</v>
      </c>
    </row>
    <row r="46" spans="2:8" x14ac:dyDescent="0.25">
      <c r="B46" s="6" t="s">
        <v>34</v>
      </c>
      <c r="C46" s="36" t="s">
        <v>239</v>
      </c>
      <c r="D46" s="36" t="s">
        <v>239</v>
      </c>
      <c r="E46" s="36" t="s">
        <v>239</v>
      </c>
      <c r="F46" s="39" t="s">
        <v>239</v>
      </c>
    </row>
    <row r="47" spans="2:8" x14ac:dyDescent="0.25">
      <c r="B47" s="6" t="s">
        <v>145</v>
      </c>
      <c r="C47" s="222"/>
      <c r="D47" s="222"/>
      <c r="E47" s="222"/>
      <c r="F47" s="224"/>
    </row>
    <row r="48" spans="2:8" x14ac:dyDescent="0.25">
      <c r="B48" s="6" t="s">
        <v>36</v>
      </c>
      <c r="C48" s="36" t="s">
        <v>227</v>
      </c>
      <c r="D48" s="36" t="s">
        <v>227</v>
      </c>
      <c r="E48" s="36" t="s">
        <v>248</v>
      </c>
      <c r="F48" s="39" t="s">
        <v>239</v>
      </c>
    </row>
    <row r="49" spans="2:6" x14ac:dyDescent="0.25">
      <c r="B49" s="6" t="s">
        <v>37</v>
      </c>
      <c r="C49" s="36" t="s">
        <v>227</v>
      </c>
      <c r="D49" s="36" t="s">
        <v>248</v>
      </c>
      <c r="E49" s="36" t="s">
        <v>227</v>
      </c>
      <c r="F49" s="39" t="s">
        <v>227</v>
      </c>
    </row>
    <row r="50" spans="2:6" x14ac:dyDescent="0.25">
      <c r="B50" s="6" t="s">
        <v>38</v>
      </c>
      <c r="C50" s="36" t="s">
        <v>239</v>
      </c>
      <c r="D50" s="36" t="s">
        <v>239</v>
      </c>
      <c r="E50" s="36" t="s">
        <v>239</v>
      </c>
      <c r="F50" s="39" t="s">
        <v>239</v>
      </c>
    </row>
    <row r="51" spans="2:6" x14ac:dyDescent="0.25">
      <c r="B51" s="6" t="s">
        <v>41</v>
      </c>
      <c r="C51" s="36" t="s">
        <v>239</v>
      </c>
      <c r="D51" s="36" t="s">
        <v>239</v>
      </c>
      <c r="E51" s="36" t="s">
        <v>239</v>
      </c>
      <c r="F51" s="39" t="s">
        <v>239</v>
      </c>
    </row>
    <row r="52" spans="2:6" x14ac:dyDescent="0.25">
      <c r="B52" s="6" t="s">
        <v>39</v>
      </c>
      <c r="C52" s="36" t="s">
        <v>239</v>
      </c>
      <c r="D52" s="36" t="s">
        <v>239</v>
      </c>
      <c r="E52" s="36" t="s">
        <v>239</v>
      </c>
      <c r="F52" s="39" t="s">
        <v>239</v>
      </c>
    </row>
    <row r="53" spans="2:6" ht="15.75" thickBot="1" x14ac:dyDescent="0.3">
      <c r="B53" s="19" t="s">
        <v>40</v>
      </c>
      <c r="C53" s="38" t="s">
        <v>227</v>
      </c>
      <c r="D53" s="38" t="s">
        <v>227</v>
      </c>
      <c r="E53" s="38" t="s">
        <v>227</v>
      </c>
      <c r="F53" s="40" t="s">
        <v>239</v>
      </c>
    </row>
    <row r="55" spans="2:6" x14ac:dyDescent="0.25">
      <c r="B55" s="194" t="s">
        <v>229</v>
      </c>
      <c r="C55" s="117"/>
      <c r="D55" s="117"/>
    </row>
    <row r="56" spans="2:6" x14ac:dyDescent="0.25">
      <c r="B56" s="194" t="s">
        <v>231</v>
      </c>
      <c r="C56" s="204" t="s">
        <v>234</v>
      </c>
      <c r="D56" s="204" t="s">
        <v>237</v>
      </c>
    </row>
    <row r="57" spans="2:6" x14ac:dyDescent="0.25">
      <c r="B57" s="203" t="s">
        <v>232</v>
      </c>
      <c r="C57" s="204" t="s">
        <v>235</v>
      </c>
      <c r="D57" s="204"/>
    </row>
    <row r="58" spans="2:6" x14ac:dyDescent="0.25">
      <c r="B58" s="203" t="s">
        <v>233</v>
      </c>
      <c r="C58" s="205" t="s">
        <v>236</v>
      </c>
      <c r="D58" s="205"/>
    </row>
    <row r="60" spans="2:6" x14ac:dyDescent="0.25">
      <c r="B60" s="239" t="s">
        <v>114</v>
      </c>
      <c r="C60" s="117"/>
      <c r="D60" s="117"/>
      <c r="E60" s="117"/>
      <c r="F60" s="117"/>
    </row>
    <row r="61" spans="2:6" s="211" customFormat="1" x14ac:dyDescent="0.25">
      <c r="B61" s="239" t="s">
        <v>531</v>
      </c>
      <c r="C61" s="117"/>
      <c r="D61" s="117"/>
      <c r="E61" s="117"/>
      <c r="F61" s="117"/>
    </row>
    <row r="62" spans="2:6" s="521" customFormat="1" x14ac:dyDescent="0.25">
      <c r="B62" s="669" t="s">
        <v>530</v>
      </c>
      <c r="C62" s="542"/>
      <c r="D62" s="542"/>
      <c r="E62" s="542"/>
      <c r="F62" s="542"/>
    </row>
    <row r="64" spans="2:6" s="232" customFormat="1" x14ac:dyDescent="0.25">
      <c r="B64" s="521"/>
    </row>
    <row r="65" spans="2:3" s="232" customFormat="1" x14ac:dyDescent="0.25">
      <c r="B65" s="521"/>
      <c r="C65" s="521"/>
    </row>
  </sheetData>
  <customSheetViews>
    <customSheetView guid="{CB3EB9C4-9AB6-45BD-B73F-499A363E3D97}" fitToPage="1">
      <pageMargins left="0.70866141732283472" right="0.70866141732283472" top="0.74803149606299213" bottom="0.74803149606299213" header="0.31496062992125984" footer="0.31496062992125984"/>
      <pageSetup paperSize="9" scale="6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2" location="Index!A1" display="Return to Index"/>
  </hyperlinks>
  <pageMargins left="0.70866141732283472" right="0.70866141732283472" top="0.74803149606299213" bottom="0.74803149606299213" header="0.31496062992125984" footer="0.31496062992125984"/>
  <pageSetup paperSize="9" scale="67"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pageSetUpPr fitToPage="1"/>
  </sheetPr>
  <dimension ref="B1:L57"/>
  <sheetViews>
    <sheetView zoomScaleNormal="100" workbookViewId="0"/>
  </sheetViews>
  <sheetFormatPr defaultColWidth="9.140625" defaultRowHeight="15" x14ac:dyDescent="0.25"/>
  <cols>
    <col min="1" max="1" width="3.28515625" style="1" customWidth="1"/>
    <col min="2" max="2" width="28.5703125" style="1" customWidth="1"/>
    <col min="3" max="9" width="14.140625" style="1" customWidth="1"/>
    <col min="10" max="10" width="45.28515625" style="1" customWidth="1"/>
    <col min="11" max="11" width="9.140625" style="1"/>
    <col min="12" max="12" width="9.140625" style="16"/>
    <col min="13" max="16384" width="9.140625" style="1"/>
  </cols>
  <sheetData>
    <row r="1" spans="2:12" ht="18.75" customHeight="1" x14ac:dyDescent="0.25">
      <c r="B1" s="607" t="s">
        <v>495</v>
      </c>
    </row>
    <row r="2" spans="2:12" ht="15" customHeight="1" x14ac:dyDescent="0.25">
      <c r="B2" s="236" t="s">
        <v>127</v>
      </c>
    </row>
    <row r="3" spans="2:12" s="232" customFormat="1" ht="15" customHeight="1" x14ac:dyDescent="0.25">
      <c r="B3" s="2"/>
      <c r="J3" s="95"/>
      <c r="L3" s="16"/>
    </row>
    <row r="4" spans="2:12" s="232" customFormat="1" ht="15" customHeight="1" thickBot="1" x14ac:dyDescent="0.3">
      <c r="B4" s="46" t="s">
        <v>371</v>
      </c>
      <c r="L4" s="16"/>
    </row>
    <row r="5" spans="2:12" s="232" customFormat="1" ht="61.5" customHeight="1" x14ac:dyDescent="0.25">
      <c r="B5" s="3" t="s">
        <v>0</v>
      </c>
      <c r="C5" s="4" t="s">
        <v>144</v>
      </c>
      <c r="D5" s="4" t="s">
        <v>97</v>
      </c>
      <c r="E5" s="4" t="s">
        <v>98</v>
      </c>
      <c r="F5" s="4" t="s">
        <v>99</v>
      </c>
      <c r="G5" s="4" t="s">
        <v>100</v>
      </c>
      <c r="H5" s="4" t="s">
        <v>101</v>
      </c>
      <c r="I5" s="4" t="s">
        <v>61</v>
      </c>
      <c r="J5" s="5" t="s">
        <v>147</v>
      </c>
      <c r="L5" s="16"/>
    </row>
    <row r="6" spans="2:12" s="232" customFormat="1" x14ac:dyDescent="0.25">
      <c r="B6" s="53" t="s">
        <v>28</v>
      </c>
      <c r="C6" s="60" t="s">
        <v>43</v>
      </c>
      <c r="D6" s="225" t="s">
        <v>113</v>
      </c>
      <c r="E6" s="225" t="s">
        <v>113</v>
      </c>
      <c r="F6" s="225" t="s">
        <v>60</v>
      </c>
      <c r="G6" s="225" t="s">
        <v>57</v>
      </c>
      <c r="H6" s="225" t="s">
        <v>56</v>
      </c>
      <c r="I6" s="225" t="s">
        <v>113</v>
      </c>
      <c r="J6" s="229" t="s">
        <v>113</v>
      </c>
      <c r="L6" s="16"/>
    </row>
    <row r="7" spans="2:12" s="232" customFormat="1" ht="38.25" x14ac:dyDescent="0.25">
      <c r="B7" s="53" t="s">
        <v>29</v>
      </c>
      <c r="C7" s="60" t="s">
        <v>43</v>
      </c>
      <c r="D7" s="225" t="s">
        <v>57</v>
      </c>
      <c r="E7" s="225" t="s">
        <v>113</v>
      </c>
      <c r="F7" s="225" t="s">
        <v>58</v>
      </c>
      <c r="G7" s="225" t="s">
        <v>57</v>
      </c>
      <c r="H7" s="225" t="s">
        <v>56</v>
      </c>
      <c r="I7" s="225" t="s">
        <v>57</v>
      </c>
      <c r="J7" s="229" t="s">
        <v>412</v>
      </c>
      <c r="L7" s="16"/>
    </row>
    <row r="8" spans="2:12" s="232" customFormat="1" x14ac:dyDescent="0.25">
      <c r="B8" s="53" t="s">
        <v>30</v>
      </c>
      <c r="C8" s="60" t="s">
        <v>43</v>
      </c>
      <c r="D8" s="225" t="s">
        <v>113</v>
      </c>
      <c r="E8" s="225" t="s">
        <v>57</v>
      </c>
      <c r="F8" s="225" t="s">
        <v>113</v>
      </c>
      <c r="G8" s="225" t="s">
        <v>57</v>
      </c>
      <c r="H8" s="225" t="s">
        <v>57</v>
      </c>
      <c r="I8" s="225" t="s">
        <v>57</v>
      </c>
      <c r="J8" s="229" t="s">
        <v>413</v>
      </c>
      <c r="L8" s="16"/>
    </row>
    <row r="9" spans="2:12" s="232" customFormat="1" ht="25.5" x14ac:dyDescent="0.25">
      <c r="B9" s="53" t="s">
        <v>31</v>
      </c>
      <c r="C9" s="60" t="s">
        <v>43</v>
      </c>
      <c r="D9" s="225" t="s">
        <v>113</v>
      </c>
      <c r="E9" s="225" t="s">
        <v>113</v>
      </c>
      <c r="F9" s="225" t="s">
        <v>113</v>
      </c>
      <c r="G9" s="225" t="s">
        <v>57</v>
      </c>
      <c r="H9" s="225" t="s">
        <v>57</v>
      </c>
      <c r="I9" s="225" t="s">
        <v>56</v>
      </c>
      <c r="J9" s="229" t="s">
        <v>414</v>
      </c>
      <c r="L9" s="16"/>
    </row>
    <row r="10" spans="2:12" s="232" customFormat="1" x14ac:dyDescent="0.25">
      <c r="B10" s="53" t="s">
        <v>32</v>
      </c>
      <c r="C10" s="60" t="s">
        <v>43</v>
      </c>
      <c r="D10" s="225" t="s">
        <v>113</v>
      </c>
      <c r="E10" s="225" t="s">
        <v>113</v>
      </c>
      <c r="F10" s="225" t="s">
        <v>113</v>
      </c>
      <c r="G10" s="225" t="s">
        <v>113</v>
      </c>
      <c r="H10" s="225" t="s">
        <v>57</v>
      </c>
      <c r="I10" s="225" t="s">
        <v>113</v>
      </c>
      <c r="J10" s="229"/>
      <c r="L10" s="16"/>
    </row>
    <row r="11" spans="2:12" s="232" customFormat="1" x14ac:dyDescent="0.25">
      <c r="B11" s="53" t="s">
        <v>175</v>
      </c>
      <c r="C11" s="164" t="s">
        <v>43</v>
      </c>
      <c r="D11" s="226" t="s">
        <v>113</v>
      </c>
      <c r="E11" s="226" t="s">
        <v>113</v>
      </c>
      <c r="F11" s="226" t="s">
        <v>55</v>
      </c>
      <c r="G11" s="226" t="s">
        <v>56</v>
      </c>
      <c r="H11" s="226" t="s">
        <v>55</v>
      </c>
      <c r="I11" s="226" t="s">
        <v>56</v>
      </c>
      <c r="J11" s="230" t="s">
        <v>164</v>
      </c>
      <c r="L11" s="16"/>
    </row>
    <row r="12" spans="2:12" s="232" customFormat="1" x14ac:dyDescent="0.25">
      <c r="B12" s="53" t="s">
        <v>34</v>
      </c>
      <c r="C12" s="60" t="s">
        <v>43</v>
      </c>
      <c r="D12" s="225" t="s">
        <v>56</v>
      </c>
      <c r="E12" s="225" t="s">
        <v>56</v>
      </c>
      <c r="F12" s="225" t="s">
        <v>57</v>
      </c>
      <c r="G12" s="225" t="s">
        <v>56</v>
      </c>
      <c r="H12" s="225" t="s">
        <v>56</v>
      </c>
      <c r="I12" s="225" t="s">
        <v>113</v>
      </c>
      <c r="J12" s="229" t="s">
        <v>113</v>
      </c>
      <c r="L12" s="16"/>
    </row>
    <row r="13" spans="2:12" s="232" customFormat="1" x14ac:dyDescent="0.25">
      <c r="B13" s="53" t="s">
        <v>176</v>
      </c>
      <c r="C13" s="60" t="s">
        <v>43</v>
      </c>
      <c r="D13" s="225" t="s">
        <v>113</v>
      </c>
      <c r="E13" s="225" t="s">
        <v>57</v>
      </c>
      <c r="F13" s="225" t="s">
        <v>56</v>
      </c>
      <c r="G13" s="225" t="s">
        <v>56</v>
      </c>
      <c r="H13" s="225" t="s">
        <v>57</v>
      </c>
      <c r="I13" s="225" t="s">
        <v>113</v>
      </c>
      <c r="J13" s="229" t="s">
        <v>113</v>
      </c>
      <c r="L13" s="16"/>
    </row>
    <row r="14" spans="2:12" s="232" customFormat="1" x14ac:dyDescent="0.25">
      <c r="B14" s="53" t="s">
        <v>36</v>
      </c>
      <c r="C14" s="60" t="s">
        <v>43</v>
      </c>
      <c r="D14" s="225" t="s">
        <v>113</v>
      </c>
      <c r="E14" s="225" t="s">
        <v>57</v>
      </c>
      <c r="F14" s="225" t="s">
        <v>113</v>
      </c>
      <c r="G14" s="225" t="s">
        <v>56</v>
      </c>
      <c r="H14" s="225" t="s">
        <v>56</v>
      </c>
      <c r="I14" s="225" t="s">
        <v>113</v>
      </c>
      <c r="J14" s="229" t="s">
        <v>113</v>
      </c>
      <c r="L14" s="16"/>
    </row>
    <row r="15" spans="2:12" s="232" customFormat="1" x14ac:dyDescent="0.25">
      <c r="B15" s="53" t="s">
        <v>37</v>
      </c>
      <c r="C15" s="60" t="s">
        <v>43</v>
      </c>
      <c r="D15" s="225" t="s">
        <v>113</v>
      </c>
      <c r="E15" s="225"/>
      <c r="F15" s="225" t="s">
        <v>113</v>
      </c>
      <c r="G15" s="225"/>
      <c r="H15" s="225" t="s">
        <v>56</v>
      </c>
      <c r="I15" s="225" t="s">
        <v>56</v>
      </c>
      <c r="J15" s="229" t="s">
        <v>415</v>
      </c>
      <c r="L15" s="16"/>
    </row>
    <row r="16" spans="2:12" s="232" customFormat="1" x14ac:dyDescent="0.25">
      <c r="B16" s="53" t="s">
        <v>179</v>
      </c>
      <c r="C16" s="60" t="s">
        <v>42</v>
      </c>
      <c r="D16" s="225" t="s">
        <v>113</v>
      </c>
      <c r="E16" s="225" t="s">
        <v>113</v>
      </c>
      <c r="F16" s="225" t="s">
        <v>113</v>
      </c>
      <c r="G16" s="225" t="s">
        <v>113</v>
      </c>
      <c r="H16" s="225" t="s">
        <v>113</v>
      </c>
      <c r="I16" s="225" t="s">
        <v>113</v>
      </c>
      <c r="J16" s="229" t="s">
        <v>113</v>
      </c>
      <c r="L16" s="16"/>
    </row>
    <row r="17" spans="2:12" s="232" customFormat="1" x14ac:dyDescent="0.25">
      <c r="B17" s="53" t="s">
        <v>41</v>
      </c>
      <c r="C17" s="60" t="s">
        <v>42</v>
      </c>
      <c r="D17" s="225" t="s">
        <v>113</v>
      </c>
      <c r="E17" s="225" t="s">
        <v>113</v>
      </c>
      <c r="F17" s="225" t="s">
        <v>113</v>
      </c>
      <c r="G17" s="225" t="s">
        <v>113</v>
      </c>
      <c r="H17" s="225" t="s">
        <v>113</v>
      </c>
      <c r="I17" s="225" t="s">
        <v>113</v>
      </c>
      <c r="J17" s="229" t="s">
        <v>113</v>
      </c>
      <c r="L17" s="16"/>
    </row>
    <row r="18" spans="2:12" s="232" customFormat="1" x14ac:dyDescent="0.25">
      <c r="B18" s="53" t="s">
        <v>39</v>
      </c>
      <c r="C18" s="60" t="s">
        <v>42</v>
      </c>
      <c r="D18" s="225" t="s">
        <v>113</v>
      </c>
      <c r="E18" s="225" t="s">
        <v>113</v>
      </c>
      <c r="F18" s="225" t="s">
        <v>113</v>
      </c>
      <c r="G18" s="225" t="s">
        <v>113</v>
      </c>
      <c r="H18" s="225" t="s">
        <v>113</v>
      </c>
      <c r="I18" s="225" t="s">
        <v>113</v>
      </c>
      <c r="J18" s="229" t="s">
        <v>113</v>
      </c>
      <c r="L18" s="16"/>
    </row>
    <row r="19" spans="2:12" s="232" customFormat="1" ht="15.75" thickBot="1" x14ac:dyDescent="0.3">
      <c r="B19" s="57" t="s">
        <v>172</v>
      </c>
      <c r="C19" s="166" t="s">
        <v>43</v>
      </c>
      <c r="D19" s="227" t="s">
        <v>113</v>
      </c>
      <c r="E19" s="227" t="s">
        <v>60</v>
      </c>
      <c r="F19" s="228" t="s">
        <v>113</v>
      </c>
      <c r="G19" s="228" t="s">
        <v>113</v>
      </c>
      <c r="H19" s="228" t="s">
        <v>58</v>
      </c>
      <c r="I19" s="228" t="s">
        <v>58</v>
      </c>
      <c r="J19" s="231" t="s">
        <v>416</v>
      </c>
      <c r="L19" s="16"/>
    </row>
    <row r="20" spans="2:12" s="232" customFormat="1" ht="15" customHeight="1" x14ac:dyDescent="0.25">
      <c r="B20" s="2"/>
      <c r="J20" s="95"/>
      <c r="L20" s="16"/>
    </row>
    <row r="21" spans="2:12" ht="15" customHeight="1" thickBot="1" x14ac:dyDescent="0.3">
      <c r="B21" s="46" t="s">
        <v>156</v>
      </c>
    </row>
    <row r="22" spans="2:12" ht="61.5" customHeight="1" x14ac:dyDescent="0.25">
      <c r="B22" s="3" t="s">
        <v>0</v>
      </c>
      <c r="C22" s="4" t="s">
        <v>144</v>
      </c>
      <c r="D22" s="4" t="s">
        <v>97</v>
      </c>
      <c r="E22" s="4" t="s">
        <v>98</v>
      </c>
      <c r="F22" s="4" t="s">
        <v>99</v>
      </c>
      <c r="G22" s="4" t="s">
        <v>100</v>
      </c>
      <c r="H22" s="4" t="s">
        <v>101</v>
      </c>
      <c r="I22" s="4" t="s">
        <v>61</v>
      </c>
      <c r="J22" s="5" t="s">
        <v>147</v>
      </c>
    </row>
    <row r="23" spans="2:12" ht="38.25" x14ac:dyDescent="0.25">
      <c r="B23" s="53" t="s">
        <v>28</v>
      </c>
      <c r="C23" s="60" t="s">
        <v>43</v>
      </c>
      <c r="D23" s="225" t="s">
        <v>56</v>
      </c>
      <c r="E23" s="225" t="s">
        <v>113</v>
      </c>
      <c r="F23" s="225" t="s">
        <v>58</v>
      </c>
      <c r="G23" s="225" t="s">
        <v>113</v>
      </c>
      <c r="H23" s="225" t="s">
        <v>56</v>
      </c>
      <c r="I23" s="225" t="s">
        <v>55</v>
      </c>
      <c r="J23" s="229" t="s">
        <v>158</v>
      </c>
    </row>
    <row r="24" spans="2:12" ht="25.5" x14ac:dyDescent="0.25">
      <c r="B24" s="53" t="s">
        <v>29</v>
      </c>
      <c r="C24" s="60" t="s">
        <v>43</v>
      </c>
      <c r="D24" s="225" t="s">
        <v>113</v>
      </c>
      <c r="E24" s="225" t="s">
        <v>113</v>
      </c>
      <c r="F24" s="225" t="s">
        <v>59</v>
      </c>
      <c r="G24" s="225" t="s">
        <v>58</v>
      </c>
      <c r="H24" s="225" t="s">
        <v>57</v>
      </c>
      <c r="I24" s="225" t="s">
        <v>57</v>
      </c>
      <c r="J24" s="229" t="s">
        <v>159</v>
      </c>
    </row>
    <row r="25" spans="2:12" x14ac:dyDescent="0.25">
      <c r="B25" s="53" t="s">
        <v>30</v>
      </c>
      <c r="C25" s="60" t="s">
        <v>43</v>
      </c>
      <c r="D25" s="225" t="s">
        <v>113</v>
      </c>
      <c r="E25" s="225" t="s">
        <v>113</v>
      </c>
      <c r="F25" s="225" t="s">
        <v>57</v>
      </c>
      <c r="G25" s="225" t="s">
        <v>57</v>
      </c>
      <c r="H25" s="225" t="s">
        <v>57</v>
      </c>
      <c r="I25" s="225" t="s">
        <v>57</v>
      </c>
      <c r="J25" s="229" t="s">
        <v>160</v>
      </c>
    </row>
    <row r="26" spans="2:12" x14ac:dyDescent="0.25">
      <c r="B26" s="53" t="s">
        <v>31</v>
      </c>
      <c r="C26" s="60" t="s">
        <v>43</v>
      </c>
      <c r="D26" s="225" t="s">
        <v>113</v>
      </c>
      <c r="E26" s="225" t="s">
        <v>113</v>
      </c>
      <c r="F26" s="225" t="s">
        <v>56</v>
      </c>
      <c r="G26" s="225" t="s">
        <v>113</v>
      </c>
      <c r="H26" s="225" t="s">
        <v>56</v>
      </c>
      <c r="I26" s="225" t="s">
        <v>56</v>
      </c>
      <c r="J26" s="229" t="s">
        <v>161</v>
      </c>
    </row>
    <row r="27" spans="2:12" ht="25.5" x14ac:dyDescent="0.25">
      <c r="B27" s="53" t="s">
        <v>32</v>
      </c>
      <c r="C27" s="60" t="s">
        <v>43</v>
      </c>
      <c r="D27" s="225" t="s">
        <v>113</v>
      </c>
      <c r="E27" s="225" t="s">
        <v>113</v>
      </c>
      <c r="F27" s="225" t="s">
        <v>56</v>
      </c>
      <c r="G27" s="225" t="s">
        <v>113</v>
      </c>
      <c r="H27" s="225" t="s">
        <v>56</v>
      </c>
      <c r="I27" s="225" t="s">
        <v>62</v>
      </c>
      <c r="J27" s="229" t="s">
        <v>162</v>
      </c>
    </row>
    <row r="28" spans="2:12" x14ac:dyDescent="0.25">
      <c r="B28" s="53" t="s">
        <v>175</v>
      </c>
      <c r="C28" s="164" t="s">
        <v>43</v>
      </c>
      <c r="D28" s="226" t="s">
        <v>113</v>
      </c>
      <c r="E28" s="226" t="s">
        <v>113</v>
      </c>
      <c r="F28" s="226" t="s">
        <v>55</v>
      </c>
      <c r="G28" s="226" t="s">
        <v>56</v>
      </c>
      <c r="H28" s="226" t="s">
        <v>55</v>
      </c>
      <c r="I28" s="226" t="s">
        <v>56</v>
      </c>
      <c r="J28" s="230" t="s">
        <v>164</v>
      </c>
    </row>
    <row r="29" spans="2:12" x14ac:dyDescent="0.25">
      <c r="B29" s="53" t="s">
        <v>34</v>
      </c>
      <c r="C29" s="60" t="s">
        <v>43</v>
      </c>
      <c r="D29" s="225" t="s">
        <v>56</v>
      </c>
      <c r="E29" s="225" t="s">
        <v>56</v>
      </c>
      <c r="F29" s="225" t="s">
        <v>58</v>
      </c>
      <c r="G29" s="225" t="s">
        <v>57</v>
      </c>
      <c r="H29" s="225" t="s">
        <v>58</v>
      </c>
      <c r="I29" s="225" t="s">
        <v>113</v>
      </c>
      <c r="J29" s="229" t="s">
        <v>113</v>
      </c>
    </row>
    <row r="30" spans="2:12" ht="63.75" x14ac:dyDescent="0.25">
      <c r="B30" s="53" t="s">
        <v>176</v>
      </c>
      <c r="C30" s="60" t="s">
        <v>43</v>
      </c>
      <c r="D30" s="225" t="s">
        <v>58</v>
      </c>
      <c r="E30" s="225" t="s">
        <v>58</v>
      </c>
      <c r="F30" s="225" t="s">
        <v>56</v>
      </c>
      <c r="G30" s="225" t="s">
        <v>113</v>
      </c>
      <c r="H30" s="225" t="s">
        <v>57</v>
      </c>
      <c r="I30" s="225" t="s">
        <v>58</v>
      </c>
      <c r="J30" s="229" t="s">
        <v>177</v>
      </c>
    </row>
    <row r="31" spans="2:12" x14ac:dyDescent="0.25">
      <c r="B31" s="53" t="s">
        <v>36</v>
      </c>
      <c r="C31" s="60" t="s">
        <v>43</v>
      </c>
      <c r="D31" s="225" t="s">
        <v>113</v>
      </c>
      <c r="E31" s="225" t="s">
        <v>56</v>
      </c>
      <c r="F31" s="225" t="s">
        <v>113</v>
      </c>
      <c r="G31" s="225" t="s">
        <v>113</v>
      </c>
      <c r="H31" s="225" t="s">
        <v>56</v>
      </c>
      <c r="I31" s="225" t="s">
        <v>113</v>
      </c>
      <c r="J31" s="229" t="s">
        <v>113</v>
      </c>
    </row>
    <row r="32" spans="2:12" x14ac:dyDescent="0.25">
      <c r="B32" s="53" t="s">
        <v>37</v>
      </c>
      <c r="C32" s="60" t="s">
        <v>43</v>
      </c>
      <c r="D32" s="225" t="s">
        <v>113</v>
      </c>
      <c r="E32" s="225" t="s">
        <v>57</v>
      </c>
      <c r="F32" s="225" t="s">
        <v>59</v>
      </c>
      <c r="G32" s="225" t="s">
        <v>113</v>
      </c>
      <c r="H32" s="225" t="s">
        <v>56</v>
      </c>
      <c r="I32" s="225" t="s">
        <v>56</v>
      </c>
      <c r="J32" s="229" t="s">
        <v>163</v>
      </c>
    </row>
    <row r="33" spans="2:10" x14ac:dyDescent="0.25">
      <c r="B33" s="53" t="s">
        <v>179</v>
      </c>
      <c r="C33" s="60" t="s">
        <v>43</v>
      </c>
      <c r="D33" s="225" t="s">
        <v>57</v>
      </c>
      <c r="E33" s="225" t="s">
        <v>113</v>
      </c>
      <c r="F33" s="225" t="s">
        <v>56</v>
      </c>
      <c r="G33" s="225" t="s">
        <v>57</v>
      </c>
      <c r="H33" s="225" t="s">
        <v>57</v>
      </c>
      <c r="I33" s="225" t="s">
        <v>113</v>
      </c>
      <c r="J33" s="229" t="s">
        <v>113</v>
      </c>
    </row>
    <row r="34" spans="2:10" x14ac:dyDescent="0.25">
      <c r="B34" s="53" t="s">
        <v>41</v>
      </c>
      <c r="C34" s="60" t="s">
        <v>43</v>
      </c>
      <c r="D34" s="225" t="s">
        <v>113</v>
      </c>
      <c r="E34" s="225" t="s">
        <v>113</v>
      </c>
      <c r="F34" s="225" t="s">
        <v>60</v>
      </c>
      <c r="G34" s="225" t="s">
        <v>113</v>
      </c>
      <c r="H34" s="225" t="s">
        <v>113</v>
      </c>
      <c r="I34" s="225" t="s">
        <v>113</v>
      </c>
      <c r="J34" s="229" t="s">
        <v>113</v>
      </c>
    </row>
    <row r="35" spans="2:10" x14ac:dyDescent="0.25">
      <c r="B35" s="53" t="s">
        <v>39</v>
      </c>
      <c r="C35" s="60" t="s">
        <v>43</v>
      </c>
      <c r="D35" s="225" t="s">
        <v>113</v>
      </c>
      <c r="E35" s="225" t="s">
        <v>113</v>
      </c>
      <c r="F35" s="225" t="s">
        <v>59</v>
      </c>
      <c r="G35" s="225" t="s">
        <v>113</v>
      </c>
      <c r="H35" s="225" t="s">
        <v>58</v>
      </c>
      <c r="I35" s="225" t="s">
        <v>113</v>
      </c>
      <c r="J35" s="229" t="s">
        <v>113</v>
      </c>
    </row>
    <row r="36" spans="2:10" ht="15.75" thickBot="1" x14ac:dyDescent="0.3">
      <c r="B36" s="57" t="s">
        <v>172</v>
      </c>
      <c r="C36" s="166" t="s">
        <v>43</v>
      </c>
      <c r="D36" s="227" t="s">
        <v>58</v>
      </c>
      <c r="E36" s="227" t="s">
        <v>59</v>
      </c>
      <c r="F36" s="228" t="s">
        <v>113</v>
      </c>
      <c r="G36" s="228" t="s">
        <v>113</v>
      </c>
      <c r="H36" s="228" t="s">
        <v>113</v>
      </c>
      <c r="I36" s="228" t="s">
        <v>113</v>
      </c>
      <c r="J36" s="231" t="s">
        <v>113</v>
      </c>
    </row>
    <row r="37" spans="2:10" ht="15" customHeight="1" x14ac:dyDescent="0.25">
      <c r="B37" s="2"/>
      <c r="J37" s="95"/>
    </row>
    <row r="38" spans="2:10" ht="15" customHeight="1" thickBot="1" x14ac:dyDescent="0.3">
      <c r="B38" s="46" t="s">
        <v>52</v>
      </c>
    </row>
    <row r="39" spans="2:10" ht="51" x14ac:dyDescent="0.25">
      <c r="B39" s="3" t="s">
        <v>0</v>
      </c>
      <c r="C39" s="4" t="s">
        <v>144</v>
      </c>
      <c r="D39" s="4" t="s">
        <v>97</v>
      </c>
      <c r="E39" s="4" t="s">
        <v>98</v>
      </c>
      <c r="F39" s="4" t="s">
        <v>99</v>
      </c>
      <c r="G39" s="4" t="s">
        <v>100</v>
      </c>
      <c r="H39" s="4" t="s">
        <v>101</v>
      </c>
      <c r="I39" s="4" t="s">
        <v>61</v>
      </c>
      <c r="J39" s="5" t="s">
        <v>147</v>
      </c>
    </row>
    <row r="40" spans="2:10" x14ac:dyDescent="0.25">
      <c r="B40" s="53" t="s">
        <v>28</v>
      </c>
      <c r="C40" s="60" t="s">
        <v>88</v>
      </c>
      <c r="D40" s="225" t="s">
        <v>55</v>
      </c>
      <c r="E40" s="225" t="s">
        <v>113</v>
      </c>
      <c r="F40" s="225" t="s">
        <v>113</v>
      </c>
      <c r="G40" s="225" t="s">
        <v>59</v>
      </c>
      <c r="H40" s="225" t="s">
        <v>56</v>
      </c>
      <c r="I40" s="225" t="s">
        <v>56</v>
      </c>
      <c r="J40" s="61" t="s">
        <v>89</v>
      </c>
    </row>
    <row r="41" spans="2:10" ht="25.5" x14ac:dyDescent="0.25">
      <c r="B41" s="53" t="s">
        <v>29</v>
      </c>
      <c r="C41" s="60" t="s">
        <v>88</v>
      </c>
      <c r="D41" s="225" t="s">
        <v>113</v>
      </c>
      <c r="E41" s="225" t="s">
        <v>113</v>
      </c>
      <c r="F41" s="225" t="s">
        <v>113</v>
      </c>
      <c r="G41" s="225" t="s">
        <v>113</v>
      </c>
      <c r="H41" s="225" t="s">
        <v>56</v>
      </c>
      <c r="I41" s="225" t="s">
        <v>113</v>
      </c>
      <c r="J41" s="61" t="s">
        <v>94</v>
      </c>
    </row>
    <row r="42" spans="2:10" ht="25.5" x14ac:dyDescent="0.25">
      <c r="B42" s="53" t="s">
        <v>30</v>
      </c>
      <c r="C42" s="60" t="s">
        <v>88</v>
      </c>
      <c r="D42" s="225" t="s">
        <v>113</v>
      </c>
      <c r="E42" s="225" t="s">
        <v>113</v>
      </c>
      <c r="F42" s="225" t="s">
        <v>113</v>
      </c>
      <c r="G42" s="225" t="s">
        <v>58</v>
      </c>
      <c r="H42" s="225" t="s">
        <v>56</v>
      </c>
      <c r="I42" s="225" t="s">
        <v>58</v>
      </c>
      <c r="J42" s="61" t="s">
        <v>95</v>
      </c>
    </row>
    <row r="43" spans="2:10" x14ac:dyDescent="0.25">
      <c r="B43" s="53" t="s">
        <v>31</v>
      </c>
      <c r="C43" s="60" t="s">
        <v>88</v>
      </c>
      <c r="D43" s="225" t="s">
        <v>113</v>
      </c>
      <c r="E43" s="225" t="s">
        <v>113</v>
      </c>
      <c r="F43" s="225" t="s">
        <v>56</v>
      </c>
      <c r="G43" s="225" t="s">
        <v>113</v>
      </c>
      <c r="H43" s="225" t="s">
        <v>113</v>
      </c>
      <c r="I43" s="225" t="s">
        <v>113</v>
      </c>
      <c r="J43" s="61" t="s">
        <v>113</v>
      </c>
    </row>
    <row r="44" spans="2:10" x14ac:dyDescent="0.25">
      <c r="B44" s="53" t="s">
        <v>32</v>
      </c>
      <c r="C44" s="60" t="s">
        <v>88</v>
      </c>
      <c r="D44" s="225" t="s">
        <v>113</v>
      </c>
      <c r="E44" s="225" t="s">
        <v>113</v>
      </c>
      <c r="F44" s="225" t="s">
        <v>58</v>
      </c>
      <c r="G44" s="225" t="s">
        <v>56</v>
      </c>
      <c r="H44" s="225" t="s">
        <v>56</v>
      </c>
      <c r="I44" s="225" t="s">
        <v>113</v>
      </c>
      <c r="J44" s="61" t="s">
        <v>113</v>
      </c>
    </row>
    <row r="45" spans="2:10" x14ac:dyDescent="0.25">
      <c r="B45" s="53" t="s">
        <v>33</v>
      </c>
      <c r="C45" s="60" t="s">
        <v>88</v>
      </c>
      <c r="D45" s="225" t="s">
        <v>113</v>
      </c>
      <c r="E45" s="225" t="s">
        <v>113</v>
      </c>
      <c r="F45" s="225" t="s">
        <v>57</v>
      </c>
      <c r="G45" s="225" t="s">
        <v>56</v>
      </c>
      <c r="H45" s="225" t="s">
        <v>56</v>
      </c>
      <c r="I45" s="225" t="s">
        <v>56</v>
      </c>
      <c r="J45" s="61" t="s">
        <v>150</v>
      </c>
    </row>
    <row r="46" spans="2:10" ht="25.5" x14ac:dyDescent="0.25">
      <c r="B46" s="53" t="s">
        <v>34</v>
      </c>
      <c r="C46" s="60" t="s">
        <v>88</v>
      </c>
      <c r="D46" s="225" t="s">
        <v>56</v>
      </c>
      <c r="E46" s="225" t="s">
        <v>57</v>
      </c>
      <c r="F46" s="225" t="s">
        <v>59</v>
      </c>
      <c r="G46" s="225" t="s">
        <v>113</v>
      </c>
      <c r="H46" s="225" t="s">
        <v>58</v>
      </c>
      <c r="I46" s="225" t="s">
        <v>57</v>
      </c>
      <c r="J46" s="61" t="s">
        <v>90</v>
      </c>
    </row>
    <row r="47" spans="2:10" x14ac:dyDescent="0.25">
      <c r="B47" s="53" t="s">
        <v>176</v>
      </c>
      <c r="C47" s="60" t="s">
        <v>88</v>
      </c>
      <c r="D47" s="225" t="s">
        <v>113</v>
      </c>
      <c r="E47" s="225" t="s">
        <v>113</v>
      </c>
      <c r="F47" s="225" t="s">
        <v>56</v>
      </c>
      <c r="G47" s="225" t="s">
        <v>57</v>
      </c>
      <c r="H47" s="225" t="s">
        <v>57</v>
      </c>
      <c r="I47" s="225" t="s">
        <v>57</v>
      </c>
      <c r="J47" s="61" t="s">
        <v>113</v>
      </c>
    </row>
    <row r="48" spans="2:10" x14ac:dyDescent="0.25">
      <c r="B48" s="53" t="s">
        <v>36</v>
      </c>
      <c r="C48" s="60" t="s">
        <v>88</v>
      </c>
      <c r="D48" s="225" t="s">
        <v>113</v>
      </c>
      <c r="E48" s="225" t="s">
        <v>113</v>
      </c>
      <c r="F48" s="225" t="s">
        <v>59</v>
      </c>
      <c r="G48" s="225" t="s">
        <v>60</v>
      </c>
      <c r="H48" s="225" t="s">
        <v>57</v>
      </c>
      <c r="I48" s="225" t="s">
        <v>113</v>
      </c>
      <c r="J48" s="61" t="s">
        <v>113</v>
      </c>
    </row>
    <row r="49" spans="2:12" ht="15" customHeight="1" x14ac:dyDescent="0.25">
      <c r="B49" s="53" t="s">
        <v>37</v>
      </c>
      <c r="C49" s="60" t="s">
        <v>88</v>
      </c>
      <c r="D49" s="225" t="s">
        <v>113</v>
      </c>
      <c r="E49" s="225" t="s">
        <v>57</v>
      </c>
      <c r="F49" s="225" t="s">
        <v>58</v>
      </c>
      <c r="G49" s="225" t="s">
        <v>113</v>
      </c>
      <c r="H49" s="225" t="s">
        <v>56</v>
      </c>
      <c r="I49" s="225" t="s">
        <v>56</v>
      </c>
      <c r="J49" s="61" t="s">
        <v>91</v>
      </c>
    </row>
    <row r="50" spans="2:12" ht="25.5" x14ac:dyDescent="0.25">
      <c r="B50" s="53" t="s">
        <v>38</v>
      </c>
      <c r="C50" s="60" t="s">
        <v>88</v>
      </c>
      <c r="D50" s="225" t="s">
        <v>58</v>
      </c>
      <c r="E50" s="225" t="s">
        <v>113</v>
      </c>
      <c r="F50" s="225" t="s">
        <v>59</v>
      </c>
      <c r="G50" s="225" t="s">
        <v>113</v>
      </c>
      <c r="H50" s="225" t="s">
        <v>113</v>
      </c>
      <c r="I50" s="225" t="s">
        <v>59</v>
      </c>
      <c r="J50" s="61" t="s">
        <v>96</v>
      </c>
    </row>
    <row r="51" spans="2:12" x14ac:dyDescent="0.25">
      <c r="B51" s="53" t="s">
        <v>41</v>
      </c>
      <c r="C51" s="60" t="s">
        <v>42</v>
      </c>
      <c r="D51" s="225" t="s">
        <v>113</v>
      </c>
      <c r="E51" s="225" t="s">
        <v>113</v>
      </c>
      <c r="F51" s="225" t="s">
        <v>113</v>
      </c>
      <c r="G51" s="225" t="s">
        <v>113</v>
      </c>
      <c r="H51" s="225" t="s">
        <v>113</v>
      </c>
      <c r="I51" s="225" t="s">
        <v>113</v>
      </c>
      <c r="J51" s="61" t="s">
        <v>113</v>
      </c>
    </row>
    <row r="52" spans="2:12" ht="51" x14ac:dyDescent="0.25">
      <c r="B52" s="53" t="s">
        <v>39</v>
      </c>
      <c r="C52" s="60" t="s">
        <v>88</v>
      </c>
      <c r="D52" s="225" t="s">
        <v>58</v>
      </c>
      <c r="E52" s="225" t="s">
        <v>57</v>
      </c>
      <c r="F52" s="225" t="s">
        <v>60</v>
      </c>
      <c r="G52" s="225" t="s">
        <v>113</v>
      </c>
      <c r="H52" s="225" t="s">
        <v>56</v>
      </c>
      <c r="I52" s="225" t="s">
        <v>60</v>
      </c>
      <c r="J52" s="61" t="s">
        <v>92</v>
      </c>
    </row>
    <row r="53" spans="2:12" ht="51.75" thickBot="1" x14ac:dyDescent="0.3">
      <c r="B53" s="57" t="s">
        <v>40</v>
      </c>
      <c r="C53" s="62" t="s">
        <v>88</v>
      </c>
      <c r="D53" s="228" t="s">
        <v>113</v>
      </c>
      <c r="E53" s="228" t="s">
        <v>113</v>
      </c>
      <c r="F53" s="228" t="s">
        <v>113</v>
      </c>
      <c r="G53" s="228" t="s">
        <v>113</v>
      </c>
      <c r="H53" s="228" t="s">
        <v>113</v>
      </c>
      <c r="I53" s="228" t="s">
        <v>57</v>
      </c>
      <c r="J53" s="63" t="s">
        <v>93</v>
      </c>
    </row>
    <row r="54" spans="2:12" ht="13.5" customHeight="1" x14ac:dyDescent="0.25"/>
    <row r="55" spans="2:12" x14ac:dyDescent="0.25">
      <c r="B55" s="239" t="s">
        <v>114</v>
      </c>
    </row>
    <row r="56" spans="2:12" x14ac:dyDescent="0.25">
      <c r="B56" s="241" t="s">
        <v>148</v>
      </c>
    </row>
    <row r="57" spans="2:12" s="521" customFormat="1" x14ac:dyDescent="0.25">
      <c r="B57" s="243" t="s">
        <v>532</v>
      </c>
      <c r="L57" s="169"/>
    </row>
  </sheetData>
  <customSheetViews>
    <customSheetView guid="{CB3EB9C4-9AB6-45BD-B73F-499A363E3D97}" fitToPage="1">
      <pageMargins left="0.70866141732283472" right="0.70866141732283472" top="0.74803149606299213" bottom="0.74803149606299213" header="0.31496062992125984" footer="0.31496062992125984"/>
      <pageSetup paperSize="9" scale="50"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hyperlinks>
    <hyperlink ref="B2" location="Index!A1" display="Return to Index"/>
  </hyperlinks>
  <pageMargins left="0.70866141732283472" right="0.70866141732283472" top="0.74803149606299213" bottom="0.74803149606299213" header="0.31496062992125984" footer="0.31496062992125984"/>
  <pageSetup paperSize="9" scale="52"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pageSetUpPr fitToPage="1"/>
  </sheetPr>
  <dimension ref="B1:H57"/>
  <sheetViews>
    <sheetView zoomScaleNormal="100" workbookViewId="0"/>
  </sheetViews>
  <sheetFormatPr defaultColWidth="9.140625" defaultRowHeight="15" x14ac:dyDescent="0.25"/>
  <cols>
    <col min="1" max="1" width="3.28515625" style="1" customWidth="1"/>
    <col min="2" max="2" width="28" style="1" customWidth="1"/>
    <col min="3" max="3" width="23.42578125" style="1" customWidth="1"/>
    <col min="4" max="4" width="35.5703125" style="1" customWidth="1"/>
    <col min="5" max="16384" width="9.140625" style="1"/>
  </cols>
  <sheetData>
    <row r="1" spans="2:6" ht="18.75" customHeight="1" x14ac:dyDescent="0.25">
      <c r="B1" s="607" t="s">
        <v>496</v>
      </c>
    </row>
    <row r="2" spans="2:6" ht="18.75" customHeight="1" x14ac:dyDescent="0.25">
      <c r="B2" s="236" t="s">
        <v>127</v>
      </c>
    </row>
    <row r="3" spans="2:6" ht="15" customHeight="1" x14ac:dyDescent="0.25">
      <c r="B3" s="2"/>
    </row>
    <row r="4" spans="2:6" s="232" customFormat="1" ht="15" customHeight="1" thickBot="1" x14ac:dyDescent="0.3">
      <c r="B4" s="46" t="s">
        <v>371</v>
      </c>
    </row>
    <row r="5" spans="2:6" s="232" customFormat="1" ht="15" customHeight="1" x14ac:dyDescent="0.25">
      <c r="B5" s="515" t="s">
        <v>0</v>
      </c>
      <c r="C5" s="516" t="s">
        <v>111</v>
      </c>
      <c r="D5" s="147" t="s">
        <v>112</v>
      </c>
    </row>
    <row r="6" spans="2:6" s="232" customFormat="1" ht="15" customHeight="1" x14ac:dyDescent="0.25">
      <c r="B6" s="53" t="s">
        <v>28</v>
      </c>
      <c r="C6" s="54" t="s">
        <v>42</v>
      </c>
      <c r="D6" s="55" t="s">
        <v>110</v>
      </c>
      <c r="F6" s="16"/>
    </row>
    <row r="7" spans="2:6" s="232" customFormat="1" ht="15" customHeight="1" x14ac:dyDescent="0.25">
      <c r="B7" s="53" t="s">
        <v>29</v>
      </c>
      <c r="C7" s="54" t="s">
        <v>43</v>
      </c>
      <c r="D7" s="55" t="s">
        <v>120</v>
      </c>
      <c r="F7" s="16"/>
    </row>
    <row r="8" spans="2:6" s="232" customFormat="1" ht="15" customHeight="1" x14ac:dyDescent="0.25">
      <c r="B8" s="53" t="s">
        <v>30</v>
      </c>
      <c r="C8" s="54" t="s">
        <v>42</v>
      </c>
      <c r="D8" s="206" t="s">
        <v>110</v>
      </c>
      <c r="F8" s="16"/>
    </row>
    <row r="9" spans="2:6" s="232" customFormat="1" ht="15" customHeight="1" x14ac:dyDescent="0.25">
      <c r="B9" s="53" t="s">
        <v>31</v>
      </c>
      <c r="C9" s="54" t="s">
        <v>42</v>
      </c>
      <c r="D9" s="206" t="s">
        <v>110</v>
      </c>
      <c r="F9" s="16"/>
    </row>
    <row r="10" spans="2:6" s="232" customFormat="1" ht="15" customHeight="1" x14ac:dyDescent="0.25">
      <c r="B10" s="53" t="s">
        <v>32</v>
      </c>
      <c r="C10" s="54" t="s">
        <v>42</v>
      </c>
      <c r="D10" s="206" t="s">
        <v>110</v>
      </c>
      <c r="F10" s="16"/>
    </row>
    <row r="11" spans="2:6" s="232" customFormat="1" ht="15" customHeight="1" x14ac:dyDescent="0.25">
      <c r="B11" s="53" t="s">
        <v>175</v>
      </c>
      <c r="C11" s="54" t="s">
        <v>42</v>
      </c>
      <c r="D11" s="206" t="s">
        <v>110</v>
      </c>
      <c r="F11" s="16"/>
    </row>
    <row r="12" spans="2:6" s="232" customFormat="1" ht="15" customHeight="1" x14ac:dyDescent="0.25">
      <c r="B12" s="53" t="s">
        <v>34</v>
      </c>
      <c r="C12" s="54" t="s">
        <v>43</v>
      </c>
      <c r="D12" s="55" t="s">
        <v>102</v>
      </c>
      <c r="F12" s="16"/>
    </row>
    <row r="13" spans="2:6" s="232" customFormat="1" ht="15" customHeight="1" x14ac:dyDescent="0.25">
      <c r="B13" s="53" t="s">
        <v>176</v>
      </c>
      <c r="C13" s="151" t="s">
        <v>42</v>
      </c>
      <c r="D13" s="167" t="s">
        <v>110</v>
      </c>
      <c r="F13" s="16"/>
    </row>
    <row r="14" spans="2:6" s="232" customFormat="1" ht="15" customHeight="1" x14ac:dyDescent="0.25">
      <c r="B14" s="53" t="s">
        <v>36</v>
      </c>
      <c r="C14" s="54" t="s">
        <v>42</v>
      </c>
      <c r="D14" s="55" t="s">
        <v>110</v>
      </c>
      <c r="F14" s="16"/>
    </row>
    <row r="15" spans="2:6" s="232" customFormat="1" ht="15" customHeight="1" x14ac:dyDescent="0.25">
      <c r="B15" s="53" t="s">
        <v>37</v>
      </c>
      <c r="C15" s="54" t="s">
        <v>42</v>
      </c>
      <c r="D15" s="55" t="s">
        <v>110</v>
      </c>
      <c r="F15" s="16"/>
    </row>
    <row r="16" spans="2:6" s="232" customFormat="1" ht="15" customHeight="1" x14ac:dyDescent="0.25">
      <c r="B16" s="53" t="s">
        <v>179</v>
      </c>
      <c r="C16" s="165" t="s">
        <v>42</v>
      </c>
      <c r="D16" s="206" t="s">
        <v>110</v>
      </c>
      <c r="F16" s="169"/>
    </row>
    <row r="17" spans="2:6" s="232" customFormat="1" ht="15" customHeight="1" x14ac:dyDescent="0.25">
      <c r="B17" s="53" t="s">
        <v>41</v>
      </c>
      <c r="C17" s="54" t="s">
        <v>42</v>
      </c>
      <c r="D17" s="55" t="s">
        <v>110</v>
      </c>
      <c r="F17" s="16"/>
    </row>
    <row r="18" spans="2:6" s="232" customFormat="1" ht="15" customHeight="1" x14ac:dyDescent="0.25">
      <c r="B18" s="53" t="s">
        <v>39</v>
      </c>
      <c r="C18" s="54" t="s">
        <v>42</v>
      </c>
      <c r="D18" s="55" t="s">
        <v>110</v>
      </c>
      <c r="F18" s="16"/>
    </row>
    <row r="19" spans="2:6" s="232" customFormat="1" ht="15" customHeight="1" thickBot="1" x14ac:dyDescent="0.3">
      <c r="B19" s="57" t="s">
        <v>172</v>
      </c>
      <c r="C19" s="153" t="s">
        <v>42</v>
      </c>
      <c r="D19" s="168" t="s">
        <v>110</v>
      </c>
      <c r="F19" s="16"/>
    </row>
    <row r="20" spans="2:6" s="232" customFormat="1" ht="15" customHeight="1" x14ac:dyDescent="0.25">
      <c r="B20" s="2"/>
    </row>
    <row r="21" spans="2:6" ht="15" customHeight="1" thickBot="1" x14ac:dyDescent="0.3">
      <c r="B21" s="46" t="s">
        <v>156</v>
      </c>
    </row>
    <row r="22" spans="2:6" ht="15" customHeight="1" x14ac:dyDescent="0.25">
      <c r="B22" s="154" t="s">
        <v>0</v>
      </c>
      <c r="C22" s="155" t="s">
        <v>111</v>
      </c>
      <c r="D22" s="147" t="s">
        <v>112</v>
      </c>
    </row>
    <row r="23" spans="2:6" ht="15" customHeight="1" x14ac:dyDescent="0.25">
      <c r="B23" s="53" t="s">
        <v>28</v>
      </c>
      <c r="C23" s="54" t="s">
        <v>43</v>
      </c>
      <c r="D23" s="55" t="s">
        <v>105</v>
      </c>
      <c r="F23" s="16"/>
    </row>
    <row r="24" spans="2:6" ht="15" customHeight="1" x14ac:dyDescent="0.25">
      <c r="B24" s="53" t="s">
        <v>29</v>
      </c>
      <c r="C24" s="54" t="s">
        <v>42</v>
      </c>
      <c r="D24" s="55" t="s">
        <v>110</v>
      </c>
      <c r="F24" s="16"/>
    </row>
    <row r="25" spans="2:6" ht="15" customHeight="1" x14ac:dyDescent="0.25">
      <c r="B25" s="53" t="s">
        <v>30</v>
      </c>
      <c r="C25" s="54" t="s">
        <v>42</v>
      </c>
      <c r="D25" s="55" t="s">
        <v>110</v>
      </c>
      <c r="F25" s="16"/>
    </row>
    <row r="26" spans="2:6" ht="15" customHeight="1" x14ac:dyDescent="0.25">
      <c r="B26" s="53" t="s">
        <v>31</v>
      </c>
      <c r="C26" s="54" t="s">
        <v>42</v>
      </c>
      <c r="D26" s="55" t="s">
        <v>110</v>
      </c>
      <c r="F26" s="16"/>
    </row>
    <row r="27" spans="2:6" ht="15" customHeight="1" x14ac:dyDescent="0.25">
      <c r="B27" s="53" t="s">
        <v>32</v>
      </c>
      <c r="C27" s="54" t="s">
        <v>42</v>
      </c>
      <c r="D27" s="55" t="s">
        <v>110</v>
      </c>
      <c r="F27" s="16"/>
    </row>
    <row r="28" spans="2:6" ht="15" customHeight="1" x14ac:dyDescent="0.25">
      <c r="B28" s="53" t="s">
        <v>175</v>
      </c>
      <c r="C28" s="54" t="s">
        <v>42</v>
      </c>
      <c r="D28" s="55" t="s">
        <v>110</v>
      </c>
      <c r="F28" s="16"/>
    </row>
    <row r="29" spans="2:6" ht="15" customHeight="1" x14ac:dyDescent="0.25">
      <c r="B29" s="53" t="s">
        <v>34</v>
      </c>
      <c r="C29" s="54" t="s">
        <v>43</v>
      </c>
      <c r="D29" s="55" t="s">
        <v>103</v>
      </c>
      <c r="F29" s="16"/>
    </row>
    <row r="30" spans="2:6" ht="15" customHeight="1" x14ac:dyDescent="0.25">
      <c r="B30" s="53" t="s">
        <v>176</v>
      </c>
      <c r="C30" s="151" t="s">
        <v>43</v>
      </c>
      <c r="D30" s="167" t="s">
        <v>120</v>
      </c>
      <c r="F30" s="16"/>
    </row>
    <row r="31" spans="2:6" ht="15" customHeight="1" x14ac:dyDescent="0.25">
      <c r="B31" s="53" t="s">
        <v>36</v>
      </c>
      <c r="C31" s="54" t="s">
        <v>42</v>
      </c>
      <c r="D31" s="55" t="s">
        <v>110</v>
      </c>
      <c r="F31" s="16"/>
    </row>
    <row r="32" spans="2:6" ht="15" customHeight="1" x14ac:dyDescent="0.25">
      <c r="B32" s="53" t="s">
        <v>37</v>
      </c>
      <c r="C32" s="54" t="s">
        <v>42</v>
      </c>
      <c r="D32" s="55" t="s">
        <v>110</v>
      </c>
      <c r="F32" s="16"/>
    </row>
    <row r="33" spans="2:6" ht="15" customHeight="1" x14ac:dyDescent="0.25">
      <c r="B33" s="53" t="s">
        <v>179</v>
      </c>
      <c r="C33" s="165" t="s">
        <v>43</v>
      </c>
      <c r="D33" s="206" t="s">
        <v>103</v>
      </c>
      <c r="F33" s="169"/>
    </row>
    <row r="34" spans="2:6" ht="15" customHeight="1" x14ac:dyDescent="0.25">
      <c r="B34" s="53" t="s">
        <v>41</v>
      </c>
      <c r="C34" s="54" t="s">
        <v>42</v>
      </c>
      <c r="D34" s="55" t="s">
        <v>110</v>
      </c>
      <c r="F34" s="16"/>
    </row>
    <row r="35" spans="2:6" ht="15" customHeight="1" x14ac:dyDescent="0.25">
      <c r="B35" s="53" t="s">
        <v>39</v>
      </c>
      <c r="C35" s="54" t="s">
        <v>42</v>
      </c>
      <c r="D35" s="55" t="s">
        <v>110</v>
      </c>
      <c r="F35" s="16"/>
    </row>
    <row r="36" spans="2:6" ht="15" customHeight="1" thickBot="1" x14ac:dyDescent="0.3">
      <c r="B36" s="57" t="s">
        <v>172</v>
      </c>
      <c r="C36" s="153" t="s">
        <v>43</v>
      </c>
      <c r="D36" s="168" t="s">
        <v>180</v>
      </c>
      <c r="F36" s="16"/>
    </row>
    <row r="37" spans="2:6" ht="15" customHeight="1" x14ac:dyDescent="0.25">
      <c r="B37" s="2"/>
    </row>
    <row r="38" spans="2:6" ht="15" customHeight="1" thickBot="1" x14ac:dyDescent="0.3">
      <c r="B38" s="46" t="s">
        <v>52</v>
      </c>
    </row>
    <row r="39" spans="2:6" x14ac:dyDescent="0.25">
      <c r="B39" s="3" t="s">
        <v>0</v>
      </c>
      <c r="C39" s="4" t="s">
        <v>111</v>
      </c>
      <c r="D39" s="5" t="s">
        <v>112</v>
      </c>
    </row>
    <row r="40" spans="2:6" x14ac:dyDescent="0.25">
      <c r="B40" s="53" t="s">
        <v>28</v>
      </c>
      <c r="C40" s="54" t="s">
        <v>43</v>
      </c>
      <c r="D40" s="55" t="s">
        <v>104</v>
      </c>
    </row>
    <row r="41" spans="2:6" x14ac:dyDescent="0.25">
      <c r="B41" s="53" t="s">
        <v>29</v>
      </c>
      <c r="C41" s="54" t="s">
        <v>42</v>
      </c>
      <c r="D41" s="55" t="s">
        <v>110</v>
      </c>
    </row>
    <row r="42" spans="2:6" x14ac:dyDescent="0.25">
      <c r="B42" s="53" t="s">
        <v>30</v>
      </c>
      <c r="C42" s="54" t="s">
        <v>42</v>
      </c>
      <c r="D42" s="55" t="s">
        <v>110</v>
      </c>
    </row>
    <row r="43" spans="2:6" x14ac:dyDescent="0.25">
      <c r="B43" s="53" t="s">
        <v>31</v>
      </c>
      <c r="C43" s="54" t="s">
        <v>43</v>
      </c>
      <c r="D43" s="55" t="s">
        <v>104</v>
      </c>
    </row>
    <row r="44" spans="2:6" x14ac:dyDescent="0.25">
      <c r="B44" s="53" t="s">
        <v>32</v>
      </c>
      <c r="C44" s="54" t="s">
        <v>42</v>
      </c>
      <c r="D44" s="55" t="s">
        <v>110</v>
      </c>
    </row>
    <row r="45" spans="2:6" x14ac:dyDescent="0.25">
      <c r="B45" s="53" t="s">
        <v>33</v>
      </c>
      <c r="C45" s="54" t="s">
        <v>42</v>
      </c>
      <c r="D45" s="55" t="s">
        <v>110</v>
      </c>
    </row>
    <row r="46" spans="2:6" x14ac:dyDescent="0.25">
      <c r="B46" s="53" t="s">
        <v>34</v>
      </c>
      <c r="C46" s="54" t="s">
        <v>43</v>
      </c>
      <c r="D46" s="55" t="s">
        <v>105</v>
      </c>
    </row>
    <row r="47" spans="2:6" x14ac:dyDescent="0.25">
      <c r="B47" s="53" t="s">
        <v>176</v>
      </c>
      <c r="C47" s="54" t="s">
        <v>43</v>
      </c>
      <c r="D47" s="55" t="s">
        <v>120</v>
      </c>
    </row>
    <row r="48" spans="2:6" x14ac:dyDescent="0.25">
      <c r="B48" s="53" t="s">
        <v>36</v>
      </c>
      <c r="C48" s="54" t="s">
        <v>42</v>
      </c>
      <c r="D48" s="55" t="s">
        <v>110</v>
      </c>
    </row>
    <row r="49" spans="2:8" x14ac:dyDescent="0.25">
      <c r="B49" s="53" t="s">
        <v>37</v>
      </c>
      <c r="C49" s="54" t="s">
        <v>42</v>
      </c>
      <c r="D49" s="55" t="s">
        <v>110</v>
      </c>
    </row>
    <row r="50" spans="2:8" x14ac:dyDescent="0.25">
      <c r="B50" s="53" t="s">
        <v>38</v>
      </c>
      <c r="C50" s="54" t="s">
        <v>43</v>
      </c>
      <c r="D50" s="56" t="s">
        <v>104</v>
      </c>
    </row>
    <row r="51" spans="2:8" x14ac:dyDescent="0.25">
      <c r="B51" s="53" t="s">
        <v>41</v>
      </c>
      <c r="C51" s="54" t="s">
        <v>42</v>
      </c>
      <c r="D51" s="56" t="s">
        <v>110</v>
      </c>
    </row>
    <row r="52" spans="2:8" x14ac:dyDescent="0.25">
      <c r="B52" s="53" t="s">
        <v>39</v>
      </c>
      <c r="C52" s="54" t="s">
        <v>43</v>
      </c>
      <c r="D52" s="55" t="s">
        <v>102</v>
      </c>
    </row>
    <row r="53" spans="2:8" ht="15.75" thickBot="1" x14ac:dyDescent="0.3">
      <c r="B53" s="57" t="s">
        <v>40</v>
      </c>
      <c r="C53" s="58" t="s">
        <v>42</v>
      </c>
      <c r="D53" s="59" t="s">
        <v>110</v>
      </c>
    </row>
    <row r="55" spans="2:8" ht="15" customHeight="1" x14ac:dyDescent="0.25">
      <c r="B55" s="239" t="s">
        <v>114</v>
      </c>
      <c r="C55" s="240"/>
      <c r="D55" s="240"/>
      <c r="E55" s="240"/>
      <c r="F55" s="240"/>
      <c r="G55" s="240"/>
      <c r="H55" s="240"/>
    </row>
    <row r="56" spans="2:8" ht="15" customHeight="1" x14ac:dyDescent="0.25">
      <c r="B56" s="241" t="s">
        <v>178</v>
      </c>
      <c r="C56" s="242"/>
      <c r="D56" s="242"/>
      <c r="E56" s="242"/>
      <c r="F56" s="242"/>
      <c r="G56" s="242"/>
      <c r="H56" s="242"/>
    </row>
    <row r="57" spans="2:8" ht="27.75" customHeight="1" x14ac:dyDescent="0.25">
      <c r="B57" s="780" t="s">
        <v>533</v>
      </c>
      <c r="C57" s="675"/>
      <c r="D57" s="675"/>
      <c r="E57" s="675"/>
      <c r="F57" s="675"/>
      <c r="G57" s="242"/>
      <c r="H57" s="242"/>
    </row>
  </sheetData>
  <customSheetViews>
    <customSheetView guid="{CB3EB9C4-9AB6-45BD-B73F-499A363E3D97}" fitToPage="1">
      <pageMargins left="0.70866141732283472" right="0.70866141732283472" top="0.74803149606299213" bottom="0.74803149606299213" header="0.31496062992125984" footer="0.31496062992125984"/>
      <pageSetup paperSize="9" scale="67" orientation="landscape"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1">
    <mergeCell ref="B57:F57"/>
  </mergeCells>
  <hyperlinks>
    <hyperlink ref="B2" location="Index!A1" display="Return to Index"/>
  </hyperlinks>
  <pageMargins left="0.70866141732283472" right="0.70866141732283472" top="0.74803149606299213" bottom="0.74803149606299213" header="0.31496062992125984" footer="0.31496062992125984"/>
  <pageSetup paperSize="9" scale="69" orientation="landscape" r:id="rId2"/>
  <headerFooter>
    <oddHeader>&amp;L&amp;"Arial,Regular"&amp;10Primary Care Workforce Survey 2017 - www.isdscotland.org/Health-Topics/General-Practice/&amp;R&amp;"Arial,Regular"&amp;10This is an Official Statistics publication for Scotland</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pageSetUpPr fitToPage="1"/>
  </sheetPr>
  <dimension ref="B1:E37"/>
  <sheetViews>
    <sheetView zoomScaleNormal="100" workbookViewId="0"/>
  </sheetViews>
  <sheetFormatPr defaultColWidth="9.140625" defaultRowHeight="12.75" x14ac:dyDescent="0.25"/>
  <cols>
    <col min="1" max="1" width="3.28515625" style="143" customWidth="1"/>
    <col min="2" max="2" width="27.28515625" style="143" customWidth="1"/>
    <col min="3" max="3" width="69.140625" style="145" customWidth="1"/>
    <col min="4" max="4" width="41.28515625" style="146" customWidth="1"/>
    <col min="5" max="5" width="9.140625" style="143"/>
    <col min="6" max="6" width="36.42578125" style="143" customWidth="1"/>
    <col min="7" max="16384" width="9.140625" style="143"/>
  </cols>
  <sheetData>
    <row r="1" spans="2:4" ht="18.75" customHeight="1" x14ac:dyDescent="0.25">
      <c r="B1" s="144" t="s">
        <v>271</v>
      </c>
    </row>
    <row r="2" spans="2:4" x14ac:dyDescent="0.2">
      <c r="B2" s="236" t="s">
        <v>127</v>
      </c>
      <c r="D2" s="143"/>
    </row>
    <row r="3" spans="2:4" ht="15.75" x14ac:dyDescent="0.2">
      <c r="B3" s="144"/>
      <c r="D3" s="95"/>
    </row>
    <row r="4" spans="2:4" x14ac:dyDescent="0.2">
      <c r="B4" s="170" t="s">
        <v>181</v>
      </c>
      <c r="D4" s="95"/>
    </row>
    <row r="5" spans="2:4" x14ac:dyDescent="0.2">
      <c r="B5" s="170" t="s">
        <v>182</v>
      </c>
      <c r="D5" s="95"/>
    </row>
    <row r="6" spans="2:4" x14ac:dyDescent="0.2">
      <c r="B6" s="170"/>
      <c r="D6" s="95"/>
    </row>
    <row r="7" spans="2:4" x14ac:dyDescent="0.2">
      <c r="B7" s="170" t="s">
        <v>262</v>
      </c>
      <c r="D7" s="95"/>
    </row>
    <row r="8" spans="2:4" x14ac:dyDescent="0.2">
      <c r="B8" s="170" t="s">
        <v>433</v>
      </c>
      <c r="D8" s="95"/>
    </row>
    <row r="9" spans="2:4" x14ac:dyDescent="0.2">
      <c r="B9" s="170"/>
      <c r="D9" s="95"/>
    </row>
    <row r="10" spans="2:4" x14ac:dyDescent="0.25">
      <c r="B10" s="143" t="s">
        <v>183</v>
      </c>
    </row>
    <row r="11" spans="2:4" ht="13.5" thickBot="1" x14ac:dyDescent="0.3"/>
    <row r="12" spans="2:4" ht="27.75" customHeight="1" x14ac:dyDescent="0.25">
      <c r="B12" s="676" t="s">
        <v>0</v>
      </c>
      <c r="C12" s="782" t="s">
        <v>272</v>
      </c>
      <c r="D12" s="784" t="s">
        <v>273</v>
      </c>
    </row>
    <row r="13" spans="2:4" x14ac:dyDescent="0.25">
      <c r="B13" s="781"/>
      <c r="C13" s="783"/>
      <c r="D13" s="785"/>
    </row>
    <row r="14" spans="2:4" ht="38.25" x14ac:dyDescent="0.25">
      <c r="B14" s="220" t="s">
        <v>28</v>
      </c>
      <c r="C14" s="532" t="s">
        <v>428</v>
      </c>
      <c r="D14" s="546" t="s">
        <v>113</v>
      </c>
    </row>
    <row r="15" spans="2:4" x14ac:dyDescent="0.25">
      <c r="B15" s="53" t="s">
        <v>29</v>
      </c>
      <c r="C15" s="524" t="s">
        <v>170</v>
      </c>
      <c r="D15" s="549" t="s">
        <v>113</v>
      </c>
    </row>
    <row r="16" spans="2:4" ht="38.25" x14ac:dyDescent="0.25">
      <c r="B16" s="53" t="s">
        <v>30</v>
      </c>
      <c r="C16" s="524" t="s">
        <v>252</v>
      </c>
      <c r="D16" s="549" t="s">
        <v>113</v>
      </c>
    </row>
    <row r="17" spans="2:5" ht="38.25" x14ac:dyDescent="0.25">
      <c r="B17" s="53" t="s">
        <v>31</v>
      </c>
      <c r="C17" s="524" t="s">
        <v>423</v>
      </c>
      <c r="D17" s="549" t="s">
        <v>113</v>
      </c>
    </row>
    <row r="18" spans="2:5" ht="38.25" x14ac:dyDescent="0.25">
      <c r="B18" s="53" t="s">
        <v>32</v>
      </c>
      <c r="C18" s="524" t="s">
        <v>429</v>
      </c>
      <c r="D18" s="549" t="s">
        <v>113</v>
      </c>
    </row>
    <row r="19" spans="2:5" ht="38.25" x14ac:dyDescent="0.25">
      <c r="B19" s="53" t="s">
        <v>33</v>
      </c>
      <c r="C19" s="524" t="s">
        <v>423</v>
      </c>
      <c r="D19" s="544" t="s">
        <v>422</v>
      </c>
      <c r="E19" s="570"/>
    </row>
    <row r="20" spans="2:5" ht="38.25" x14ac:dyDescent="0.25">
      <c r="B20" s="53" t="s">
        <v>34</v>
      </c>
      <c r="C20" s="524" t="s">
        <v>253</v>
      </c>
      <c r="D20" s="549" t="s">
        <v>113</v>
      </c>
    </row>
    <row r="21" spans="2:5" ht="102" x14ac:dyDescent="0.25">
      <c r="B21" s="53" t="s">
        <v>176</v>
      </c>
      <c r="C21" s="579" t="s">
        <v>465</v>
      </c>
      <c r="D21" s="544" t="s">
        <v>425</v>
      </c>
      <c r="E21" s="570"/>
    </row>
    <row r="22" spans="2:5" ht="38.25" x14ac:dyDescent="0.25">
      <c r="B22" s="53" t="s">
        <v>36</v>
      </c>
      <c r="C22" s="524" t="s">
        <v>253</v>
      </c>
      <c r="D22" s="549" t="s">
        <v>113</v>
      </c>
    </row>
    <row r="23" spans="2:5" x14ac:dyDescent="0.25">
      <c r="B23" s="53" t="s">
        <v>37</v>
      </c>
      <c r="C23" s="524" t="s">
        <v>170</v>
      </c>
      <c r="D23" s="549" t="s">
        <v>113</v>
      </c>
    </row>
    <row r="24" spans="2:5" ht="51" x14ac:dyDescent="0.25">
      <c r="B24" s="53" t="s">
        <v>38</v>
      </c>
      <c r="C24" s="524" t="s">
        <v>426</v>
      </c>
      <c r="D24" s="544" t="s">
        <v>427</v>
      </c>
      <c r="E24" s="570"/>
    </row>
    <row r="25" spans="2:5" ht="51" x14ac:dyDescent="0.25">
      <c r="B25" s="53" t="s">
        <v>41</v>
      </c>
      <c r="C25" s="524" t="s">
        <v>254</v>
      </c>
      <c r="D25" s="549" t="s">
        <v>113</v>
      </c>
      <c r="E25" s="570"/>
    </row>
    <row r="26" spans="2:5" x14ac:dyDescent="0.25">
      <c r="B26" s="53" t="s">
        <v>39</v>
      </c>
      <c r="C26" s="524" t="s">
        <v>170</v>
      </c>
      <c r="D26" s="549" t="s">
        <v>113</v>
      </c>
    </row>
    <row r="27" spans="2:5" ht="66.75" customHeight="1" thickBot="1" x14ac:dyDescent="0.3">
      <c r="B27" s="57" t="s">
        <v>40</v>
      </c>
      <c r="C27" s="577" t="s">
        <v>420</v>
      </c>
      <c r="D27" s="578" t="s">
        <v>421</v>
      </c>
      <c r="E27" s="570"/>
    </row>
    <row r="29" spans="2:5" x14ac:dyDescent="0.25">
      <c r="B29" s="257" t="s">
        <v>157</v>
      </c>
      <c r="C29" s="255"/>
      <c r="D29" s="256"/>
    </row>
    <row r="30" spans="2:5" x14ac:dyDescent="0.25">
      <c r="B30" s="786" t="s">
        <v>430</v>
      </c>
      <c r="C30" s="787"/>
      <c r="D30" s="787"/>
    </row>
    <row r="31" spans="2:5" x14ac:dyDescent="0.25">
      <c r="B31" s="787"/>
      <c r="C31" s="787"/>
      <c r="D31" s="787"/>
    </row>
    <row r="32" spans="2:5" x14ac:dyDescent="0.25">
      <c r="B32" s="787"/>
      <c r="C32" s="787"/>
      <c r="D32" s="787"/>
    </row>
    <row r="33" spans="2:4" ht="2.25" customHeight="1" x14ac:dyDescent="0.25">
      <c r="B33" s="580"/>
      <c r="C33" s="581"/>
      <c r="D33" s="256"/>
    </row>
    <row r="34" spans="2:4" x14ac:dyDescent="0.25">
      <c r="B34" s="582" t="s">
        <v>255</v>
      </c>
      <c r="C34" s="255"/>
      <c r="D34" s="256"/>
    </row>
    <row r="35" spans="2:4" x14ac:dyDescent="0.25">
      <c r="B35" s="582" t="s">
        <v>431</v>
      </c>
      <c r="C35" s="255"/>
      <c r="D35" s="256"/>
    </row>
    <row r="36" spans="2:4" x14ac:dyDescent="0.25">
      <c r="B36" s="583" t="s">
        <v>424</v>
      </c>
    </row>
    <row r="37" spans="2:4" x14ac:dyDescent="0.25">
      <c r="B37" s="583" t="s">
        <v>432</v>
      </c>
    </row>
  </sheetData>
  <customSheetViews>
    <customSheetView guid="{CB3EB9C4-9AB6-45BD-B73F-499A363E3D97}" fitToPage="1">
      <selection activeCell="H17" sqref="H17"/>
      <pageMargins left="0.70866141732283472" right="0.70866141732283472" top="0.74803149606299213" bottom="0.74803149606299213" header="0.31496062992125984" footer="0.31496062992125984"/>
      <pageSetup paperSize="9" scale="63" orientation="portrait" r:id="rId1"/>
      <headerFooter>
        <oddHeader>&amp;L&amp;"Arial,Regular"&amp;10Primary Care Workforce Survey 2017 - www.isdscotland.org/Health-Topics/General-Practice/&amp;R&amp;"Arial,Regular"&amp;10This is an Official Statistics publication for Scotland</oddHeader>
      </headerFooter>
    </customSheetView>
  </customSheetViews>
  <mergeCells count="4">
    <mergeCell ref="B12:B13"/>
    <mergeCell ref="C12:C13"/>
    <mergeCell ref="D12:D13"/>
    <mergeCell ref="B30:D32"/>
  </mergeCells>
  <hyperlinks>
    <hyperlink ref="B2" location="Index!A1" display="Return to Index"/>
  </hyperlinks>
  <pageMargins left="0.70866141732283472" right="0.70866141732283472" top="0.74803149606299213" bottom="0.74803149606299213" header="0.31496062992125984" footer="0.31496062992125984"/>
  <pageSetup paperSize="9" scale="58" orientation="portrait" r:id="rId2"/>
  <headerFooter>
    <oddHeader>&amp;L&amp;"Arial,Regular"&amp;10Primary Care Workforce Survey 2017 - www.isdscotland.org/Health-Topics/General-Practice/&amp;R&amp;"Arial,Regular"&amp;10This is an Official Statistics publication for Scotland</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O23"/>
  <sheetViews>
    <sheetView workbookViewId="0"/>
  </sheetViews>
  <sheetFormatPr defaultColWidth="9.140625" defaultRowHeight="15" x14ac:dyDescent="0.25"/>
  <cols>
    <col min="1" max="1" width="3.28515625" style="1" customWidth="1"/>
    <col min="2" max="2" width="26.42578125" style="1" customWidth="1"/>
    <col min="3" max="3" width="42.85546875" style="1" customWidth="1"/>
    <col min="4" max="4" width="46.5703125" style="1" customWidth="1"/>
    <col min="5" max="5" width="44.7109375" style="1" customWidth="1"/>
    <col min="6" max="16384" width="9.140625" style="1"/>
  </cols>
  <sheetData>
    <row r="1" spans="2:15" ht="18.75" customHeight="1" x14ac:dyDescent="0.25">
      <c r="B1" s="144" t="s">
        <v>396</v>
      </c>
      <c r="C1" s="145"/>
      <c r="D1" s="146"/>
    </row>
    <row r="2" spans="2:15" x14ac:dyDescent="0.25">
      <c r="B2" s="236" t="s">
        <v>127</v>
      </c>
      <c r="C2" s="145"/>
      <c r="O2" s="95" t="s">
        <v>127</v>
      </c>
    </row>
    <row r="3" spans="2:15" s="232" customFormat="1" ht="15.75" x14ac:dyDescent="0.25">
      <c r="B3" s="144"/>
      <c r="C3" s="145"/>
      <c r="O3" s="95"/>
    </row>
    <row r="4" spans="2:15" ht="15" customHeight="1" x14ac:dyDescent="0.25">
      <c r="B4" s="791" t="s">
        <v>274</v>
      </c>
      <c r="C4" s="791"/>
      <c r="D4" s="791"/>
      <c r="E4" s="237"/>
    </row>
    <row r="5" spans="2:15" ht="16.5" customHeight="1" x14ac:dyDescent="0.25">
      <c r="B5" s="791"/>
      <c r="C5" s="791"/>
      <c r="D5" s="791"/>
      <c r="E5" s="237"/>
    </row>
    <row r="6" spans="2:15" ht="15.75" thickBot="1" x14ac:dyDescent="0.3">
      <c r="B6" s="197"/>
      <c r="C6" s="197"/>
      <c r="D6" s="197"/>
      <c r="E6" s="197"/>
    </row>
    <row r="7" spans="2:15" ht="15.75" thickBot="1" x14ac:dyDescent="0.3">
      <c r="C7" s="706" t="s">
        <v>241</v>
      </c>
      <c r="D7" s="788"/>
    </row>
    <row r="8" spans="2:15" x14ac:dyDescent="0.25">
      <c r="B8" s="207" t="s">
        <v>0</v>
      </c>
      <c r="C8" s="789" t="s">
        <v>240</v>
      </c>
      <c r="D8" s="784" t="s">
        <v>242</v>
      </c>
    </row>
    <row r="9" spans="2:15" x14ac:dyDescent="0.25">
      <c r="B9" s="221"/>
      <c r="C9" s="790"/>
      <c r="D9" s="785"/>
    </row>
    <row r="10" spans="2:15" x14ac:dyDescent="0.25">
      <c r="B10" s="214" t="s">
        <v>28</v>
      </c>
      <c r="C10" s="545" t="s">
        <v>113</v>
      </c>
      <c r="D10" s="546" t="s">
        <v>113</v>
      </c>
    </row>
    <row r="11" spans="2:15" ht="102" x14ac:dyDescent="0.25">
      <c r="B11" s="214" t="s">
        <v>29</v>
      </c>
      <c r="C11" s="547" t="s">
        <v>113</v>
      </c>
      <c r="D11" s="544" t="s">
        <v>397</v>
      </c>
      <c r="E11" s="521"/>
    </row>
    <row r="12" spans="2:15" ht="102" x14ac:dyDescent="0.25">
      <c r="B12" s="214" t="s">
        <v>30</v>
      </c>
      <c r="C12" s="548" t="s">
        <v>398</v>
      </c>
      <c r="D12" s="549" t="s">
        <v>243</v>
      </c>
      <c r="E12" s="521"/>
    </row>
    <row r="13" spans="2:15" ht="38.25" x14ac:dyDescent="0.25">
      <c r="B13" s="214" t="s">
        <v>31</v>
      </c>
      <c r="C13" s="573" t="s">
        <v>417</v>
      </c>
      <c r="D13" s="549" t="s">
        <v>243</v>
      </c>
      <c r="E13" s="521"/>
    </row>
    <row r="14" spans="2:15" x14ac:dyDescent="0.25">
      <c r="B14" s="214" t="s">
        <v>32</v>
      </c>
      <c r="C14" s="573" t="s">
        <v>418</v>
      </c>
      <c r="D14" s="549" t="s">
        <v>243</v>
      </c>
      <c r="E14" s="521"/>
    </row>
    <row r="15" spans="2:15" x14ac:dyDescent="0.25">
      <c r="B15" s="214" t="s">
        <v>33</v>
      </c>
      <c r="C15" s="550" t="s">
        <v>113</v>
      </c>
      <c r="D15" s="551" t="s">
        <v>113</v>
      </c>
      <c r="E15" s="521"/>
    </row>
    <row r="16" spans="2:15" x14ac:dyDescent="0.25">
      <c r="B16" s="214" t="s">
        <v>34</v>
      </c>
      <c r="C16" s="550" t="s">
        <v>113</v>
      </c>
      <c r="D16" s="551" t="s">
        <v>113</v>
      </c>
    </row>
    <row r="17" spans="2:5" x14ac:dyDescent="0.25">
      <c r="B17" s="214" t="s">
        <v>35</v>
      </c>
      <c r="C17" s="550" t="s">
        <v>113</v>
      </c>
      <c r="D17" s="551" t="s">
        <v>113</v>
      </c>
    </row>
    <row r="18" spans="2:5" x14ac:dyDescent="0.25">
      <c r="B18" s="214" t="s">
        <v>36</v>
      </c>
      <c r="C18" s="550" t="s">
        <v>113</v>
      </c>
      <c r="D18" s="551" t="s">
        <v>113</v>
      </c>
    </row>
    <row r="19" spans="2:5" x14ac:dyDescent="0.25">
      <c r="B19" s="214" t="s">
        <v>37</v>
      </c>
      <c r="C19" s="550" t="s">
        <v>113</v>
      </c>
      <c r="D19" s="551" t="s">
        <v>113</v>
      </c>
    </row>
    <row r="20" spans="2:5" ht="114.75" x14ac:dyDescent="0.25">
      <c r="B20" s="214" t="s">
        <v>38</v>
      </c>
      <c r="C20" s="573" t="s">
        <v>435</v>
      </c>
      <c r="D20" s="574" t="s">
        <v>434</v>
      </c>
      <c r="E20" s="521"/>
    </row>
    <row r="21" spans="2:5" x14ac:dyDescent="0.25">
      <c r="B21" s="214" t="s">
        <v>41</v>
      </c>
      <c r="C21" s="550" t="s">
        <v>113</v>
      </c>
      <c r="D21" s="551" t="s">
        <v>113</v>
      </c>
    </row>
    <row r="22" spans="2:5" x14ac:dyDescent="0.25">
      <c r="B22" s="214" t="s">
        <v>39</v>
      </c>
      <c r="C22" s="550" t="s">
        <v>113</v>
      </c>
      <c r="D22" s="551" t="s">
        <v>113</v>
      </c>
    </row>
    <row r="23" spans="2:5" ht="77.25" thickBot="1" x14ac:dyDescent="0.3">
      <c r="B23" s="215" t="s">
        <v>40</v>
      </c>
      <c r="C23" s="575" t="s">
        <v>419</v>
      </c>
      <c r="D23" s="576" t="s">
        <v>243</v>
      </c>
      <c r="E23" s="521"/>
    </row>
  </sheetData>
  <customSheetViews>
    <customSheetView guid="{CB3EB9C4-9AB6-45BD-B73F-499A363E3D97}">
      <pageMargins left="0.7" right="0.7" top="0.75" bottom="0.75" header="0.3" footer="0.3"/>
    </customSheetView>
  </customSheetViews>
  <mergeCells count="4">
    <mergeCell ref="C7:D7"/>
    <mergeCell ref="C8:C9"/>
    <mergeCell ref="D8:D9"/>
    <mergeCell ref="B4:D5"/>
  </mergeCells>
  <hyperlinks>
    <hyperlink ref="O2" location="Index!A1" display="Return to Index"/>
    <hyperlink ref="B2" location="Index!A1" display="Return to Index"/>
  </hyperlinks>
  <pageMargins left="0.70866141732283472" right="0.70866141732283472" top="0.74803149606299213" bottom="0.74803149606299213" header="0.31496062992125984" footer="0.31496062992125984"/>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29</vt:i4>
      </vt:variant>
    </vt:vector>
  </HeadingPairs>
  <TitlesOfParts>
    <vt:vector size="60" baseType="lpstr">
      <vt:lpstr>PCWS 2019</vt:lpstr>
      <vt:lpstr>Index</vt:lpstr>
      <vt:lpstr>Notes</vt:lpstr>
      <vt:lpstr>Table 1</vt:lpstr>
      <vt:lpstr>Table 2</vt:lpstr>
      <vt:lpstr>Table 3</vt:lpstr>
      <vt:lpstr>Table 3i</vt:lpstr>
      <vt:lpstr>Table 4</vt:lpstr>
      <vt:lpstr>Table 4i</vt:lpstr>
      <vt:lpstr>Table 5</vt:lpstr>
      <vt:lpstr>Table 6</vt:lpstr>
      <vt:lpstr>Table 6i</vt:lpstr>
      <vt:lpstr>Table 7</vt:lpstr>
      <vt:lpstr>Table 8</vt:lpstr>
      <vt:lpstr>Table 9</vt:lpstr>
      <vt:lpstr>Table 10</vt:lpstr>
      <vt:lpstr>Table 11</vt:lpstr>
      <vt:lpstr>Table 12</vt:lpstr>
      <vt:lpstr>Table 13</vt:lpstr>
      <vt:lpstr>Table 13i</vt:lpstr>
      <vt:lpstr>Table 14</vt:lpstr>
      <vt:lpstr>Table 15</vt:lpstr>
      <vt:lpstr>Table 16</vt:lpstr>
      <vt:lpstr>Table 17</vt:lpstr>
      <vt:lpstr>Table 18</vt:lpstr>
      <vt:lpstr>Table 19</vt:lpstr>
      <vt:lpstr>Table 20</vt:lpstr>
      <vt:lpstr>Table 21</vt:lpstr>
      <vt:lpstr>Table 22</vt:lpstr>
      <vt:lpstr>Table A1</vt:lpstr>
      <vt:lpstr>Table A2</vt:lpstr>
      <vt:lpstr>Notes!Print_Area</vt:lpstr>
      <vt:lpstr>'Table 1'!Print_Area</vt:lpstr>
      <vt:lpstr>'Table 10'!Print_Area</vt:lpstr>
      <vt:lpstr>'Table 11'!Print_Area</vt:lpstr>
      <vt:lpstr>'Table 12'!Print_Area</vt:lpstr>
      <vt:lpstr>'Table 13'!Print_Area</vt:lpstr>
      <vt:lpstr>'Table 13i'!Print_Area</vt:lpstr>
      <vt:lpstr>'Table 14'!Print_Area</vt:lpstr>
      <vt:lpstr>'Table 15'!Print_Area</vt:lpstr>
      <vt:lpstr>'Table 16'!Print_Area</vt:lpstr>
      <vt:lpstr>'Table 18'!Print_Area</vt:lpstr>
      <vt:lpstr>'Table 19'!Print_Area</vt:lpstr>
      <vt:lpstr>'Table 2'!Print_Area</vt:lpstr>
      <vt:lpstr>'Table 20'!Print_Area</vt:lpstr>
      <vt:lpstr>'Table 21'!Print_Area</vt:lpstr>
      <vt:lpstr>'Table 22'!Print_Area</vt:lpstr>
      <vt:lpstr>'Table 3'!Print_Area</vt:lpstr>
      <vt:lpstr>'Table 3i'!Print_Area</vt:lpstr>
      <vt:lpstr>'Table 4'!Print_Area</vt:lpstr>
      <vt:lpstr>'Table 4i'!Print_Area</vt:lpstr>
      <vt:lpstr>'Table 5'!Print_Area</vt:lpstr>
      <vt:lpstr>'Table 6'!Print_Area</vt:lpstr>
      <vt:lpstr>'Table 6i'!Print_Area</vt:lpstr>
      <vt:lpstr>'Table 7'!Print_Area</vt:lpstr>
      <vt:lpstr>'Table 8'!Print_Area</vt:lpstr>
      <vt:lpstr>'Table 9'!Print_Area</vt:lpstr>
      <vt:lpstr>'Table A1'!Print_Area</vt:lpstr>
      <vt:lpstr>'Table A2'!Print_Area</vt:lpstr>
      <vt:lpstr>Index!Print_Titles</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gillip01</dc:creator>
  <cp:lastModifiedBy>laurab01</cp:lastModifiedBy>
  <cp:lastPrinted>2020-03-12T14:06:20Z</cp:lastPrinted>
  <dcterms:created xsi:type="dcterms:W3CDTF">2016-05-09T09:42:59Z</dcterms:created>
  <dcterms:modified xsi:type="dcterms:W3CDTF">2020-03-25T12:08:01Z</dcterms:modified>
</cp:coreProperties>
</file>