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66925"/>
  <xr:revisionPtr revIDLastSave="0" documentId="8_{0BA59FAB-CE35-40ED-97B1-3B27A5A1D28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2" i="1"/>
  <c r="L2" i="1" s="1"/>
  <c r="B29" i="1" s="1"/>
  <c r="C23" i="1"/>
  <c r="D23" i="1"/>
  <c r="B23" i="1"/>
  <c r="C22" i="1"/>
  <c r="D22" i="1"/>
  <c r="B22" i="1"/>
  <c r="B27" i="1" l="1"/>
  <c r="B3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B28" i="1" l="1"/>
  <c r="B30" i="1" s="1"/>
  <c r="B32" i="1" l="1"/>
  <c r="B33" i="1" s="1"/>
</calcChain>
</file>

<file path=xl/sharedStrings.xml><?xml version="1.0" encoding="utf-8"?>
<sst xmlns="http://schemas.openxmlformats.org/spreadsheetml/2006/main" count="28" uniqueCount="25">
  <si>
    <t>#PARTICIPANT</t>
  </si>
  <si>
    <t>DEVICE TILT (GYRO.)</t>
  </si>
  <si>
    <t>VIRTUAL BUTTONS</t>
  </si>
  <si>
    <t>STEERING WHEEL</t>
  </si>
  <si>
    <t>#SUBJECT MEANS</t>
  </si>
  <si>
    <t>(MEASUREMENT-MEAN)^2</t>
  </si>
  <si>
    <t>(SUBJECTMEAN-TOTALMEAN)^2</t>
  </si>
  <si>
    <t>* times expressed in seconds</t>
  </si>
  <si>
    <t>Participants</t>
  </si>
  <si>
    <t>Observations</t>
  </si>
  <si>
    <t>* 3 observations per participant, one for each mode</t>
  </si>
  <si>
    <t>Levels (conditions)</t>
  </si>
  <si>
    <t>Mean</t>
  </si>
  <si>
    <t>Variance</t>
  </si>
  <si>
    <t>Total Mean</t>
  </si>
  <si>
    <t>SS_modes</t>
  </si>
  <si>
    <t>sum of squares</t>
  </si>
  <si>
    <t>SS_within_groups</t>
  </si>
  <si>
    <t>SS_participants</t>
  </si>
  <si>
    <t>SS_error</t>
  </si>
  <si>
    <t>MS_modes</t>
  </si>
  <si>
    <t>mean sum of squares</t>
  </si>
  <si>
    <t>MS_error</t>
  </si>
  <si>
    <t>F_statistic (F-ratio)</t>
  </si>
  <si>
    <t>P_value (Probability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</si>
</sst>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A2" sqref="A2:A16"/>
    </sheetView>
  </sheetViews>
  <sheetFormatPr defaultRowHeight="15"/>
  <cols>
    <col min="1" max="1" width="26" customWidth="1"/>
    <col min="2" max="4" width="21.42578125" customWidth="1"/>
    <col min="5" max="5" width="3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8" t="s">
        <v>5</v>
      </c>
      <c r="I1" s="8"/>
      <c r="J1" s="8"/>
      <c r="L1" s="5" t="s">
        <v>6</v>
      </c>
    </row>
    <row r="2" spans="1:12">
      <c r="A2" s="4">
        <v>1</v>
      </c>
      <c r="B2" s="2">
        <v>109.1</v>
      </c>
      <c r="C2" s="2">
        <v>106.2</v>
      </c>
      <c r="D2" s="2">
        <v>109.8</v>
      </c>
      <c r="E2" s="3">
        <f>AVERAGE(B2:D2)</f>
        <v>108.36666666666667</v>
      </c>
      <c r="H2" s="7">
        <f>(B2-B$22)^2</f>
        <v>3.867777777777841</v>
      </c>
      <c r="I2" s="7">
        <f t="shared" ref="I2:J16" si="0">(C2-C$22)^2</f>
        <v>0.65071111111111968</v>
      </c>
      <c r="J2" s="7">
        <f t="shared" si="0"/>
        <v>4.0267111111110871</v>
      </c>
      <c r="L2" s="7">
        <f>($E2-$B$25)^2</f>
        <v>2.5387111111111125</v>
      </c>
    </row>
    <row r="3" spans="1:12">
      <c r="A3" s="4">
        <v>2</v>
      </c>
      <c r="B3" s="2">
        <v>114.3</v>
      </c>
      <c r="C3" s="2">
        <v>108.7</v>
      </c>
      <c r="D3" s="2">
        <v>112.2</v>
      </c>
      <c r="E3" s="3">
        <f t="shared" ref="E3:E16" si="1">AVERAGE(B3:D3)</f>
        <v>111.73333333333333</v>
      </c>
      <c r="H3" s="7">
        <f t="shared" ref="H3:H14" si="2">(B3-B$22)^2</f>
        <v>51.361111111111384</v>
      </c>
      <c r="I3" s="7">
        <f t="shared" si="0"/>
        <v>10.93404444444448</v>
      </c>
      <c r="J3" s="7">
        <f t="shared" si="0"/>
        <v>19.418711111111108</v>
      </c>
      <c r="L3" s="7">
        <f t="shared" ref="L3:L16" si="3">($E3-$B$25)^2</f>
        <v>24.601599999999937</v>
      </c>
    </row>
    <row r="4" spans="1:12">
      <c r="A4" s="4">
        <v>3</v>
      </c>
      <c r="B4" s="2">
        <v>107.5</v>
      </c>
      <c r="C4" s="2">
        <v>106.6</v>
      </c>
      <c r="D4" s="2">
        <v>108.1</v>
      </c>
      <c r="E4" s="3">
        <f t="shared" si="1"/>
        <v>107.39999999999999</v>
      </c>
      <c r="H4" s="7">
        <f t="shared" si="2"/>
        <v>0.13444444444446044</v>
      </c>
      <c r="I4" s="7">
        <f t="shared" si="0"/>
        <v>1.4560444444444367</v>
      </c>
      <c r="J4" s="7">
        <f t="shared" si="0"/>
        <v>9.4044444444438977E-2</v>
      </c>
      <c r="L4" s="7">
        <f t="shared" si="3"/>
        <v>0.39271111111109142</v>
      </c>
    </row>
    <row r="5" spans="1:12">
      <c r="A5" s="4">
        <v>4</v>
      </c>
      <c r="B5" s="2">
        <v>107.3</v>
      </c>
      <c r="C5" s="2">
        <v>106.4</v>
      </c>
      <c r="D5" s="2">
        <v>107.1</v>
      </c>
      <c r="E5" s="3">
        <f t="shared" si="1"/>
        <v>106.93333333333332</v>
      </c>
      <c r="H5" s="7">
        <f t="shared" si="2"/>
        <v>2.7777777777784094E-2</v>
      </c>
      <c r="I5" s="7">
        <f t="shared" si="0"/>
        <v>1.0133777777777941</v>
      </c>
      <c r="J5" s="7">
        <f t="shared" si="0"/>
        <v>0.48071111111112347</v>
      </c>
      <c r="L5" s="7">
        <f t="shared" si="3"/>
        <v>2.559999999999436E-2</v>
      </c>
    </row>
    <row r="6" spans="1:12">
      <c r="A6" s="4">
        <v>5</v>
      </c>
      <c r="B6" s="2">
        <v>107.7</v>
      </c>
      <c r="C6" s="2">
        <v>104.6</v>
      </c>
      <c r="D6" s="2">
        <v>105.8</v>
      </c>
      <c r="E6" s="3">
        <f t="shared" si="1"/>
        <v>106.03333333333335</v>
      </c>
      <c r="H6" s="7">
        <f t="shared" si="2"/>
        <v>0.32111111111113905</v>
      </c>
      <c r="I6" s="7">
        <f t="shared" si="0"/>
        <v>0.62937777777778292</v>
      </c>
      <c r="J6" s="7">
        <f t="shared" si="0"/>
        <v>3.9733777777778019</v>
      </c>
      <c r="L6" s="7">
        <f t="shared" si="3"/>
        <v>0.54759999999999243</v>
      </c>
    </row>
    <row r="7" spans="1:12">
      <c r="A7" s="4">
        <v>6</v>
      </c>
      <c r="B7" s="2">
        <v>104.8</v>
      </c>
      <c r="C7" s="2">
        <v>103.8</v>
      </c>
      <c r="D7" s="2">
        <v>107.6</v>
      </c>
      <c r="E7" s="3">
        <f t="shared" si="1"/>
        <v>105.39999999999999</v>
      </c>
      <c r="H7" s="7">
        <f t="shared" si="2"/>
        <v>5.4444444444443558</v>
      </c>
      <c r="I7" s="7">
        <f t="shared" si="0"/>
        <v>2.5387111111111125</v>
      </c>
      <c r="J7" s="7">
        <f t="shared" si="0"/>
        <v>3.7377777777781222E-2</v>
      </c>
      <c r="L7" s="7">
        <f t="shared" si="3"/>
        <v>1.8860444444444877</v>
      </c>
    </row>
    <row r="8" spans="1:12">
      <c r="A8" s="4">
        <v>7</v>
      </c>
      <c r="B8" s="2">
        <v>103.8</v>
      </c>
      <c r="C8" s="2">
        <v>104.2</v>
      </c>
      <c r="D8" s="2">
        <v>105.5</v>
      </c>
      <c r="E8" s="3">
        <f t="shared" si="1"/>
        <v>104.5</v>
      </c>
      <c r="H8" s="7">
        <f t="shared" si="2"/>
        <v>11.111111111110985</v>
      </c>
      <c r="I8" s="7">
        <f t="shared" si="0"/>
        <v>1.4240444444444318</v>
      </c>
      <c r="J8" s="7">
        <f t="shared" si="0"/>
        <v>5.2593777777777921</v>
      </c>
      <c r="L8" s="7">
        <f t="shared" si="3"/>
        <v>5.1680444444444769</v>
      </c>
    </row>
    <row r="9" spans="1:12">
      <c r="A9" s="4">
        <v>8</v>
      </c>
      <c r="B9" s="2">
        <v>102.8</v>
      </c>
      <c r="C9" s="2">
        <v>103</v>
      </c>
      <c r="D9" s="2">
        <v>104.6</v>
      </c>
      <c r="E9" s="3">
        <f t="shared" si="1"/>
        <v>103.46666666666665</v>
      </c>
      <c r="H9" s="7">
        <f t="shared" si="2"/>
        <v>18.777777777777615</v>
      </c>
      <c r="I9" s="7">
        <f t="shared" si="0"/>
        <v>5.7280444444444329</v>
      </c>
      <c r="J9" s="7">
        <f t="shared" si="0"/>
        <v>10.197377777777834</v>
      </c>
      <c r="L9" s="7">
        <f t="shared" si="3"/>
        <v>10.934044444444574</v>
      </c>
    </row>
    <row r="10" spans="1:12">
      <c r="A10" s="4">
        <v>9</v>
      </c>
      <c r="B10" s="2">
        <v>106</v>
      </c>
      <c r="C10" s="2">
        <v>101.1</v>
      </c>
      <c r="D10" s="2">
        <v>105.1</v>
      </c>
      <c r="E10" s="3">
        <f t="shared" si="1"/>
        <v>104.06666666666666</v>
      </c>
      <c r="H10" s="7">
        <f t="shared" si="2"/>
        <v>1.284444444444395</v>
      </c>
      <c r="I10" s="7">
        <f t="shared" si="0"/>
        <v>18.432711111111139</v>
      </c>
      <c r="J10" s="7">
        <f t="shared" si="0"/>
        <v>7.2540444444444923</v>
      </c>
      <c r="L10" s="7">
        <f t="shared" si="3"/>
        <v>7.3260444444445039</v>
      </c>
    </row>
    <row r="11" spans="1:12">
      <c r="A11" s="4">
        <v>10</v>
      </c>
      <c r="B11" s="2">
        <v>102.5</v>
      </c>
      <c r="C11" s="2">
        <v>102.4</v>
      </c>
      <c r="D11" s="2">
        <v>105.1</v>
      </c>
      <c r="E11" s="3">
        <f t="shared" si="1"/>
        <v>103.33333333333333</v>
      </c>
      <c r="H11" s="7">
        <f t="shared" si="2"/>
        <v>21.467777777777577</v>
      </c>
      <c r="I11" s="7">
        <f t="shared" si="0"/>
        <v>8.9600444444443959</v>
      </c>
      <c r="J11" s="7">
        <f t="shared" si="0"/>
        <v>7.2540444444444923</v>
      </c>
      <c r="L11" s="7">
        <f t="shared" si="3"/>
        <v>11.833600000000082</v>
      </c>
    </row>
    <row r="12" spans="1:12">
      <c r="A12" s="4">
        <v>11</v>
      </c>
      <c r="B12" s="2">
        <v>109.3</v>
      </c>
      <c r="C12" s="2">
        <v>107.2</v>
      </c>
      <c r="D12" s="2">
        <v>110.1</v>
      </c>
      <c r="E12" s="3">
        <f t="shared" si="1"/>
        <v>108.86666666666667</v>
      </c>
      <c r="H12" s="7">
        <f t="shared" si="2"/>
        <v>4.6944444444445264</v>
      </c>
      <c r="I12" s="7">
        <f t="shared" si="0"/>
        <v>3.2640444444444636</v>
      </c>
      <c r="J12" s="7">
        <f t="shared" si="0"/>
        <v>5.3207111111110699</v>
      </c>
      <c r="L12" s="7">
        <f t="shared" si="3"/>
        <v>4.3820444444444462</v>
      </c>
    </row>
    <row r="13" spans="1:12">
      <c r="A13" s="4">
        <v>12</v>
      </c>
      <c r="B13" s="2">
        <v>112.4</v>
      </c>
      <c r="C13" s="2">
        <v>109.3</v>
      </c>
      <c r="D13" s="2">
        <v>112.9</v>
      </c>
      <c r="E13" s="3">
        <f t="shared" si="1"/>
        <v>111.53333333333335</v>
      </c>
      <c r="H13" s="7">
        <f t="shared" si="2"/>
        <v>27.737777777778067</v>
      </c>
      <c r="I13" s="7">
        <f t="shared" si="0"/>
        <v>15.262044444444442</v>
      </c>
      <c r="J13" s="7">
        <f t="shared" si="0"/>
        <v>26.078044444444469</v>
      </c>
      <c r="L13" s="7">
        <f t="shared" si="3"/>
        <v>22.657600000000048</v>
      </c>
    </row>
    <row r="14" spans="1:12">
      <c r="A14" s="4">
        <v>13</v>
      </c>
      <c r="B14" s="2">
        <v>108.6</v>
      </c>
      <c r="C14" s="2">
        <v>108.3</v>
      </c>
      <c r="D14" s="2">
        <v>109</v>
      </c>
      <c r="E14" s="3">
        <f t="shared" si="1"/>
        <v>108.63333333333333</v>
      </c>
      <c r="H14" s="7">
        <f t="shared" si="2"/>
        <v>2.1511111111111583</v>
      </c>
      <c r="I14" s="7">
        <f t="shared" si="0"/>
        <v>8.4487111111111091</v>
      </c>
      <c r="J14" s="7">
        <f t="shared" si="0"/>
        <v>1.4560444444444367</v>
      </c>
      <c r="L14" s="7">
        <f t="shared" si="3"/>
        <v>3.4595999999999449</v>
      </c>
    </row>
    <row r="15" spans="1:12">
      <c r="A15" s="4">
        <v>14</v>
      </c>
      <c r="B15" s="2">
        <v>105.7</v>
      </c>
      <c r="C15" s="2">
        <v>105.3</v>
      </c>
      <c r="D15" s="2">
        <v>105.7</v>
      </c>
      <c r="E15" s="3">
        <f t="shared" si="1"/>
        <v>105.56666666666666</v>
      </c>
      <c r="H15" s="7">
        <f t="shared" ref="H15:H16" si="4">(B15-B$22)^2</f>
        <v>2.0544444444443739</v>
      </c>
      <c r="I15" s="7">
        <f t="shared" si="0"/>
        <v>8.7111111111111816E-3</v>
      </c>
      <c r="J15" s="7">
        <f t="shared" si="0"/>
        <v>4.3820444444444462</v>
      </c>
      <c r="L15" s="7">
        <f t="shared" si="3"/>
        <v>1.4560444444444709</v>
      </c>
    </row>
    <row r="16" spans="1:12">
      <c r="A16" s="4">
        <v>15</v>
      </c>
      <c r="B16" s="2">
        <v>105.2</v>
      </c>
      <c r="C16" s="2">
        <v>103.8</v>
      </c>
      <c r="D16" s="2">
        <v>108.3</v>
      </c>
      <c r="E16" s="3">
        <f t="shared" si="1"/>
        <v>105.76666666666667</v>
      </c>
      <c r="G16" s="6"/>
      <c r="H16" s="7">
        <f t="shared" si="4"/>
        <v>3.7377777777776826</v>
      </c>
      <c r="I16" s="7">
        <f t="shared" si="0"/>
        <v>2.5387111111111125</v>
      </c>
      <c r="J16" s="7">
        <f t="shared" si="0"/>
        <v>0.25671111111110495</v>
      </c>
      <c r="L16" s="7">
        <f t="shared" si="3"/>
        <v>1.0133777777777941</v>
      </c>
    </row>
    <row r="17" spans="1:8">
      <c r="B17" t="s">
        <v>7</v>
      </c>
    </row>
    <row r="18" spans="1:8">
      <c r="A18" t="s">
        <v>8</v>
      </c>
      <c r="B18" s="4">
        <v>15</v>
      </c>
    </row>
    <row r="19" spans="1:8">
      <c r="A19" t="s">
        <v>9</v>
      </c>
      <c r="B19" s="4">
        <v>45</v>
      </c>
      <c r="C19" t="s">
        <v>10</v>
      </c>
      <c r="D19" s="4"/>
    </row>
    <row r="20" spans="1:8">
      <c r="A20" t="s">
        <v>11</v>
      </c>
      <c r="B20" s="4">
        <v>3</v>
      </c>
    </row>
    <row r="21" spans="1:8">
      <c r="B21" s="1" t="s">
        <v>1</v>
      </c>
      <c r="C21" s="1" t="s">
        <v>2</v>
      </c>
      <c r="D21" s="1" t="s">
        <v>3</v>
      </c>
    </row>
    <row r="22" spans="1:8">
      <c r="A22" s="5" t="s">
        <v>12</v>
      </c>
      <c r="B22" s="3">
        <f>AVERAGE(B2:B16)</f>
        <v>107.13333333333331</v>
      </c>
      <c r="C22" s="3">
        <f>AVERAGE(C2:C16)</f>
        <v>105.39333333333333</v>
      </c>
      <c r="D22" s="3">
        <f>AVERAGE(D2:D16)</f>
        <v>107.79333333333334</v>
      </c>
    </row>
    <row r="23" spans="1:8">
      <c r="A23" s="5" t="s">
        <v>13</v>
      </c>
      <c r="B23" s="3">
        <f>_xlfn.VAR.P(B2:B16)</f>
        <v>10.278222222222224</v>
      </c>
      <c r="C23" s="3">
        <f>_xlfn.VAR.P(C2:C16)</f>
        <v>5.4192888888888904</v>
      </c>
      <c r="D23" s="3">
        <f>_xlfn.VAR.P(D2:D16)</f>
        <v>6.3659555555555638</v>
      </c>
    </row>
    <row r="25" spans="1:8">
      <c r="A25" s="5" t="s">
        <v>14</v>
      </c>
      <c r="B25" s="3">
        <f>AVERAGE(B2:D16)</f>
        <v>106.77333333333334</v>
      </c>
    </row>
    <row r="27" spans="1:8">
      <c r="A27" t="s">
        <v>15</v>
      </c>
      <c r="B27" s="4">
        <f>B18*((B22-B25)^2+(C22-B25)^2+(D22-B25)^2)</f>
        <v>46.115999999999971</v>
      </c>
      <c r="D27" s="4" t="s">
        <v>16</v>
      </c>
    </row>
    <row r="28" spans="1:8">
      <c r="A28" t="s">
        <v>17</v>
      </c>
      <c r="B28" s="3">
        <f>SUM(H2:H16,I2:I16,J2:J16)</f>
        <v>330.95200000000017</v>
      </c>
    </row>
    <row r="29" spans="1:8">
      <c r="A29" t="s">
        <v>18</v>
      </c>
      <c r="B29" s="4">
        <f>B20*SUM(L2:L16)</f>
        <v>294.6680000000008</v>
      </c>
      <c r="H29" s="6"/>
    </row>
    <row r="30" spans="1:8">
      <c r="A30" t="s">
        <v>19</v>
      </c>
      <c r="B30" s="3">
        <f>B28-B29</f>
        <v>36.283999999999367</v>
      </c>
    </row>
    <row r="31" spans="1:8">
      <c r="A31" t="s">
        <v>20</v>
      </c>
      <c r="B31" s="4">
        <f>(B27/(B20-1))</f>
        <v>23.057999999999986</v>
      </c>
      <c r="D31" s="4" t="s">
        <v>21</v>
      </c>
    </row>
    <row r="32" spans="1:8">
      <c r="A32" t="s">
        <v>22</v>
      </c>
      <c r="B32" s="3">
        <f>(B30/((B18-1)*(B20-1)))</f>
        <v>1.2958571428571202</v>
      </c>
    </row>
    <row r="33" spans="1:2">
      <c r="A33" t="s">
        <v>23</v>
      </c>
      <c r="B33" s="3">
        <f>B31/B32</f>
        <v>17.793628045419769</v>
      </c>
    </row>
    <row r="34" spans="1:2">
      <c r="A34" t="s">
        <v>24</v>
      </c>
      <c r="B34" s="4">
        <v>1.0000000000000001E-5</v>
      </c>
    </row>
  </sheetData>
  <mergeCells count="1"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2022-01-14T15:56:48Z</dcterms:created>
  <dcterms:modified xsi:type="dcterms:W3CDTF">2022-01-15T20:08:50Z</dcterms:modified>
  <cp:category/>
  <cp:contentStatus/>
</cp:coreProperties>
</file>