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Research\财富管理\"/>
    </mc:Choice>
  </mc:AlternateContent>
  <xr:revisionPtr revIDLastSave="0" documentId="13_ncr:1_{9F68425F-232F-430F-A03A-4CA5E669D337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基本信息" sheetId="2" r:id="rId1"/>
    <sheet name="资产负债表" sheetId="3" r:id="rId2"/>
    <sheet name="收支储蓄表" sheetId="4" r:id="rId3"/>
    <sheet name="人寿保险规划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C50" i="3" l="1"/>
  <c r="C51" i="3" s="1"/>
  <c r="B50" i="3"/>
  <c r="B51" i="3" s="1"/>
  <c r="C48" i="3"/>
  <c r="C49" i="3" s="1"/>
  <c r="B48" i="3"/>
  <c r="B49" i="3" s="1"/>
  <c r="C46" i="3"/>
  <c r="C47" i="3" s="1"/>
  <c r="B46" i="3"/>
  <c r="B47" i="3" s="1"/>
  <c r="C18" i="3"/>
  <c r="C43" i="3"/>
  <c r="C44" i="3" s="1"/>
  <c r="B43" i="3"/>
  <c r="B44" i="3" s="1"/>
  <c r="C41" i="3"/>
  <c r="C42" i="3" s="1"/>
  <c r="B41" i="3"/>
  <c r="B42" i="3" s="1"/>
  <c r="C39" i="3"/>
  <c r="C40" i="3" s="1"/>
  <c r="B39" i="3"/>
  <c r="B40" i="3" s="1"/>
  <c r="C37" i="3"/>
  <c r="C38" i="3" s="1"/>
  <c r="B37" i="3"/>
  <c r="B38" i="3" s="1"/>
  <c r="C35" i="3"/>
  <c r="C36" i="3" s="1"/>
  <c r="B35" i="3"/>
  <c r="B36" i="3" s="1"/>
  <c r="C33" i="3"/>
  <c r="C34" i="3" s="1"/>
  <c r="B33" i="3"/>
  <c r="B34" i="3" s="1"/>
  <c r="C31" i="3"/>
  <c r="C32" i="3" s="1"/>
  <c r="B31" i="3"/>
  <c r="B32" i="3" s="1"/>
  <c r="C29" i="3"/>
  <c r="C30" i="3" s="1"/>
  <c r="B29" i="3"/>
  <c r="B30" i="3" s="1"/>
  <c r="C27" i="3"/>
  <c r="C28" i="3" s="1"/>
  <c r="B27" i="3"/>
  <c r="B28" i="3" s="1"/>
  <c r="C25" i="3"/>
  <c r="C26" i="3" s="1"/>
  <c r="B25" i="3"/>
  <c r="B26" i="3" s="1"/>
  <c r="C23" i="3"/>
  <c r="C24" i="3" s="1"/>
  <c r="B23" i="3"/>
  <c r="B24" i="3" s="1"/>
  <c r="C17" i="3"/>
  <c r="B17" i="3"/>
  <c r="B18" i="3" s="1"/>
  <c r="C15" i="3"/>
  <c r="C16" i="3" s="1"/>
  <c r="B15" i="3"/>
  <c r="B16" i="3" s="1"/>
  <c r="C13" i="3"/>
  <c r="C14" i="3" s="1"/>
  <c r="B13" i="3"/>
  <c r="B14" i="3" s="1"/>
  <c r="C11" i="3"/>
  <c r="C12" i="3" s="1"/>
  <c r="B11" i="3"/>
  <c r="B12" i="3" s="1"/>
  <c r="C9" i="3"/>
  <c r="C10" i="3" s="1"/>
  <c r="B9" i="3"/>
  <c r="B10" i="3" s="1"/>
  <c r="C6" i="3"/>
  <c r="C7" i="3" s="1"/>
  <c r="B6" i="3"/>
  <c r="C2" i="3"/>
  <c r="C3" i="3" s="1"/>
  <c r="B2" i="3"/>
  <c r="B3" i="3" s="1"/>
  <c r="B4" i="3"/>
  <c r="B5" i="3" s="1"/>
  <c r="C19" i="3"/>
  <c r="C4" i="3"/>
  <c r="C5" i="3" s="1"/>
  <c r="B21" i="3"/>
  <c r="C21" i="3"/>
  <c r="B20" i="3"/>
  <c r="C20" i="3"/>
  <c r="B19" i="3"/>
  <c r="D9" i="4"/>
  <c r="G9" i="4" s="1"/>
  <c r="E9" i="4"/>
  <c r="F9" i="4"/>
  <c r="C9" i="4"/>
  <c r="D5" i="4"/>
  <c r="G5" i="4" s="1"/>
  <c r="E5" i="4"/>
  <c r="F5" i="4"/>
  <c r="C5" i="4"/>
  <c r="C2" i="4"/>
  <c r="G2" i="4"/>
  <c r="G3" i="4"/>
  <c r="G4" i="4"/>
  <c r="G6" i="4"/>
  <c r="G7" i="4"/>
  <c r="G8" i="4"/>
  <c r="G10" i="4"/>
  <c r="G11" i="4"/>
  <c r="G12" i="4"/>
  <c r="G13" i="4"/>
  <c r="G14" i="4"/>
  <c r="G15" i="4"/>
  <c r="G16" i="4"/>
  <c r="G17" i="4"/>
  <c r="G18" i="4"/>
  <c r="G19" i="4"/>
  <c r="E2" i="4"/>
  <c r="F2" i="4"/>
  <c r="D2" i="4"/>
  <c r="B22" i="3" l="1"/>
  <c r="B52" i="3"/>
  <c r="C52" i="3"/>
  <c r="B45" i="3"/>
  <c r="C8" i="3"/>
  <c r="C22" i="3"/>
  <c r="C45" i="3" s="1"/>
  <c r="D4" i="2"/>
  <c r="D3" i="1" s="1"/>
  <c r="C4" i="2"/>
  <c r="C3" i="1" s="1"/>
  <c r="B4" i="2"/>
  <c r="B3" i="1" s="1"/>
  <c r="B53" i="3" l="1"/>
  <c r="C53" i="3"/>
</calcChain>
</file>

<file path=xl/sharedStrings.xml><?xml version="1.0" encoding="utf-8"?>
<sst xmlns="http://schemas.openxmlformats.org/spreadsheetml/2006/main" count="130" uniqueCount="111">
  <si>
    <t>当前年龄</t>
    <phoneticPr fontId="1" type="noConversion"/>
  </si>
  <si>
    <t>本人</t>
    <phoneticPr fontId="1" type="noConversion"/>
  </si>
  <si>
    <t>配偶</t>
    <phoneticPr fontId="1" type="noConversion"/>
  </si>
  <si>
    <t>子女1</t>
    <phoneticPr fontId="1" type="noConversion"/>
  </si>
  <si>
    <t>性别</t>
    <phoneticPr fontId="1" type="noConversion"/>
  </si>
  <si>
    <t>男</t>
    <phoneticPr fontId="1" type="noConversion"/>
  </si>
  <si>
    <t>生日</t>
    <phoneticPr fontId="1" type="noConversion"/>
  </si>
  <si>
    <t>工作单位</t>
    <phoneticPr fontId="1" type="noConversion"/>
  </si>
  <si>
    <t>行业</t>
    <phoneticPr fontId="1" type="noConversion"/>
  </si>
  <si>
    <t>职务</t>
    <phoneticPr fontId="1" type="noConversion"/>
  </si>
  <si>
    <t>电话</t>
    <phoneticPr fontId="1" type="noConversion"/>
  </si>
  <si>
    <t>手机</t>
    <phoneticPr fontId="1" type="noConversion"/>
  </si>
  <si>
    <t>微信</t>
    <phoneticPr fontId="1" type="noConversion"/>
  </si>
  <si>
    <t>电子邮箱</t>
    <phoneticPr fontId="1" type="noConversion"/>
  </si>
  <si>
    <t>地区</t>
    <phoneticPr fontId="1" type="noConversion"/>
  </si>
  <si>
    <t>地址</t>
    <phoneticPr fontId="1" type="noConversion"/>
  </si>
  <si>
    <t>姓名</t>
    <phoneticPr fontId="1" type="noConversion"/>
  </si>
  <si>
    <t>女</t>
    <phoneticPr fontId="1" type="noConversion"/>
  </si>
  <si>
    <t>IT</t>
    <phoneticPr fontId="1" type="noConversion"/>
  </si>
  <si>
    <t>阿法金融</t>
    <phoneticPr fontId="1" type="noConversion"/>
  </si>
  <si>
    <t>分析师</t>
    <phoneticPr fontId="1" type="noConversion"/>
  </si>
  <si>
    <t>Scorpi000</t>
    <phoneticPr fontId="1" type="noConversion"/>
  </si>
  <si>
    <t>scorpi000@163.com</t>
    <phoneticPr fontId="1" type="noConversion"/>
  </si>
  <si>
    <t>上海</t>
    <phoneticPr fontId="1" type="noConversion"/>
  </si>
  <si>
    <t>现金</t>
  </si>
  <si>
    <t>信用卡循环信用</t>
  </si>
  <si>
    <t>活期存款</t>
  </si>
  <si>
    <t>其他流动性资产</t>
  </si>
  <si>
    <t>其他短期消费性负债</t>
  </si>
  <si>
    <t>流动性资产合计</t>
  </si>
  <si>
    <t>流动性负债合计</t>
  </si>
  <si>
    <t>定期存款</t>
  </si>
  <si>
    <t>金融投资借款</t>
  </si>
  <si>
    <t>外币存款</t>
  </si>
  <si>
    <t>实业投资借款</t>
  </si>
  <si>
    <t>股票投资</t>
  </si>
  <si>
    <t>投资性房产按揭贷款</t>
  </si>
  <si>
    <t>债券投资</t>
  </si>
  <si>
    <t>其他投资性负债</t>
  </si>
  <si>
    <t>投资性负债合计</t>
  </si>
  <si>
    <t>投资性房产</t>
  </si>
  <si>
    <t>住房按揭贷款</t>
  </si>
  <si>
    <t>汽车按揭贷款</t>
  </si>
  <si>
    <t>其他投资性资产</t>
  </si>
  <si>
    <t>其他自用性负债</t>
  </si>
  <si>
    <t>投资性资产合计</t>
  </si>
  <si>
    <t>自用性负债合计</t>
  </si>
  <si>
    <t>自用房产</t>
  </si>
  <si>
    <t>负债总计</t>
  </si>
  <si>
    <t>自用汽车</t>
  </si>
  <si>
    <t>其他自用性资产</t>
  </si>
  <si>
    <t>净值</t>
  </si>
  <si>
    <t>自用性资产合计</t>
  </si>
  <si>
    <t>资产总计</t>
  </si>
  <si>
    <t>负债和净值总计</t>
  </si>
  <si>
    <t>成本法金额</t>
    <phoneticPr fontId="1" type="noConversion"/>
  </si>
  <si>
    <t>市值法金额</t>
    <phoneticPr fontId="1" type="noConversion"/>
  </si>
  <si>
    <t>保单现金价值</t>
    <phoneticPr fontId="1" type="noConversion"/>
  </si>
  <si>
    <t>应收款</t>
    <phoneticPr fontId="1" type="noConversion"/>
  </si>
  <si>
    <t>预付款</t>
    <phoneticPr fontId="1" type="noConversion"/>
  </si>
  <si>
    <t>私人借款</t>
    <phoneticPr fontId="1" type="noConversion"/>
  </si>
  <si>
    <t>预收款</t>
    <phoneticPr fontId="1" type="noConversion"/>
  </si>
  <si>
    <t>项目</t>
    <phoneticPr fontId="1" type="noConversion"/>
  </si>
  <si>
    <t>分项</t>
    <phoneticPr fontId="1" type="noConversion"/>
  </si>
  <si>
    <t>工作收入</t>
    <phoneticPr fontId="1" type="noConversion"/>
  </si>
  <si>
    <t>薪资收入</t>
    <phoneticPr fontId="1" type="noConversion"/>
  </si>
  <si>
    <t>其他工作收入</t>
    <phoneticPr fontId="1" type="noConversion"/>
  </si>
  <si>
    <t>家庭生活支出</t>
    <phoneticPr fontId="1" type="noConversion"/>
  </si>
  <si>
    <t>子女教育支出</t>
    <phoneticPr fontId="1" type="noConversion"/>
  </si>
  <si>
    <t>其他生活支出</t>
    <phoneticPr fontId="1" type="noConversion"/>
  </si>
  <si>
    <t>工作储蓄</t>
    <phoneticPr fontId="1" type="noConversion"/>
  </si>
  <si>
    <t>理财收入</t>
    <phoneticPr fontId="1" type="noConversion"/>
  </si>
  <si>
    <t>利息收入</t>
    <phoneticPr fontId="1" type="noConversion"/>
  </si>
  <si>
    <t>资本利得</t>
    <phoneticPr fontId="1" type="noConversion"/>
  </si>
  <si>
    <t>其他理财收入</t>
    <phoneticPr fontId="1" type="noConversion"/>
  </si>
  <si>
    <t>利息支出</t>
    <phoneticPr fontId="1" type="noConversion"/>
  </si>
  <si>
    <t>保障型保费支出</t>
    <phoneticPr fontId="1" type="noConversion"/>
  </si>
  <si>
    <t>其他理财支出</t>
    <phoneticPr fontId="1" type="noConversion"/>
  </si>
  <si>
    <t>理财储蓄</t>
    <phoneticPr fontId="1" type="noConversion"/>
  </si>
  <si>
    <t>储蓄</t>
    <phoneticPr fontId="1" type="noConversion"/>
  </si>
  <si>
    <r>
      <t>减：</t>
    </r>
    <r>
      <rPr>
        <b/>
        <sz val="11"/>
        <color theme="1"/>
        <rFont val="等线"/>
        <family val="3"/>
        <charset val="134"/>
        <scheme val="minor"/>
      </rPr>
      <t>生活支出</t>
    </r>
    <phoneticPr fontId="1" type="noConversion"/>
  </si>
  <si>
    <r>
      <t>减：</t>
    </r>
    <r>
      <rPr>
        <b/>
        <sz val="11"/>
        <color theme="1"/>
        <rFont val="等线"/>
        <family val="3"/>
        <charset val="134"/>
        <scheme val="minor"/>
      </rPr>
      <t>理财支出</t>
    </r>
    <phoneticPr fontId="1" type="noConversion"/>
  </si>
  <si>
    <t>银行理财</t>
    <phoneticPr fontId="1" type="noConversion"/>
  </si>
  <si>
    <t>公募基金</t>
    <phoneticPr fontId="1" type="noConversion"/>
  </si>
  <si>
    <t>私募证券</t>
    <phoneticPr fontId="1" type="noConversion"/>
  </si>
  <si>
    <t>黄金</t>
    <phoneticPr fontId="1" type="noConversion"/>
  </si>
  <si>
    <t>私募股权</t>
    <phoneticPr fontId="1" type="noConversion"/>
  </si>
  <si>
    <t>养老金账户余额</t>
    <phoneticPr fontId="1" type="noConversion"/>
  </si>
  <si>
    <t>住房公积金余额</t>
    <phoneticPr fontId="1" type="noConversion"/>
  </si>
  <si>
    <t>社保医疗账户余额</t>
    <phoneticPr fontId="1" type="noConversion"/>
  </si>
  <si>
    <t>小额消费信贷</t>
    <phoneticPr fontId="1" type="noConversion"/>
  </si>
  <si>
    <t>小项</t>
    <phoneticPr fontId="1" type="noConversion"/>
  </si>
  <si>
    <t>数量</t>
    <phoneticPr fontId="1" type="noConversion"/>
  </si>
  <si>
    <t>成本价</t>
    <phoneticPr fontId="1" type="noConversion"/>
  </si>
  <si>
    <t>市价</t>
    <phoneticPr fontId="1" type="noConversion"/>
  </si>
  <si>
    <t>预期收益率</t>
    <phoneticPr fontId="1" type="noConversion"/>
  </si>
  <si>
    <t>购买日期</t>
    <phoneticPr fontId="1" type="noConversion"/>
  </si>
  <si>
    <t>到期日期</t>
    <phoneticPr fontId="1" type="noConversion"/>
  </si>
  <si>
    <t>HST</t>
    <phoneticPr fontId="1" type="noConversion"/>
  </si>
  <si>
    <t>HSN</t>
    <phoneticPr fontId="1" type="noConversion"/>
  </si>
  <si>
    <t>HXX</t>
    <phoneticPr fontId="1" type="noConversion"/>
  </si>
  <si>
    <t>退休年龄</t>
    <phoneticPr fontId="1" type="noConversion"/>
  </si>
  <si>
    <t>收入增长率</t>
    <phoneticPr fontId="1" type="noConversion"/>
  </si>
  <si>
    <t>年均收入</t>
    <phoneticPr fontId="1" type="noConversion"/>
  </si>
  <si>
    <t>年均支出</t>
    <phoneticPr fontId="1" type="noConversion"/>
  </si>
  <si>
    <t>支出增长率</t>
    <phoneticPr fontId="1" type="noConversion"/>
  </si>
  <si>
    <t>总计</t>
    <phoneticPr fontId="1" type="noConversion"/>
  </si>
  <si>
    <t>共同</t>
    <phoneticPr fontId="1" type="noConversion"/>
  </si>
  <si>
    <t>003949.OF</t>
    <phoneticPr fontId="1" type="noConversion"/>
  </si>
  <si>
    <t>485111.OF</t>
    <phoneticPr fontId="1" type="noConversion"/>
  </si>
  <si>
    <t>005663.OF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</si>
</sst>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quotePrefix="1"/>
    <xf numFmtId="0" fontId="0" fillId="0" borderId="0" xfId="0" applyFill="1"/>
    <xf numFmtId="10" fontId="0" fillId="0" borderId="0" xfId="2" applyNumberFormat="1" applyFont="1" applyAlignment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/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orpi000@163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77DD-C586-419B-994C-9AB7DC054357}">
  <dimension ref="A1:D14"/>
  <sheetViews>
    <sheetView workbookViewId="0">
      <selection activeCell="C31" sqref="C31"/>
    </sheetView>
  </sheetViews>
  <sheetFormatPr defaultRowHeight="14.25" x14ac:dyDescent="0.2"/>
  <cols>
    <col min="2" max="2" width="19" bestFit="1" customWidth="1"/>
    <col min="3" max="3" width="10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98</v>
      </c>
      <c r="C2" t="s">
        <v>99</v>
      </c>
      <c r="D2" t="s">
        <v>100</v>
      </c>
    </row>
    <row r="3" spans="1:4" x14ac:dyDescent="0.2">
      <c r="A3" t="s">
        <v>6</v>
      </c>
      <c r="B3" s="1">
        <v>32086</v>
      </c>
      <c r="C3" s="1">
        <v>32986</v>
      </c>
      <c r="D3" s="1">
        <v>43102</v>
      </c>
    </row>
    <row r="4" spans="1:4" x14ac:dyDescent="0.2">
      <c r="A4" t="s">
        <v>0</v>
      </c>
      <c r="B4" s="2">
        <f ca="1">DATEDIF(B3,TODAY(),"Y")</f>
        <v>32</v>
      </c>
      <c r="C4" s="2">
        <f ca="1">DATEDIF(C3,TODAY(),"Y")</f>
        <v>29</v>
      </c>
      <c r="D4" s="2">
        <f ca="1">DATEDIF(D3,TODAY(),"Y")</f>
        <v>2</v>
      </c>
    </row>
    <row r="5" spans="1:4" x14ac:dyDescent="0.2">
      <c r="A5" t="s">
        <v>4</v>
      </c>
      <c r="B5" t="s">
        <v>5</v>
      </c>
      <c r="C5" t="s">
        <v>17</v>
      </c>
      <c r="D5" t="s">
        <v>17</v>
      </c>
    </row>
    <row r="6" spans="1:4" x14ac:dyDescent="0.2">
      <c r="A6" t="s">
        <v>8</v>
      </c>
      <c r="B6" t="s">
        <v>18</v>
      </c>
    </row>
    <row r="7" spans="1:4" x14ac:dyDescent="0.2">
      <c r="A7" t="s">
        <v>7</v>
      </c>
      <c r="B7" t="s">
        <v>19</v>
      </c>
    </row>
    <row r="8" spans="1:4" x14ac:dyDescent="0.2">
      <c r="A8" t="s">
        <v>9</v>
      </c>
      <c r="B8" t="s">
        <v>20</v>
      </c>
    </row>
    <row r="9" spans="1:4" x14ac:dyDescent="0.2">
      <c r="A9" t="s">
        <v>10</v>
      </c>
    </row>
    <row r="10" spans="1:4" x14ac:dyDescent="0.2">
      <c r="A10" t="s">
        <v>11</v>
      </c>
      <c r="B10">
        <v>13761936483</v>
      </c>
    </row>
    <row r="11" spans="1:4" x14ac:dyDescent="0.2">
      <c r="A11" t="s">
        <v>12</v>
      </c>
      <c r="B11" t="s">
        <v>21</v>
      </c>
    </row>
    <row r="12" spans="1:4" x14ac:dyDescent="0.2">
      <c r="A12" t="s">
        <v>13</v>
      </c>
      <c r="B12" s="3" t="s">
        <v>22</v>
      </c>
    </row>
    <row r="13" spans="1:4" x14ac:dyDescent="0.2">
      <c r="A13" t="s">
        <v>14</v>
      </c>
      <c r="B13" t="s">
        <v>23</v>
      </c>
      <c r="C13" t="s">
        <v>23</v>
      </c>
      <c r="D13" t="s">
        <v>23</v>
      </c>
    </row>
    <row r="14" spans="1:4" x14ac:dyDescent="0.2">
      <c r="A14" t="s">
        <v>15</v>
      </c>
      <c r="B14" s="7"/>
    </row>
  </sheetData>
  <phoneticPr fontId="1" type="noConversion"/>
  <hyperlinks>
    <hyperlink ref="B12" r:id="rId1" xr:uid="{6322824C-67A6-421F-ACB9-C5A764517E3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5DFE-9C19-4631-B7B6-C441423F9EBD}">
  <dimension ref="A1:J83"/>
  <sheetViews>
    <sheetView tabSelected="1" topLeftCell="A7" workbookViewId="0">
      <selection activeCell="F14" sqref="F14"/>
    </sheetView>
  </sheetViews>
  <sheetFormatPr defaultRowHeight="14.25" x14ac:dyDescent="0.2"/>
  <cols>
    <col min="1" max="1" width="19.25" bestFit="1" customWidth="1"/>
    <col min="2" max="2" width="12.75" bestFit="1" customWidth="1"/>
    <col min="3" max="3" width="11" customWidth="1"/>
    <col min="4" max="4" width="10" customWidth="1"/>
    <col min="5" max="5" width="9.5" bestFit="1" customWidth="1"/>
    <col min="6" max="7" width="11" bestFit="1" customWidth="1"/>
    <col min="8" max="8" width="10" bestFit="1" customWidth="1"/>
    <col min="10" max="10" width="11" bestFit="1" customWidth="1"/>
    <col min="12" max="12" width="19.25" bestFit="1" customWidth="1"/>
    <col min="13" max="13" width="5.25" bestFit="1" customWidth="1"/>
    <col min="14" max="15" width="11" bestFit="1" customWidth="1"/>
  </cols>
  <sheetData>
    <row r="1" spans="1:10" x14ac:dyDescent="0.2">
      <c r="A1" s="5" t="s">
        <v>62</v>
      </c>
      <c r="B1" s="5" t="s">
        <v>55</v>
      </c>
      <c r="C1" s="5" t="s">
        <v>56</v>
      </c>
      <c r="D1" s="5" t="s">
        <v>91</v>
      </c>
      <c r="E1" s="5" t="s">
        <v>92</v>
      </c>
      <c r="F1" s="5" t="s">
        <v>93</v>
      </c>
      <c r="G1" s="5" t="s">
        <v>94</v>
      </c>
      <c r="H1" s="5" t="s">
        <v>96</v>
      </c>
      <c r="I1" s="5" t="s">
        <v>97</v>
      </c>
      <c r="J1" s="5" t="s">
        <v>95</v>
      </c>
    </row>
    <row r="2" spans="1:10" x14ac:dyDescent="0.2">
      <c r="A2" s="5"/>
      <c r="B2" s="10">
        <f>E2*F2</f>
        <v>0</v>
      </c>
      <c r="C2" s="10">
        <f>E2*G2</f>
        <v>0</v>
      </c>
      <c r="D2" s="5"/>
      <c r="E2" s="5"/>
      <c r="F2" s="5"/>
      <c r="G2" s="5"/>
      <c r="H2" s="5"/>
      <c r="I2" s="5"/>
      <c r="J2" s="5"/>
    </row>
    <row r="3" spans="1:10" x14ac:dyDescent="0.2">
      <c r="A3" s="4" t="s">
        <v>24</v>
      </c>
      <c r="B3" s="12">
        <f>SUM(B2:B2)</f>
        <v>0</v>
      </c>
      <c r="C3" s="12">
        <f>SUM(C2:C2)</f>
        <v>0</v>
      </c>
      <c r="D3" s="4"/>
    </row>
    <row r="4" spans="1:10" x14ac:dyDescent="0.2">
      <c r="A4" s="4"/>
      <c r="B4" s="10">
        <f>E4*F4</f>
        <v>10000</v>
      </c>
      <c r="C4" s="10">
        <f>E4*G4</f>
        <v>10000</v>
      </c>
      <c r="D4" s="4"/>
      <c r="E4">
        <v>1</v>
      </c>
      <c r="F4">
        <v>10000</v>
      </c>
      <c r="G4">
        <v>10000</v>
      </c>
    </row>
    <row r="5" spans="1:10" x14ac:dyDescent="0.2">
      <c r="A5" s="4" t="s">
        <v>26</v>
      </c>
      <c r="B5" s="12">
        <f>SUM(B4:B4)</f>
        <v>10000</v>
      </c>
      <c r="C5" s="12">
        <f>SUM(C4:C4)</f>
        <v>10000</v>
      </c>
      <c r="D5" s="4"/>
    </row>
    <row r="6" spans="1:10" x14ac:dyDescent="0.2">
      <c r="A6" s="4"/>
      <c r="B6" s="10">
        <f>E6*F6</f>
        <v>0</v>
      </c>
      <c r="C6" s="10">
        <f>E6*G6</f>
        <v>0</v>
      </c>
      <c r="D6" s="4"/>
    </row>
    <row r="7" spans="1:10" x14ac:dyDescent="0.2">
      <c r="A7" s="4" t="s">
        <v>27</v>
      </c>
      <c r="B7" s="12">
        <f>SUM(B6:B6)</f>
        <v>0</v>
      </c>
      <c r="C7" s="12">
        <f>SUM(C6:C6)</f>
        <v>0</v>
      </c>
      <c r="D7" s="4"/>
    </row>
    <row r="8" spans="1:10" x14ac:dyDescent="0.2">
      <c r="A8" s="5" t="s">
        <v>29</v>
      </c>
      <c r="B8" s="11">
        <f>SUMIF(A2:A7,"&lt;&gt;",B2:B7)</f>
        <v>10000</v>
      </c>
      <c r="C8" s="11">
        <f>SUMIF(A2:A7,"&lt;&gt;",C2:C7)</f>
        <v>10000</v>
      </c>
      <c r="D8" s="5"/>
    </row>
    <row r="9" spans="1:10" x14ac:dyDescent="0.2">
      <c r="A9" s="5"/>
      <c r="B9" s="10">
        <f>E9*F9</f>
        <v>20000</v>
      </c>
      <c r="C9" s="10">
        <f>E9*G9</f>
        <v>20000</v>
      </c>
      <c r="D9" s="5"/>
      <c r="E9">
        <v>1</v>
      </c>
      <c r="F9">
        <v>20000</v>
      </c>
      <c r="G9">
        <v>20000</v>
      </c>
    </row>
    <row r="10" spans="1:10" x14ac:dyDescent="0.2">
      <c r="A10" s="4" t="s">
        <v>31</v>
      </c>
      <c r="B10" s="12">
        <f>SUM(B9:B9)</f>
        <v>20000</v>
      </c>
      <c r="C10" s="12">
        <f>SUM(C9:C9)</f>
        <v>20000</v>
      </c>
      <c r="D10" s="4"/>
    </row>
    <row r="11" spans="1:10" x14ac:dyDescent="0.2">
      <c r="A11" s="4"/>
      <c r="B11" s="10">
        <f>E11*F11</f>
        <v>0</v>
      </c>
      <c r="C11" s="10">
        <f>E11*G11</f>
        <v>0</v>
      </c>
      <c r="D11" s="4"/>
    </row>
    <row r="12" spans="1:10" x14ac:dyDescent="0.2">
      <c r="A12" s="4" t="s">
        <v>33</v>
      </c>
      <c r="B12" s="12">
        <f>SUM(B11:B11)</f>
        <v>0</v>
      </c>
      <c r="C12" s="12">
        <f>SUM(C11:C11)</f>
        <v>0</v>
      </c>
      <c r="D12" s="4"/>
    </row>
    <row r="13" spans="1:10" x14ac:dyDescent="0.2">
      <c r="A13" s="4"/>
      <c r="B13" s="10">
        <f>E13*F13</f>
        <v>80000</v>
      </c>
      <c r="C13" s="10">
        <f>E13*G13</f>
        <v>80000</v>
      </c>
      <c r="D13" s="4"/>
      <c r="E13">
        <v>1</v>
      </c>
      <c r="F13">
        <v>80000</v>
      </c>
      <c r="G13">
        <v>80000</v>
      </c>
    </row>
    <row r="14" spans="1:10" x14ac:dyDescent="0.2">
      <c r="A14" s="4" t="s">
        <v>82</v>
      </c>
      <c r="B14" s="12">
        <f>SUM(B13:B13)</f>
        <v>80000</v>
      </c>
      <c r="C14" s="12">
        <f>SUM(C13:C13)</f>
        <v>80000</v>
      </c>
      <c r="D14" s="4"/>
    </row>
    <row r="15" spans="1:10" x14ac:dyDescent="0.2">
      <c r="A15" s="4"/>
      <c r="B15" s="10">
        <f>E15*F15</f>
        <v>0</v>
      </c>
      <c r="C15" s="10">
        <f>E15*G15</f>
        <v>0</v>
      </c>
      <c r="D15" s="4"/>
    </row>
    <row r="16" spans="1:10" x14ac:dyDescent="0.2">
      <c r="A16" s="4" t="s">
        <v>35</v>
      </c>
      <c r="B16" s="12">
        <f>SUM(B15:B15)</f>
        <v>0</v>
      </c>
      <c r="C16" s="12">
        <f>SUM(C15:C15)</f>
        <v>0</v>
      </c>
      <c r="D16" s="4"/>
      <c r="G16" s="4"/>
      <c r="H16" s="1"/>
    </row>
    <row r="17" spans="1:8" x14ac:dyDescent="0.2">
      <c r="A17" s="4"/>
      <c r="B17" s="10">
        <f>E17*F17</f>
        <v>0</v>
      </c>
      <c r="C17" s="10">
        <f>E17*G17</f>
        <v>0</v>
      </c>
      <c r="D17" s="4"/>
      <c r="G17" s="4"/>
      <c r="H17" s="1"/>
    </row>
    <row r="18" spans="1:8" x14ac:dyDescent="0.2">
      <c r="A18" s="4" t="s">
        <v>37</v>
      </c>
      <c r="B18" s="12">
        <f>SUM(B17:B17)</f>
        <v>0</v>
      </c>
      <c r="C18" s="12">
        <f>SUM(C17:C17)</f>
        <v>0</v>
      </c>
      <c r="D18" s="4"/>
    </row>
    <row r="19" spans="1:8" x14ac:dyDescent="0.2">
      <c r="A19" s="4"/>
      <c r="B19" s="10">
        <f>E19*F19</f>
        <v>62591.999999999993</v>
      </c>
      <c r="C19" s="10">
        <f>E19*G19</f>
        <v>61296.000000000007</v>
      </c>
      <c r="D19" s="4" t="s">
        <v>108</v>
      </c>
      <c r="E19">
        <v>60000</v>
      </c>
      <c r="F19">
        <v>1.0431999999999999</v>
      </c>
      <c r="G19">
        <v>1.0216000000000001</v>
      </c>
      <c r="H19" s="1">
        <v>43468</v>
      </c>
    </row>
    <row r="20" spans="1:8" x14ac:dyDescent="0.2">
      <c r="A20" s="4"/>
      <c r="B20" s="10">
        <f>E20*F20</f>
        <v>40000.588991999997</v>
      </c>
      <c r="C20" s="10">
        <f>E20*G20</f>
        <v>43522.551039999998</v>
      </c>
      <c r="D20" s="4" t="s">
        <v>109</v>
      </c>
      <c r="E20">
        <v>27133.759999999998</v>
      </c>
      <c r="F20">
        <v>1.4742</v>
      </c>
      <c r="G20">
        <v>1.6040000000000001</v>
      </c>
      <c r="H20" s="1">
        <v>43509</v>
      </c>
    </row>
    <row r="21" spans="1:8" x14ac:dyDescent="0.2">
      <c r="A21" s="4"/>
      <c r="B21" s="10">
        <f>E21*F21</f>
        <v>3999.9900780000003</v>
      </c>
      <c r="C21" s="10">
        <f>E21*G21</f>
        <v>3820.1766630000002</v>
      </c>
      <c r="D21" s="4" t="s">
        <v>110</v>
      </c>
      <c r="E21">
        <v>1807.17</v>
      </c>
      <c r="F21">
        <v>2.2134</v>
      </c>
      <c r="G21" s="4">
        <v>2.1139000000000001</v>
      </c>
      <c r="H21" s="1">
        <v>43559</v>
      </c>
    </row>
    <row r="22" spans="1:8" x14ac:dyDescent="0.2">
      <c r="A22" s="4" t="s">
        <v>83</v>
      </c>
      <c r="B22" s="10">
        <f>SUM(B19:B21)</f>
        <v>106592.57906999999</v>
      </c>
      <c r="C22" s="10">
        <f>SUM(C19:C21)</f>
        <v>108638.72770300001</v>
      </c>
      <c r="D22" s="4"/>
    </row>
    <row r="23" spans="1:8" x14ac:dyDescent="0.2">
      <c r="A23" s="4"/>
      <c r="B23" s="10">
        <f>E23*F23</f>
        <v>0</v>
      </c>
      <c r="C23" s="10">
        <f>E23*G23</f>
        <v>0</v>
      </c>
      <c r="D23" s="4"/>
    </row>
    <row r="24" spans="1:8" x14ac:dyDescent="0.2">
      <c r="A24" s="4" t="s">
        <v>84</v>
      </c>
      <c r="B24" s="12">
        <f>SUM(B23:B23)</f>
        <v>0</v>
      </c>
      <c r="C24" s="12">
        <f>SUM(C23:C23)</f>
        <v>0</v>
      </c>
      <c r="D24" s="4"/>
    </row>
    <row r="25" spans="1:8" x14ac:dyDescent="0.2">
      <c r="A25" s="4"/>
      <c r="B25" s="10">
        <f>E25*F25</f>
        <v>0</v>
      </c>
      <c r="C25" s="10">
        <f>E25*G25</f>
        <v>0</v>
      </c>
      <c r="D25" s="4"/>
    </row>
    <row r="26" spans="1:8" x14ac:dyDescent="0.2">
      <c r="A26" s="4" t="s">
        <v>86</v>
      </c>
      <c r="B26" s="12">
        <f>SUM(B25:B25)</f>
        <v>0</v>
      </c>
      <c r="C26" s="12">
        <f>SUM(C25:C25)</f>
        <v>0</v>
      </c>
      <c r="D26" s="4"/>
    </row>
    <row r="27" spans="1:8" x14ac:dyDescent="0.2">
      <c r="A27" s="4"/>
      <c r="B27" s="10">
        <f>E27*F27</f>
        <v>0</v>
      </c>
      <c r="C27" s="10">
        <f>E27*G27</f>
        <v>0</v>
      </c>
      <c r="D27" s="4"/>
    </row>
    <row r="28" spans="1:8" x14ac:dyDescent="0.2">
      <c r="A28" s="4" t="s">
        <v>85</v>
      </c>
      <c r="B28" s="12">
        <f>SUM(B27:B27)</f>
        <v>0</v>
      </c>
      <c r="C28" s="12">
        <f>SUM(C27:C27)</f>
        <v>0</v>
      </c>
      <c r="D28" s="4"/>
    </row>
    <row r="29" spans="1:8" x14ac:dyDescent="0.2">
      <c r="A29" s="4"/>
      <c r="B29" s="10">
        <f>E29*F29</f>
        <v>0</v>
      </c>
      <c r="C29" s="10">
        <f>E29*G29</f>
        <v>0</v>
      </c>
      <c r="D29" s="4"/>
    </row>
    <row r="30" spans="1:8" x14ac:dyDescent="0.2">
      <c r="A30" s="4" t="s">
        <v>40</v>
      </c>
      <c r="B30" s="12">
        <f>SUM(B29:B29)</f>
        <v>0</v>
      </c>
      <c r="C30" s="12">
        <f>SUM(C29:C29)</f>
        <v>0</v>
      </c>
      <c r="D30" s="4"/>
    </row>
    <row r="31" spans="1:8" x14ac:dyDescent="0.2">
      <c r="A31" s="4"/>
      <c r="B31" s="10">
        <f>E31*F31</f>
        <v>0</v>
      </c>
      <c r="C31" s="10">
        <f>E31*G31</f>
        <v>0</v>
      </c>
      <c r="D31" s="4"/>
    </row>
    <row r="32" spans="1:8" x14ac:dyDescent="0.2">
      <c r="A32" s="4" t="s">
        <v>57</v>
      </c>
      <c r="B32" s="12">
        <f>SUM(B31:B31)</f>
        <v>0</v>
      </c>
      <c r="C32" s="12">
        <f>SUM(C31:C31)</f>
        <v>0</v>
      </c>
      <c r="D32" s="4"/>
    </row>
    <row r="33" spans="1:4" x14ac:dyDescent="0.2">
      <c r="A33" s="4"/>
      <c r="B33" s="10">
        <f>E33*F33</f>
        <v>0</v>
      </c>
      <c r="C33" s="10">
        <f>E33*G33</f>
        <v>0</v>
      </c>
      <c r="D33" s="4"/>
    </row>
    <row r="34" spans="1:4" x14ac:dyDescent="0.2">
      <c r="A34" s="4" t="s">
        <v>87</v>
      </c>
      <c r="B34" s="12">
        <f>SUM(B33:B33)</f>
        <v>0</v>
      </c>
      <c r="C34" s="12">
        <f>SUM(C33:C33)</f>
        <v>0</v>
      </c>
      <c r="D34" s="4"/>
    </row>
    <row r="35" spans="1:4" x14ac:dyDescent="0.2">
      <c r="A35" s="4"/>
      <c r="B35" s="10">
        <f>E35*F35</f>
        <v>0</v>
      </c>
      <c r="C35" s="10">
        <f>E35*G35</f>
        <v>0</v>
      </c>
      <c r="D35" s="4"/>
    </row>
    <row r="36" spans="1:4" x14ac:dyDescent="0.2">
      <c r="A36" s="4" t="s">
        <v>88</v>
      </c>
      <c r="B36" s="12">
        <f>SUM(B35:B35)</f>
        <v>0</v>
      </c>
      <c r="C36" s="12">
        <f>SUM(C35:C35)</f>
        <v>0</v>
      </c>
      <c r="D36" s="4"/>
    </row>
    <row r="37" spans="1:4" x14ac:dyDescent="0.2">
      <c r="A37" s="4"/>
      <c r="B37" s="10">
        <f>E37*F37</f>
        <v>0</v>
      </c>
      <c r="C37" s="10">
        <f>E37*G37</f>
        <v>0</v>
      </c>
      <c r="D37" s="4"/>
    </row>
    <row r="38" spans="1:4" x14ac:dyDescent="0.2">
      <c r="A38" s="4" t="s">
        <v>89</v>
      </c>
      <c r="B38" s="12">
        <f>SUM(B37:B37)</f>
        <v>0</v>
      </c>
      <c r="C38" s="12">
        <f>SUM(C37:C37)</f>
        <v>0</v>
      </c>
      <c r="D38" s="4"/>
    </row>
    <row r="39" spans="1:4" x14ac:dyDescent="0.2">
      <c r="A39" s="4"/>
      <c r="B39" s="10">
        <f>E39*F39</f>
        <v>0</v>
      </c>
      <c r="C39" s="10">
        <f>E39*G39</f>
        <v>0</v>
      </c>
      <c r="D39" s="4"/>
    </row>
    <row r="40" spans="1:4" x14ac:dyDescent="0.2">
      <c r="A40" s="4" t="s">
        <v>58</v>
      </c>
      <c r="B40" s="12">
        <f>SUM(B39:B39)</f>
        <v>0</v>
      </c>
      <c r="C40" s="12">
        <f>SUM(C39:C39)</f>
        <v>0</v>
      </c>
      <c r="D40" s="4"/>
    </row>
    <row r="41" spans="1:4" x14ac:dyDescent="0.2">
      <c r="A41" s="4"/>
      <c r="B41" s="10">
        <f>E41*F41</f>
        <v>0</v>
      </c>
      <c r="C41" s="10">
        <f>E41*G41</f>
        <v>0</v>
      </c>
      <c r="D41" s="4"/>
    </row>
    <row r="42" spans="1:4" x14ac:dyDescent="0.2">
      <c r="A42" s="4" t="s">
        <v>59</v>
      </c>
      <c r="B42" s="12">
        <f>SUM(B41:B41)</f>
        <v>0</v>
      </c>
      <c r="C42" s="12">
        <f>SUM(C41:C41)</f>
        <v>0</v>
      </c>
      <c r="D42" s="4"/>
    </row>
    <row r="43" spans="1:4" x14ac:dyDescent="0.2">
      <c r="A43" s="4"/>
      <c r="B43" s="10">
        <f>E43*F43</f>
        <v>0</v>
      </c>
      <c r="C43" s="10">
        <f>E43*G43</f>
        <v>0</v>
      </c>
      <c r="D43" s="4"/>
    </row>
    <row r="44" spans="1:4" x14ac:dyDescent="0.2">
      <c r="A44" s="4" t="s">
        <v>43</v>
      </c>
      <c r="B44" s="12">
        <f>SUM(B43:B43)</f>
        <v>0</v>
      </c>
      <c r="C44" s="12">
        <f>SUM(C43:C43)</f>
        <v>0</v>
      </c>
      <c r="D44" s="4"/>
    </row>
    <row r="45" spans="1:4" x14ac:dyDescent="0.2">
      <c r="A45" s="5" t="s">
        <v>45</v>
      </c>
      <c r="B45" s="11">
        <f>SUMIF(A9:A44,"&lt;&gt;",B9:B44)</f>
        <v>206592.57906999998</v>
      </c>
      <c r="C45" s="11">
        <f>SUMIF(A9:A44,"&lt;&gt;",C9:C44)</f>
        <v>208638.72770300001</v>
      </c>
      <c r="D45" s="5"/>
    </row>
    <row r="46" spans="1:4" x14ac:dyDescent="0.2">
      <c r="A46" s="5"/>
      <c r="B46" s="10">
        <f>E46*F46</f>
        <v>0</v>
      </c>
      <c r="C46" s="10">
        <f>E46*G46</f>
        <v>0</v>
      </c>
      <c r="D46" s="5"/>
    </row>
    <row r="47" spans="1:4" x14ac:dyDescent="0.2">
      <c r="A47" s="4" t="s">
        <v>47</v>
      </c>
      <c r="B47" s="12">
        <f>SUM(B46:B46)</f>
        <v>0</v>
      </c>
      <c r="C47" s="12">
        <f>SUM(C46:C46)</f>
        <v>0</v>
      </c>
      <c r="D47" s="4"/>
    </row>
    <row r="48" spans="1:4" x14ac:dyDescent="0.2">
      <c r="A48" s="4"/>
      <c r="B48" s="10">
        <f>E48*F48</f>
        <v>0</v>
      </c>
      <c r="C48" s="10">
        <f>E48*G48</f>
        <v>0</v>
      </c>
      <c r="D48" s="4"/>
    </row>
    <row r="49" spans="1:4" x14ac:dyDescent="0.2">
      <c r="A49" s="4" t="s">
        <v>49</v>
      </c>
      <c r="B49" s="12">
        <f>SUM(B48:B48)</f>
        <v>0</v>
      </c>
      <c r="C49" s="12">
        <f>SUM(C48:C48)</f>
        <v>0</v>
      </c>
      <c r="D49" s="4"/>
    </row>
    <row r="50" spans="1:4" x14ac:dyDescent="0.2">
      <c r="A50" s="4"/>
      <c r="B50" s="10">
        <f>E50*F50</f>
        <v>0</v>
      </c>
      <c r="C50" s="10">
        <f>E50*G50</f>
        <v>0</v>
      </c>
      <c r="D50" s="4"/>
    </row>
    <row r="51" spans="1:4" x14ac:dyDescent="0.2">
      <c r="A51" s="4" t="s">
        <v>50</v>
      </c>
      <c r="B51" s="12">
        <f>SUM(B50:B50)</f>
        <v>0</v>
      </c>
      <c r="C51" s="12">
        <f>SUM(C50:C50)</f>
        <v>0</v>
      </c>
      <c r="D51" s="4"/>
    </row>
    <row r="52" spans="1:4" x14ac:dyDescent="0.2">
      <c r="A52" s="5" t="s">
        <v>52</v>
      </c>
      <c r="B52" s="11">
        <f>SUMIF(A46:A51,"&lt;&gt;",B46:B51)</f>
        <v>0</v>
      </c>
      <c r="C52" s="11">
        <f>SUMIF(A46:A51,"&lt;&gt;",C46:C51)</f>
        <v>0</v>
      </c>
      <c r="D52" s="5"/>
    </row>
    <row r="53" spans="1:4" x14ac:dyDescent="0.2">
      <c r="A53" s="5" t="s">
        <v>53</v>
      </c>
      <c r="B53" s="11">
        <f>B8+B45+B52</f>
        <v>216592.57906999998</v>
      </c>
      <c r="C53" s="11">
        <f>C8+C45+C52</f>
        <v>218638.72770300001</v>
      </c>
      <c r="D53" s="5"/>
    </row>
    <row r="55" spans="1:4" x14ac:dyDescent="0.2">
      <c r="A55" s="5" t="s">
        <v>62</v>
      </c>
      <c r="B55" s="5" t="s">
        <v>55</v>
      </c>
      <c r="C55" s="5" t="s">
        <v>56</v>
      </c>
      <c r="D55" s="5" t="s">
        <v>91</v>
      </c>
    </row>
    <row r="56" spans="1:4" x14ac:dyDescent="0.2">
      <c r="A56" s="4" t="s">
        <v>25</v>
      </c>
      <c r="B56" s="4"/>
      <c r="C56" s="4"/>
      <c r="D56" s="4"/>
    </row>
    <row r="57" spans="1:4" x14ac:dyDescent="0.2">
      <c r="A57" s="4" t="s">
        <v>90</v>
      </c>
      <c r="B57" s="4"/>
      <c r="C57" s="4"/>
      <c r="D57" s="4"/>
    </row>
    <row r="58" spans="1:4" x14ac:dyDescent="0.2">
      <c r="A58" s="4" t="s">
        <v>28</v>
      </c>
      <c r="B58" s="4"/>
      <c r="C58" s="4"/>
      <c r="D58" s="4"/>
    </row>
    <row r="59" spans="1:4" x14ac:dyDescent="0.2">
      <c r="A59" s="5" t="s">
        <v>30</v>
      </c>
      <c r="B59" s="4"/>
      <c r="C59" s="4"/>
      <c r="D59" s="5"/>
    </row>
    <row r="60" spans="1:4" x14ac:dyDescent="0.2">
      <c r="A60" s="4" t="s">
        <v>32</v>
      </c>
      <c r="B60" s="4"/>
      <c r="C60" s="4"/>
      <c r="D60" s="4"/>
    </row>
    <row r="61" spans="1:4" x14ac:dyDescent="0.2">
      <c r="A61" s="4" t="s">
        <v>34</v>
      </c>
      <c r="B61" s="4"/>
      <c r="C61" s="4"/>
      <c r="D61" s="4"/>
    </row>
    <row r="62" spans="1:4" x14ac:dyDescent="0.2">
      <c r="A62" s="4" t="s">
        <v>36</v>
      </c>
      <c r="B62" s="4"/>
      <c r="C62" s="4"/>
      <c r="D62" s="4"/>
    </row>
    <row r="63" spans="1:4" x14ac:dyDescent="0.2">
      <c r="A63" s="4" t="s">
        <v>60</v>
      </c>
      <c r="B63" s="4"/>
      <c r="C63" s="4"/>
      <c r="D63" s="4"/>
    </row>
    <row r="64" spans="1:4" x14ac:dyDescent="0.2">
      <c r="A64" s="4" t="s">
        <v>61</v>
      </c>
      <c r="B64" s="4"/>
      <c r="C64" s="4"/>
      <c r="D64" s="4"/>
    </row>
    <row r="65" spans="1:4" x14ac:dyDescent="0.2">
      <c r="A65" s="4" t="s">
        <v>38</v>
      </c>
      <c r="B65" s="4"/>
      <c r="C65" s="4"/>
    </row>
    <row r="66" spans="1:4" x14ac:dyDescent="0.2">
      <c r="A66" s="5" t="s">
        <v>39</v>
      </c>
      <c r="B66" s="4"/>
      <c r="C66" s="4"/>
      <c r="D66" s="4"/>
    </row>
    <row r="67" spans="1:4" x14ac:dyDescent="0.2">
      <c r="A67" s="4" t="s">
        <v>41</v>
      </c>
      <c r="B67" s="4"/>
      <c r="C67" s="4"/>
      <c r="D67" s="4"/>
    </row>
    <row r="68" spans="1:4" x14ac:dyDescent="0.2">
      <c r="A68" s="4" t="s">
        <v>42</v>
      </c>
      <c r="B68" s="4"/>
      <c r="C68" s="4"/>
      <c r="D68" s="4"/>
    </row>
    <row r="69" spans="1:4" x14ac:dyDescent="0.2">
      <c r="A69" s="4" t="s">
        <v>44</v>
      </c>
      <c r="B69" s="4"/>
      <c r="C69" s="4"/>
    </row>
    <row r="70" spans="1:4" x14ac:dyDescent="0.2">
      <c r="A70" s="5" t="s">
        <v>46</v>
      </c>
      <c r="B70" s="4"/>
      <c r="C70" s="4"/>
    </row>
    <row r="71" spans="1:4" x14ac:dyDescent="0.2">
      <c r="A71" s="5" t="s">
        <v>48</v>
      </c>
      <c r="B71" s="4"/>
      <c r="C71" s="4"/>
    </row>
    <row r="72" spans="1:4" x14ac:dyDescent="0.2">
      <c r="A72" s="5" t="s">
        <v>51</v>
      </c>
      <c r="B72" s="4"/>
      <c r="C72" s="4"/>
    </row>
    <row r="73" spans="1:4" x14ac:dyDescent="0.2">
      <c r="A73" s="5" t="s">
        <v>54</v>
      </c>
      <c r="B73" s="4"/>
      <c r="C73" s="4"/>
    </row>
    <row r="74" spans="1:4" x14ac:dyDescent="0.2">
      <c r="B74" s="4"/>
      <c r="C74" s="4"/>
    </row>
    <row r="75" spans="1:4" x14ac:dyDescent="0.2">
      <c r="B75" s="4"/>
      <c r="C75" s="4"/>
      <c r="D75" s="4"/>
    </row>
    <row r="76" spans="1:4" x14ac:dyDescent="0.2">
      <c r="B76" s="4"/>
      <c r="C76" s="4"/>
      <c r="D76" s="5"/>
    </row>
    <row r="77" spans="1:4" x14ac:dyDescent="0.2">
      <c r="B77" s="4"/>
      <c r="C77" s="4"/>
      <c r="D77" s="4"/>
    </row>
    <row r="78" spans="1:4" x14ac:dyDescent="0.2">
      <c r="B78" s="4"/>
      <c r="C78" s="4"/>
      <c r="D78" s="4"/>
    </row>
    <row r="79" spans="1:4" x14ac:dyDescent="0.2">
      <c r="B79" s="4"/>
      <c r="C79" s="4"/>
      <c r="D79" s="4"/>
    </row>
    <row r="80" spans="1:4" x14ac:dyDescent="0.2">
      <c r="B80" s="4"/>
      <c r="C80" s="4"/>
      <c r="D80" s="5"/>
    </row>
    <row r="81" spans="2:4" x14ac:dyDescent="0.2">
      <c r="B81" s="4"/>
      <c r="C81" s="4"/>
      <c r="D81" s="5"/>
    </row>
    <row r="82" spans="2:4" x14ac:dyDescent="0.2">
      <c r="D82" s="5"/>
    </row>
    <row r="83" spans="2:4" x14ac:dyDescent="0.2">
      <c r="D83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8A87-3688-4EA7-8FE4-3FC800F68CCB}">
  <dimension ref="A1:G19"/>
  <sheetViews>
    <sheetView workbookViewId="0">
      <selection activeCell="N32" sqref="N32"/>
    </sheetView>
  </sheetViews>
  <sheetFormatPr defaultRowHeight="14.25" x14ac:dyDescent="0.2"/>
  <cols>
    <col min="1" max="1" width="13" bestFit="1" customWidth="1"/>
    <col min="2" max="2" width="15.125" bestFit="1" customWidth="1"/>
    <col min="3" max="3" width="8.75" bestFit="1" customWidth="1"/>
  </cols>
  <sheetData>
    <row r="1" spans="1:7" x14ac:dyDescent="0.2">
      <c r="A1" t="s">
        <v>62</v>
      </c>
      <c r="B1" t="s">
        <v>63</v>
      </c>
      <c r="C1" t="s">
        <v>107</v>
      </c>
      <c r="D1" t="s">
        <v>1</v>
      </c>
      <c r="E1" t="s">
        <v>2</v>
      </c>
      <c r="F1" t="s">
        <v>3</v>
      </c>
      <c r="G1" t="s">
        <v>106</v>
      </c>
    </row>
    <row r="2" spans="1:7" x14ac:dyDescent="0.2">
      <c r="A2" s="6" t="s">
        <v>64</v>
      </c>
      <c r="C2" s="2">
        <f>SUM(C3:C4)</f>
        <v>0</v>
      </c>
      <c r="D2" s="2">
        <f>SUM(D3:D4)</f>
        <v>400000</v>
      </c>
      <c r="E2" s="2">
        <f t="shared" ref="E2:F2" si="0">SUM(E3:E4)</f>
        <v>50000</v>
      </c>
      <c r="F2" s="2">
        <f t="shared" si="0"/>
        <v>0</v>
      </c>
      <c r="G2" s="2">
        <f>SUM(C2:F2)</f>
        <v>450000</v>
      </c>
    </row>
    <row r="3" spans="1:7" x14ac:dyDescent="0.2">
      <c r="B3" t="s">
        <v>65</v>
      </c>
      <c r="D3">
        <v>400000</v>
      </c>
      <c r="G3" s="2">
        <f t="shared" ref="G3:G19" si="1">SUM(C3:F3)</f>
        <v>400000</v>
      </c>
    </row>
    <row r="4" spans="1:7" x14ac:dyDescent="0.2">
      <c r="B4" t="s">
        <v>66</v>
      </c>
      <c r="E4">
        <v>50000</v>
      </c>
      <c r="G4" s="2">
        <f t="shared" si="1"/>
        <v>50000</v>
      </c>
    </row>
    <row r="5" spans="1:7" x14ac:dyDescent="0.2">
      <c r="A5" t="s">
        <v>80</v>
      </c>
      <c r="C5" s="2">
        <f>SUM(C6:C8)</f>
        <v>30000</v>
      </c>
      <c r="D5" s="2">
        <f t="shared" ref="D5:F5" si="2">SUM(D6:D8)</f>
        <v>40000</v>
      </c>
      <c r="E5" s="2">
        <f t="shared" si="2"/>
        <v>30000</v>
      </c>
      <c r="F5" s="2">
        <f t="shared" si="2"/>
        <v>0</v>
      </c>
      <c r="G5" s="2">
        <f>SUM(C5:F5)</f>
        <v>100000</v>
      </c>
    </row>
    <row r="6" spans="1:7" x14ac:dyDescent="0.2">
      <c r="B6" t="s">
        <v>67</v>
      </c>
      <c r="C6">
        <v>30000</v>
      </c>
      <c r="D6">
        <v>40000</v>
      </c>
      <c r="E6">
        <v>30000</v>
      </c>
      <c r="G6" s="2">
        <f t="shared" si="1"/>
        <v>100000</v>
      </c>
    </row>
    <row r="7" spans="1:7" x14ac:dyDescent="0.2">
      <c r="B7" t="s">
        <v>68</v>
      </c>
      <c r="G7" s="2">
        <f t="shared" si="1"/>
        <v>0</v>
      </c>
    </row>
    <row r="8" spans="1:7" x14ac:dyDescent="0.2">
      <c r="B8" t="s">
        <v>69</v>
      </c>
      <c r="G8" s="2">
        <f t="shared" si="1"/>
        <v>0</v>
      </c>
    </row>
    <row r="9" spans="1:7" x14ac:dyDescent="0.2">
      <c r="A9" s="6" t="s">
        <v>70</v>
      </c>
      <c r="C9" s="2">
        <f>C2-C5</f>
        <v>-30000</v>
      </c>
      <c r="D9" s="2">
        <f t="shared" ref="D9:F9" si="3">D2-D5</f>
        <v>360000</v>
      </c>
      <c r="E9" s="2">
        <f t="shared" si="3"/>
        <v>20000</v>
      </c>
      <c r="F9" s="2">
        <f t="shared" si="3"/>
        <v>0</v>
      </c>
      <c r="G9" s="2">
        <f t="shared" si="1"/>
        <v>350000</v>
      </c>
    </row>
    <row r="10" spans="1:7" x14ac:dyDescent="0.2">
      <c r="A10" s="6" t="s">
        <v>71</v>
      </c>
      <c r="G10" s="2">
        <f t="shared" si="1"/>
        <v>0</v>
      </c>
    </row>
    <row r="11" spans="1:7" x14ac:dyDescent="0.2">
      <c r="B11" t="s">
        <v>72</v>
      </c>
      <c r="G11" s="2">
        <f t="shared" si="1"/>
        <v>0</v>
      </c>
    </row>
    <row r="12" spans="1:7" x14ac:dyDescent="0.2">
      <c r="B12" t="s">
        <v>73</v>
      </c>
      <c r="G12" s="2">
        <f t="shared" si="1"/>
        <v>0</v>
      </c>
    </row>
    <row r="13" spans="1:7" x14ac:dyDescent="0.2">
      <c r="B13" t="s">
        <v>74</v>
      </c>
      <c r="G13" s="2">
        <f t="shared" si="1"/>
        <v>0</v>
      </c>
    </row>
    <row r="14" spans="1:7" x14ac:dyDescent="0.2">
      <c r="A14" t="s">
        <v>81</v>
      </c>
      <c r="G14" s="2">
        <f t="shared" si="1"/>
        <v>0</v>
      </c>
    </row>
    <row r="15" spans="1:7" x14ac:dyDescent="0.2">
      <c r="B15" t="s">
        <v>75</v>
      </c>
      <c r="G15" s="2">
        <f t="shared" si="1"/>
        <v>0</v>
      </c>
    </row>
    <row r="16" spans="1:7" x14ac:dyDescent="0.2">
      <c r="B16" t="s">
        <v>76</v>
      </c>
      <c r="G16" s="2">
        <f t="shared" si="1"/>
        <v>0</v>
      </c>
    </row>
    <row r="17" spans="1:7" x14ac:dyDescent="0.2">
      <c r="B17" t="s">
        <v>77</v>
      </c>
      <c r="G17" s="2">
        <f t="shared" si="1"/>
        <v>0</v>
      </c>
    </row>
    <row r="18" spans="1:7" x14ac:dyDescent="0.2">
      <c r="A18" s="6" t="s">
        <v>78</v>
      </c>
      <c r="G18" s="2">
        <f t="shared" si="1"/>
        <v>0</v>
      </c>
    </row>
    <row r="19" spans="1:7" x14ac:dyDescent="0.2">
      <c r="A19" s="6" t="s">
        <v>79</v>
      </c>
      <c r="G19" s="2">
        <f t="shared" si="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H14" sqref="H14"/>
    </sheetView>
  </sheetViews>
  <sheetFormatPr defaultRowHeight="14.25" x14ac:dyDescent="0.2"/>
  <cols>
    <col min="1" max="1" width="11" bestFit="1" customWidth="1"/>
    <col min="2" max="2" width="19" bestFit="1" customWidth="1"/>
    <col min="3" max="3" width="10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98</v>
      </c>
      <c r="C2" t="s">
        <v>99</v>
      </c>
      <c r="D2" t="s">
        <v>100</v>
      </c>
    </row>
    <row r="3" spans="1:4" x14ac:dyDescent="0.2">
      <c r="A3" t="s">
        <v>0</v>
      </c>
      <c r="B3" s="2">
        <f ca="1">基本信息!B4</f>
        <v>32</v>
      </c>
      <c r="C3" s="2">
        <f ca="1">基本信息!C4</f>
        <v>29</v>
      </c>
      <c r="D3" s="2">
        <f ca="1">基本信息!D4</f>
        <v>2</v>
      </c>
    </row>
    <row r="4" spans="1:4" x14ac:dyDescent="0.2">
      <c r="A4" t="s">
        <v>101</v>
      </c>
      <c r="B4" s="8">
        <v>65</v>
      </c>
      <c r="C4" s="8">
        <v>60</v>
      </c>
      <c r="D4" s="8"/>
    </row>
    <row r="5" spans="1:4" x14ac:dyDescent="0.2">
      <c r="A5" t="s">
        <v>103</v>
      </c>
    </row>
    <row r="6" spans="1:4" x14ac:dyDescent="0.2">
      <c r="A6" t="s">
        <v>102</v>
      </c>
      <c r="B6" s="9">
        <v>0.05</v>
      </c>
      <c r="C6" s="9">
        <v>0.05</v>
      </c>
    </row>
    <row r="7" spans="1:4" x14ac:dyDescent="0.2">
      <c r="A7" t="s">
        <v>104</v>
      </c>
    </row>
    <row r="8" spans="1:4" x14ac:dyDescent="0.2">
      <c r="A8" t="s">
        <v>105</v>
      </c>
      <c r="B8" s="9">
        <v>0.05</v>
      </c>
      <c r="C8" s="9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资产负债表</vt:lpstr>
      <vt:lpstr>收支储蓄表</vt:lpstr>
      <vt:lpstr>人寿保险规划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HST</dc:creator>
  <cp:lastModifiedBy>Scorpio Hu</cp:lastModifiedBy>
  <dcterms:created xsi:type="dcterms:W3CDTF">2015-06-05T18:19:34Z</dcterms:created>
  <dcterms:modified xsi:type="dcterms:W3CDTF">2020-02-19T09:47:21Z</dcterms:modified>
</cp:coreProperties>
</file>