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C4D3FE60-64D5-4604-BB6E-9201ABAB9644}" xr6:coauthVersionLast="47" xr6:coauthVersionMax="47" xr10:uidLastSave="{00000000-0000-0000-0000-000000000000}"/>
  <bookViews>
    <workbookView xWindow="5295" yWindow="-16320" windowWidth="29040" windowHeight="15720" xr2:uid="{00000000-000D-0000-FFFF-FFFF00000000}"/>
  </bookViews>
  <sheets>
    <sheet name="Table of Contents" sheetId="5" r:id="rId1"/>
    <sheet name="Issuance" sheetId="2" r:id="rId2"/>
    <sheet name="Trading Volume" sheetId="8" r:id="rId3"/>
    <sheet name="Outstanding" sheetId="7" r:id="rId4"/>
  </sheets>
  <definedNames>
    <definedName name="_xlnm.Print_Area" localSheetId="1">Issuance!$A$1:$L$47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3" i="8" l="1"/>
  <c r="P47" i="2" l="1"/>
  <c r="Q47" i="2"/>
  <c r="R47" i="2"/>
  <c r="S47" i="2"/>
  <c r="T47" i="2"/>
  <c r="V47" i="2"/>
  <c r="W47" i="2"/>
  <c r="X47" i="2"/>
  <c r="Y47" i="2"/>
  <c r="Z47" i="2"/>
  <c r="AG47" i="8" l="1"/>
  <c r="AH47" i="8"/>
  <c r="AI47" i="8"/>
  <c r="AK47" i="8"/>
  <c r="AL47" i="8"/>
  <c r="AM47" i="8"/>
  <c r="AG33" i="8"/>
  <c r="AH33" i="8"/>
  <c r="AI33" i="8"/>
  <c r="AK33" i="8"/>
  <c r="AL33" i="8"/>
  <c r="AM33" i="8"/>
  <c r="V46" i="2" l="1"/>
  <c r="W46" i="2"/>
  <c r="X46" i="2"/>
  <c r="Y46" i="2"/>
  <c r="Z46" i="2"/>
  <c r="P33" i="2"/>
  <c r="Q33" i="2"/>
  <c r="R33" i="2"/>
  <c r="S33" i="2"/>
  <c r="T33" i="2"/>
  <c r="V33" i="2"/>
  <c r="W33" i="2"/>
  <c r="X33" i="2"/>
  <c r="Z33" i="2"/>
  <c r="AK46" i="8"/>
  <c r="AL46" i="8"/>
  <c r="AM46" i="8"/>
  <c r="D25" i="7" l="1"/>
  <c r="AK45" i="8"/>
  <c r="AL45" i="8"/>
  <c r="AM45" i="8"/>
  <c r="V45" i="2" l="1"/>
  <c r="W45" i="2"/>
  <c r="X45" i="2"/>
  <c r="Y45" i="2"/>
  <c r="Z45" i="2"/>
  <c r="AK44" i="8"/>
  <c r="AL44" i="8"/>
  <c r="AM44" i="8"/>
  <c r="V44" i="2"/>
  <c r="W44" i="2"/>
  <c r="X44" i="2"/>
  <c r="Y44" i="2"/>
  <c r="Z44" i="2"/>
  <c r="V43" i="2"/>
  <c r="W43" i="2"/>
  <c r="X43" i="2"/>
  <c r="Y43" i="2"/>
  <c r="Z43" i="2"/>
  <c r="P32" i="2"/>
  <c r="Q32" i="2"/>
  <c r="R32" i="2"/>
  <c r="S32" i="2"/>
  <c r="T32" i="2"/>
  <c r="V32" i="2"/>
  <c r="W32" i="2"/>
  <c r="X32" i="2"/>
  <c r="Y32" i="2"/>
  <c r="Z32" i="2"/>
  <c r="AK43" i="8"/>
  <c r="AL43" i="8"/>
  <c r="AM43" i="8"/>
  <c r="D19" i="7" l="1"/>
  <c r="AK42" i="8"/>
  <c r="AL42" i="8"/>
  <c r="AM42" i="8"/>
  <c r="V42" i="2" l="1"/>
  <c r="W42" i="2"/>
  <c r="X42" i="2"/>
  <c r="Y42" i="2"/>
  <c r="Z42" i="2"/>
  <c r="AG20" i="8"/>
  <c r="AH20" i="8"/>
  <c r="AI20" i="8"/>
  <c r="P20" i="2"/>
  <c r="Q20" i="2"/>
  <c r="R20" i="2"/>
  <c r="S20" i="2"/>
  <c r="T20" i="2"/>
  <c r="P31" i="2"/>
  <c r="Q31" i="2"/>
  <c r="R31" i="2"/>
  <c r="S31" i="2"/>
  <c r="T31" i="2"/>
  <c r="V31" i="2"/>
  <c r="W31" i="2"/>
  <c r="X31" i="2"/>
  <c r="Y31" i="2"/>
  <c r="Z31" i="2"/>
  <c r="P23" i="2" l="1"/>
  <c r="Q23" i="2"/>
  <c r="R23" i="2"/>
  <c r="P30" i="2" l="1"/>
  <c r="Q30" i="2"/>
  <c r="R30" i="2"/>
  <c r="S30" i="2"/>
  <c r="T30" i="2"/>
  <c r="V30" i="2"/>
  <c r="W30" i="2"/>
  <c r="X30" i="2"/>
  <c r="Z30" i="2"/>
  <c r="P29" i="2" l="1"/>
  <c r="Q29" i="2"/>
  <c r="R29" i="2"/>
  <c r="S29" i="2"/>
  <c r="T29" i="2"/>
  <c r="V29" i="2"/>
  <c r="W29" i="2"/>
  <c r="X29" i="2"/>
  <c r="Z29" i="2"/>
  <c r="E7" i="5" l="1"/>
  <c r="V28" i="2" l="1"/>
  <c r="W28" i="2"/>
  <c r="X28" i="2"/>
  <c r="Y28" i="2"/>
  <c r="Z28" i="2"/>
  <c r="AH32" i="8" l="1"/>
  <c r="AK32" i="8"/>
  <c r="AL32" i="8"/>
  <c r="AG32" i="8"/>
  <c r="D18" i="7"/>
  <c r="AM32" i="8" l="1"/>
  <c r="AI32" i="8"/>
  <c r="AI18" i="8"/>
  <c r="AH31" i="8"/>
  <c r="AK31" i="8"/>
  <c r="AH19" i="8"/>
  <c r="AG19" i="8"/>
  <c r="AI19" i="8" l="1"/>
  <c r="AM31" i="8"/>
  <c r="AI31" i="8"/>
  <c r="AG31" i="8"/>
  <c r="AL31" i="8"/>
  <c r="P19" i="2"/>
  <c r="Q19" i="2"/>
  <c r="R19" i="2"/>
  <c r="S19" i="2"/>
  <c r="T19" i="2"/>
  <c r="D29" i="7" l="1"/>
  <c r="F29" i="7"/>
  <c r="AI23" i="8" l="1"/>
  <c r="AH23" i="8"/>
  <c r="S23" i="2"/>
  <c r="T23" i="2"/>
  <c r="AG18" i="8"/>
  <c r="AH18" i="8"/>
  <c r="D17" i="7"/>
  <c r="D28" i="7"/>
  <c r="F28" i="7"/>
  <c r="F23" i="7" l="1"/>
  <c r="F24" i="7"/>
  <c r="F25" i="7"/>
  <c r="F26" i="7"/>
  <c r="F27" i="7"/>
  <c r="F22" i="7"/>
  <c r="AK26" i="8"/>
  <c r="AL26" i="8"/>
  <c r="AM26" i="8"/>
  <c r="AK27" i="8"/>
  <c r="AL27" i="8"/>
  <c r="AM27" i="8"/>
  <c r="AK28" i="8"/>
  <c r="AL28" i="8"/>
  <c r="AM28" i="8"/>
  <c r="AK29" i="8"/>
  <c r="AL29" i="8"/>
  <c r="AM29" i="8"/>
  <c r="AK30" i="8"/>
  <c r="AL30" i="8"/>
  <c r="AM30" i="8"/>
  <c r="Z41" i="2"/>
  <c r="W26" i="2"/>
  <c r="Y26" i="2"/>
  <c r="Z26" i="2"/>
  <c r="W27" i="2"/>
  <c r="X27" i="2"/>
  <c r="Z27" i="2"/>
  <c r="V27" i="2"/>
  <c r="V41" i="2"/>
  <c r="W41" i="2"/>
  <c r="X41" i="2"/>
  <c r="Y41" i="2"/>
  <c r="X26" i="2" l="1"/>
  <c r="V26" i="2"/>
  <c r="V36" i="2"/>
  <c r="W36" i="2"/>
  <c r="X36" i="2"/>
  <c r="Y36" i="2"/>
  <c r="Z36" i="2"/>
  <c r="V37" i="2"/>
  <c r="W37" i="2"/>
  <c r="X37" i="2"/>
  <c r="Y37" i="2"/>
  <c r="Z37" i="2"/>
  <c r="V38" i="2"/>
  <c r="W38" i="2"/>
  <c r="X38" i="2"/>
  <c r="Y38" i="2"/>
  <c r="Z38" i="2"/>
  <c r="V39" i="2"/>
  <c r="W39" i="2"/>
  <c r="X39" i="2"/>
  <c r="Y39" i="2"/>
  <c r="Z39" i="2"/>
  <c r="V40" i="2"/>
  <c r="W40" i="2"/>
  <c r="X40" i="2"/>
  <c r="Y40" i="2"/>
  <c r="Z40" i="2"/>
  <c r="S11" i="2"/>
  <c r="T11" i="2"/>
  <c r="S12" i="2"/>
  <c r="T12" i="2"/>
  <c r="S13" i="2"/>
  <c r="T13" i="2"/>
  <c r="S14" i="2"/>
  <c r="T14" i="2"/>
  <c r="S15" i="2"/>
  <c r="T15" i="2"/>
  <c r="S16" i="2"/>
  <c r="T16" i="2"/>
  <c r="P11" i="2"/>
  <c r="Q11" i="2"/>
  <c r="R11" i="2"/>
  <c r="P12" i="2"/>
  <c r="Q12" i="2"/>
  <c r="R12" i="2"/>
  <c r="P13" i="2"/>
  <c r="Q13" i="2"/>
  <c r="R13" i="2"/>
  <c r="P14" i="2"/>
  <c r="Q14" i="2"/>
  <c r="R14" i="2"/>
  <c r="P15" i="2"/>
  <c r="Q15" i="2"/>
  <c r="R15" i="2"/>
  <c r="P16" i="2"/>
  <c r="Q16" i="2"/>
  <c r="R16" i="2"/>
  <c r="D26" i="7"/>
  <c r="D27" i="7"/>
  <c r="D10" i="7"/>
  <c r="D11" i="7"/>
  <c r="D12" i="7"/>
  <c r="D13" i="7"/>
  <c r="D14" i="7"/>
  <c r="D15" i="7"/>
  <c r="D16" i="7"/>
  <c r="AK36" i="8"/>
  <c r="AL36" i="8"/>
  <c r="AM36" i="8"/>
  <c r="AK37" i="8"/>
  <c r="AL37" i="8"/>
  <c r="AM37" i="8"/>
  <c r="AK38" i="8"/>
  <c r="AL38" i="8"/>
  <c r="AM38" i="8"/>
  <c r="AK39" i="8"/>
  <c r="AL39" i="8"/>
  <c r="AM39" i="8"/>
  <c r="AK40" i="8"/>
  <c r="AL40" i="8"/>
  <c r="AM40" i="8"/>
  <c r="AK41" i="8"/>
  <c r="AL41" i="8"/>
  <c r="AM41" i="8"/>
  <c r="AH29" i="8"/>
  <c r="AI29" i="8"/>
  <c r="AH30" i="8"/>
  <c r="AI30" i="8"/>
  <c r="AG30" i="8"/>
  <c r="AG29" i="8"/>
  <c r="AG11" i="8"/>
  <c r="AH11" i="8"/>
  <c r="AI11" i="8"/>
  <c r="AG12" i="8"/>
  <c r="AH12" i="8"/>
  <c r="AI12" i="8"/>
  <c r="AG13" i="8"/>
  <c r="AH13" i="8"/>
  <c r="AI13" i="8"/>
  <c r="AG14" i="8"/>
  <c r="AH14" i="8"/>
  <c r="AI14" i="8"/>
  <c r="AG15" i="8"/>
  <c r="AH15" i="8"/>
  <c r="AI15" i="8"/>
  <c r="AG16" i="8"/>
  <c r="AH16" i="8"/>
  <c r="AI16" i="8"/>
  <c r="AG17" i="8"/>
  <c r="AH17" i="8"/>
  <c r="AI17" i="8"/>
  <c r="S17" i="2" l="1"/>
  <c r="R17" i="2" l="1"/>
  <c r="Q18" i="2"/>
  <c r="Q17" i="2"/>
  <c r="P17" i="2"/>
  <c r="P18" i="2"/>
  <c r="T17" i="2"/>
  <c r="S18" i="2"/>
  <c r="R18" i="2" l="1"/>
  <c r="T18" i="2"/>
</calcChain>
</file>

<file path=xl/sharedStrings.xml><?xml version="1.0" encoding="utf-8"?>
<sst xmlns="http://schemas.openxmlformats.org/spreadsheetml/2006/main" count="657" uniqueCount="80">
  <si>
    <t>Total</t>
  </si>
  <si>
    <t>Description</t>
  </si>
  <si>
    <t>Contact</t>
  </si>
  <si>
    <t>Source:</t>
  </si>
  <si>
    <t>Convertible</t>
  </si>
  <si>
    <t>TOTAL</t>
  </si>
  <si>
    <t>Includes all corporate debt, MTNs and Yankee bonds, but excludes all issues with maturities of one year or less and CDs.</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</si>
  <si>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</si>
  <si>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Refinitiv</t>
  </si>
  <si>
    <t>research@sifma.org</t>
  </si>
  <si>
    <t>Last Updated:</t>
  </si>
  <si>
    <t>Tab</t>
  </si>
  <si>
    <t>Frequency</t>
  </si>
  <si>
    <t>Last Period</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</si>
  <si>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</si>
  <si>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</si>
  <si>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</si>
  <si>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US Corporate Bonds: Issuance</t>
  </si>
  <si>
    <t>Security:</t>
  </si>
  <si>
    <t>Series:</t>
  </si>
  <si>
    <t>Units:</t>
  </si>
  <si>
    <t>Note:</t>
  </si>
  <si>
    <t>US Corporate Bonds</t>
  </si>
  <si>
    <t>Investment Grade</t>
  </si>
  <si>
    <t>High Yield</t>
  </si>
  <si>
    <t>Issuance</t>
  </si>
  <si>
    <t>US Corporate Bonds: Outstanding</t>
  </si>
  <si>
    <t>A, Q</t>
  </si>
  <si>
    <t>A, Q, M</t>
  </si>
  <si>
    <t>4Q21</t>
  </si>
  <si>
    <t>The Federal Reseve</t>
  </si>
  <si>
    <t>$ Billion</t>
  </si>
  <si>
    <t>US Corporate Bonds: Issuance, Trading Volume, Outstanding</t>
  </si>
  <si>
    <t>US Corporate Bonds: Trading Volume</t>
  </si>
  <si>
    <t>Trading Volume</t>
  </si>
  <si>
    <t>FINRA TRACE</t>
  </si>
  <si>
    <t>Publicly Traded</t>
  </si>
  <si>
    <t>144A</t>
  </si>
  <si>
    <t>Interdealer</t>
  </si>
  <si>
    <t>AAA</t>
  </si>
  <si>
    <t>AA</t>
  </si>
  <si>
    <t>A</t>
  </si>
  <si>
    <t>BBB</t>
  </si>
  <si>
    <t>BB</t>
  </si>
  <si>
    <t>B</t>
  </si>
  <si>
    <t>CCC</t>
  </si>
  <si>
    <t>CC</t>
  </si>
  <si>
    <t>C</t>
  </si>
  <si>
    <t>D</t>
  </si>
  <si>
    <t>NA/NR</t>
  </si>
  <si>
    <t>By Rating</t>
  </si>
  <si>
    <t>Total Nonconvertible</t>
  </si>
  <si>
    <t>n/a</t>
  </si>
  <si>
    <t>Y/Y Change</t>
  </si>
  <si>
    <t>Total Nonconvertible Y/Y Change</t>
  </si>
  <si>
    <t>Outstanding</t>
  </si>
  <si>
    <t>Nonconvertible</t>
  </si>
  <si>
    <t>Callable</t>
  </si>
  <si>
    <t>Non-Callable</t>
  </si>
  <si>
    <t>Fixed Rate</t>
  </si>
  <si>
    <t>Floating Rate</t>
  </si>
  <si>
    <t>M/M or Q/Q Change</t>
  </si>
  <si>
    <t>Total Nonconvertible M/M or Q/Q Change</t>
  </si>
  <si>
    <t>Q/Q Change</t>
  </si>
  <si>
    <t>1Q22</t>
  </si>
  <si>
    <t>2Q22</t>
  </si>
  <si>
    <t>3Q22</t>
  </si>
  <si>
    <t>4Q22</t>
  </si>
  <si>
    <t>As of 2Q21, the corporate outstanding was revised down by the Federal Reserve starting in 2009 to reflect the transition of investment banks to bank holding companies. 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t>
  </si>
  <si>
    <t>YTD 2023</t>
  </si>
  <si>
    <t>1Q23</t>
  </si>
  <si>
    <t>2Q23</t>
  </si>
  <si>
    <t>This workbook is subject to the Terms of Use applicable to SIFMA’s website, available at http://www.sifma.org/legal. Copyright © 2023</t>
  </si>
  <si>
    <t>3Q23</t>
  </si>
  <si>
    <t>4Q23</t>
  </si>
  <si>
    <t>YTD 2024</t>
  </si>
  <si>
    <t>4Q 2023</t>
  </si>
  <si>
    <t>March 2024</t>
  </si>
  <si>
    <t>1Q24</t>
  </si>
  <si>
    <t>Average daily trading volume. 1Q24 volumes are preliminary. Annual and quarterly figures include all FINRA TRACE eligible trades (excludes issues with maturities of one year or less). Monthly and YTD figures are sourced from daily reporting and are subject to 5:15pm cutoff which causes monthly volumes to be understated. The rating is determined by average of S&amp;P, Moody's, and Fitch ratings. If only two are available, the lower rating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</si>
</sst>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409]mmm\-yy;@"/>
    <numFmt numFmtId="167" formatCode="#,##0.00000000000"/>
    <numFmt numFmtId="168" formatCode="#,##0.00000"/>
    <numFmt numFmtId="169" formatCode="0.0"/>
  </numFmts>
  <fonts count="53">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Arial"/>
      <family val="2"/>
      <scheme val="major"/>
    </font>
    <font>
      <sz val="9"/>
      <name val="Arial"/>
      <family val="2"/>
      <scheme val="major"/>
    </font>
    <font>
      <sz val="9"/>
      <color theme="1"/>
      <name val="Arial"/>
      <family val="2"/>
    </font>
    <font>
      <b/>
      <sz val="9"/>
      <name val="Arial"/>
      <family val="2"/>
      <scheme val="major"/>
    </font>
    <font>
      <sz val="9"/>
      <color theme="5"/>
      <name val="Arial"/>
      <family val="2"/>
    </font>
    <font>
      <sz val="10"/>
      <name val="N Helvetica Narrow"/>
    </font>
    <font>
      <sz val="9"/>
      <color theme="4"/>
      <name val="Arial"/>
      <family val="2"/>
    </font>
    <font>
      <b/>
      <sz val="9"/>
      <color theme="4"/>
      <name val="Arial"/>
      <family val="2"/>
    </font>
    <font>
      <sz val="8"/>
      <name val="Arial"/>
      <family val="2"/>
    </font>
    <font>
      <u/>
      <sz val="10"/>
      <color theme="9"/>
      <name val="Arial"/>
      <family val="2"/>
      <scheme val="minor"/>
    </font>
    <font>
      <sz val="10"/>
      <color theme="4"/>
      <name val="Arial"/>
      <family val="2"/>
    </font>
    <font>
      <sz val="8"/>
      <color theme="4"/>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5"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158">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20" fillId="0" borderId="0" applyFont="0" applyFill="0" applyBorder="0" applyAlignment="0" applyProtection="0"/>
    <xf numFmtId="43" fontId="24" fillId="0" borderId="0" applyFont="0" applyFill="0" applyBorder="0" applyAlignment="0" applyProtection="0"/>
    <xf numFmtId="4" fontId="23" fillId="0" borderId="0" applyFont="0" applyFill="0" applyBorder="0" applyAlignment="0" applyProtection="0"/>
    <xf numFmtId="43" fontId="20" fillId="0" borderId="0" applyFont="0" applyFill="0" applyBorder="0" applyAlignment="0" applyProtection="0"/>
    <xf numFmtId="4" fontId="23" fillId="0" borderId="0" applyFont="0" applyFill="0" applyBorder="0" applyAlignment="0" applyProtection="0"/>
    <xf numFmtId="43" fontId="3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3"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50"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2" fillId="0" borderId="0"/>
    <xf numFmtId="0" fontId="32"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20" fillId="0" borderId="0"/>
    <xf numFmtId="0" fontId="25" fillId="0" borderId="0"/>
    <xf numFmtId="0" fontId="20" fillId="0" borderId="0"/>
    <xf numFmtId="0" fontId="20" fillId="0" borderId="0"/>
    <xf numFmtId="0" fontId="20" fillId="0" borderId="0"/>
    <xf numFmtId="0" fontId="32" fillId="0" borderId="0"/>
    <xf numFmtId="0" fontId="32" fillId="0" borderId="0"/>
    <xf numFmtId="0" fontId="32"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6" fillId="0" borderId="0"/>
  </cellStyleXfs>
  <cellXfs count="98">
    <xf numFmtId="0" fontId="0" fillId="0" borderId="0" xfId="0"/>
    <xf numFmtId="0" fontId="36" fillId="18" borderId="0" xfId="102" applyFont="1" applyFill="1"/>
    <xf numFmtId="0" fontId="36" fillId="18" borderId="0" xfId="102" applyFont="1" applyFill="1" applyAlignment="1">
      <alignment horizontal="left"/>
    </xf>
    <xf numFmtId="49" fontId="37" fillId="18" borderId="0" xfId="102" applyNumberFormat="1" applyFont="1" applyFill="1" applyAlignment="1">
      <alignment horizontal="left"/>
    </xf>
    <xf numFmtId="49" fontId="36" fillId="18" borderId="0" xfId="102" quotePrefix="1" applyNumberFormat="1" applyFont="1" applyFill="1" applyAlignment="1">
      <alignment horizontal="left"/>
    </xf>
    <xf numFmtId="0" fontId="38" fillId="18" borderId="0" xfId="102" applyFont="1" applyFill="1"/>
    <xf numFmtId="49" fontId="36" fillId="18" borderId="0" xfId="102" applyNumberFormat="1" applyFont="1" applyFill="1" applyAlignment="1">
      <alignment horizontal="left"/>
    </xf>
    <xf numFmtId="14" fontId="36" fillId="18" borderId="0" xfId="102" applyNumberFormat="1" applyFont="1" applyFill="1" applyAlignment="1">
      <alignment horizontal="left"/>
    </xf>
    <xf numFmtId="0" fontId="34" fillId="18" borderId="0" xfId="87" applyFont="1" applyFill="1" applyAlignment="1" applyProtection="1"/>
    <xf numFmtId="0" fontId="39" fillId="18" borderId="0" xfId="102" applyFont="1" applyFill="1"/>
    <xf numFmtId="0" fontId="40" fillId="18" borderId="0" xfId="105" applyFont="1" applyFill="1" applyAlignment="1">
      <alignment horizontal="left" wrapText="1"/>
    </xf>
    <xf numFmtId="0" fontId="26" fillId="18" borderId="0" xfId="105" applyFont="1" applyFill="1" applyAlignment="1">
      <alignment horizontal="left"/>
    </xf>
    <xf numFmtId="0" fontId="41" fillId="18" borderId="0" xfId="87" applyFont="1" applyFill="1" applyAlignment="1" applyProtection="1"/>
    <xf numFmtId="164" fontId="42" fillId="18" borderId="0" xfId="101" applyNumberFormat="1" applyFont="1" applyFill="1" applyAlignment="1">
      <alignment horizontal="center"/>
    </xf>
    <xf numFmtId="0" fontId="37" fillId="18" borderId="0" xfId="0" applyFont="1" applyFill="1"/>
    <xf numFmtId="0" fontId="37" fillId="18" borderId="0" xfId="0" applyFont="1" applyFill="1" applyAlignment="1">
      <alignment horizontal="left"/>
    </xf>
    <xf numFmtId="0" fontId="39" fillId="18" borderId="0" xfId="0" applyFont="1" applyFill="1" applyAlignment="1">
      <alignment horizontal="left"/>
    </xf>
    <xf numFmtId="0" fontId="39" fillId="18" borderId="0" xfId="0" applyFont="1" applyFill="1" applyAlignment="1">
      <alignment horizontal="left" vertical="center"/>
    </xf>
    <xf numFmtId="166" fontId="43"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7" fillId="18" borderId="0" xfId="102" applyFont="1" applyFill="1"/>
    <xf numFmtId="0" fontId="44" fillId="18" borderId="10" xfId="101" applyFont="1" applyFill="1" applyBorder="1" applyAlignment="1">
      <alignment horizontal="center" wrapText="1"/>
    </xf>
    <xf numFmtId="0" fontId="28" fillId="18" borderId="0" xfId="0" applyFont="1" applyFill="1" applyAlignment="1">
      <alignment horizontal="left" vertical="center"/>
    </xf>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1"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9" fillId="18" borderId="0" xfId="101" applyFont="1" applyFill="1" applyAlignment="1">
      <alignment horizontal="center"/>
    </xf>
    <xf numFmtId="1" fontId="28" fillId="18" borderId="0" xfId="0" applyNumberFormat="1" applyFont="1" applyFill="1" applyAlignment="1">
      <alignment horizontal="left"/>
    </xf>
    <xf numFmtId="0" fontId="28" fillId="18" borderId="0" xfId="0" applyFont="1" applyFill="1"/>
    <xf numFmtId="0" fontId="30" fillId="18" borderId="0" xfId="0" applyFont="1" applyFill="1" applyAlignment="1">
      <alignment horizontal="center"/>
    </xf>
    <xf numFmtId="0" fontId="30" fillId="18" borderId="11" xfId="101" applyFont="1" applyFill="1" applyBorder="1" applyAlignment="1">
      <alignment horizontal="center"/>
    </xf>
    <xf numFmtId="0" fontId="30" fillId="18" borderId="10" xfId="101" applyFont="1" applyFill="1" applyBorder="1" applyAlignment="1">
      <alignment horizontal="center" wrapText="1"/>
    </xf>
    <xf numFmtId="0" fontId="30" fillId="18" borderId="10" xfId="0" applyFont="1" applyFill="1" applyBorder="1" applyAlignment="1">
      <alignment horizontal="center" wrapText="1"/>
    </xf>
    <xf numFmtId="0" fontId="28" fillId="18" borderId="0" xfId="101" applyFont="1" applyFill="1" applyAlignment="1">
      <alignment horizontal="center" wrapText="1"/>
    </xf>
    <xf numFmtId="164" fontId="28" fillId="18" borderId="0" xfId="101" applyNumberFormat="1" applyFont="1" applyFill="1" applyAlignment="1">
      <alignment horizontal="center"/>
    </xf>
    <xf numFmtId="164" fontId="28" fillId="18" borderId="0" xfId="0" applyNumberFormat="1" applyFont="1" applyFill="1" applyAlignment="1">
      <alignment horizontal="center"/>
    </xf>
    <xf numFmtId="164" fontId="28" fillId="18" borderId="0" xfId="0" quotePrefix="1" applyNumberFormat="1" applyFont="1" applyFill="1" applyAlignment="1">
      <alignment horizontal="center"/>
    </xf>
    <xf numFmtId="167" fontId="28" fillId="18" borderId="0" xfId="101" applyNumberFormat="1" applyFont="1" applyFill="1" applyAlignment="1">
      <alignment horizontal="center"/>
    </xf>
    <xf numFmtId="164" fontId="28" fillId="18" borderId="0" xfId="97" applyNumberFormat="1" applyFont="1" applyFill="1" applyAlignment="1">
      <alignment horizontal="center"/>
    </xf>
    <xf numFmtId="164" fontId="28" fillId="18" borderId="0" xfId="127" applyNumberFormat="1" applyFont="1" applyFill="1" applyAlignment="1">
      <alignment horizontal="center"/>
    </xf>
    <xf numFmtId="0" fontId="28" fillId="18" borderId="0" xfId="0" applyFont="1" applyFill="1" applyAlignment="1">
      <alignment horizontal="left"/>
    </xf>
    <xf numFmtId="0" fontId="30" fillId="18" borderId="0" xfId="0" applyFont="1" applyFill="1"/>
    <xf numFmtId="0" fontId="30" fillId="18" borderId="12" xfId="0" applyFont="1" applyFill="1" applyBorder="1" applyAlignment="1">
      <alignment horizontal="center"/>
    </xf>
    <xf numFmtId="0" fontId="20" fillId="18" borderId="0" xfId="0" applyFont="1" applyFill="1"/>
    <xf numFmtId="0" fontId="26" fillId="18" borderId="0" xfId="0" applyFont="1" applyFill="1"/>
    <xf numFmtId="0" fontId="36" fillId="18" borderId="0" xfId="0" applyFont="1" applyFill="1"/>
    <xf numFmtId="0" fontId="39" fillId="18" borderId="0" xfId="0" applyFont="1" applyFill="1"/>
    <xf numFmtId="0" fontId="43" fillId="18" borderId="0" xfId="0" applyFont="1" applyFill="1"/>
    <xf numFmtId="164" fontId="45" fillId="18" borderId="0" xfId="157" applyNumberFormat="1" applyFont="1" applyFill="1" applyAlignment="1">
      <alignment horizontal="center"/>
    </xf>
    <xf numFmtId="165" fontId="45" fillId="18" borderId="0" xfId="137" applyNumberFormat="1" applyFont="1" applyFill="1" applyAlignment="1">
      <alignment horizontal="center" vertical="center"/>
    </xf>
    <xf numFmtId="0" fontId="30" fillId="18" borderId="0" xfId="101" applyFont="1" applyFill="1" applyAlignment="1">
      <alignment horizontal="center" wrapText="1"/>
    </xf>
    <xf numFmtId="0" fontId="50" fillId="18" borderId="0" xfId="87" applyFill="1" applyAlignment="1" applyProtection="1"/>
    <xf numFmtId="0" fontId="34" fillId="18" borderId="0" xfId="88" applyFill="1" applyAlignment="1" applyProtection="1"/>
    <xf numFmtId="0" fontId="30" fillId="18" borderId="0" xfId="101" applyFont="1" applyFill="1" applyAlignment="1">
      <alignment horizontal="center"/>
    </xf>
    <xf numFmtId="164" fontId="47" fillId="18" borderId="0" xfId="101" applyNumberFormat="1" applyFont="1" applyFill="1" applyAlignment="1">
      <alignment horizontal="center"/>
    </xf>
    <xf numFmtId="165" fontId="47" fillId="18" borderId="0" xfId="137" applyNumberFormat="1" applyFont="1" applyFill="1" applyAlignment="1">
      <alignment horizontal="center"/>
    </xf>
    <xf numFmtId="0" fontId="48" fillId="18" borderId="0" xfId="101" applyFont="1" applyFill="1" applyAlignment="1">
      <alignment horizontal="center" wrapText="1"/>
    </xf>
    <xf numFmtId="169" fontId="28" fillId="18" borderId="0" xfId="101" applyNumberFormat="1" applyFont="1" applyFill="1" applyAlignment="1">
      <alignment horizontal="center"/>
    </xf>
    <xf numFmtId="169" fontId="28" fillId="18" borderId="0" xfId="0" applyNumberFormat="1" applyFont="1" applyFill="1"/>
    <xf numFmtId="0" fontId="51" fillId="18" borderId="0" xfId="0" applyFont="1" applyFill="1" applyAlignment="1">
      <alignment horizontal="center"/>
    </xf>
    <xf numFmtId="0" fontId="52" fillId="18" borderId="0" xfId="0" applyFont="1" applyFill="1" applyAlignment="1">
      <alignment horizontal="center"/>
    </xf>
    <xf numFmtId="0" fontId="47" fillId="18" borderId="0" xfId="0" applyFont="1" applyFill="1" applyAlignment="1">
      <alignment horizontal="center"/>
    </xf>
    <xf numFmtId="0" fontId="48" fillId="18" borderId="12" xfId="0" applyFont="1" applyFill="1" applyBorder="1" applyAlignment="1">
      <alignment horizontal="center" wrapText="1"/>
    </xf>
    <xf numFmtId="0" fontId="48" fillId="18" borderId="10" xfId="0" applyFont="1" applyFill="1" applyBorder="1" applyAlignment="1">
      <alignment horizontal="center" wrapText="1"/>
    </xf>
    <xf numFmtId="0" fontId="47" fillId="18" borderId="0" xfId="101" applyFont="1" applyFill="1" applyAlignment="1">
      <alignment horizontal="center" wrapText="1"/>
    </xf>
    <xf numFmtId="0" fontId="47" fillId="18" borderId="0" xfId="101" applyFont="1" applyFill="1" applyAlignment="1">
      <alignment horizontal="center"/>
    </xf>
    <xf numFmtId="0" fontId="28" fillId="19" borderId="0" xfId="105" applyFont="1" applyFill="1" applyAlignment="1">
      <alignment horizontal="left"/>
    </xf>
    <xf numFmtId="164" fontId="28" fillId="19" borderId="0" xfId="101" applyNumberFormat="1" applyFont="1" applyFill="1" applyAlignment="1">
      <alignment horizontal="center"/>
    </xf>
    <xf numFmtId="165" fontId="47" fillId="19" borderId="0" xfId="137" applyNumberFormat="1" applyFont="1" applyFill="1" applyAlignment="1">
      <alignment horizontal="center"/>
    </xf>
    <xf numFmtId="0" fontId="47" fillId="19" borderId="0" xfId="101" applyFont="1" applyFill="1" applyAlignment="1">
      <alignment horizontal="center"/>
    </xf>
    <xf numFmtId="164" fontId="47" fillId="19" borderId="0" xfId="101" applyNumberFormat="1" applyFont="1" applyFill="1" applyAlignment="1">
      <alignment horizontal="center"/>
    </xf>
    <xf numFmtId="0" fontId="47" fillId="18" borderId="0" xfId="0" applyFont="1" applyFill="1" applyAlignment="1">
      <alignment horizontal="center" vertical="center"/>
    </xf>
    <xf numFmtId="0" fontId="47" fillId="18" borderId="0" xfId="0" applyFont="1" applyFill="1" applyAlignment="1">
      <alignment horizontal="center" wrapText="1"/>
    </xf>
    <xf numFmtId="164" fontId="47" fillId="18" borderId="0" xfId="157" applyNumberFormat="1" applyFont="1" applyFill="1" applyAlignment="1">
      <alignment horizontal="center"/>
    </xf>
    <xf numFmtId="165" fontId="47" fillId="18" borderId="0" xfId="137" applyNumberFormat="1" applyFont="1" applyFill="1" applyAlignment="1">
      <alignment horizontal="center" vertical="center"/>
    </xf>
    <xf numFmtId="168" fontId="47" fillId="18" borderId="0" xfId="0" applyNumberFormat="1" applyFont="1" applyFill="1" applyAlignment="1">
      <alignment horizontal="left" vertical="center"/>
    </xf>
    <xf numFmtId="0" fontId="28" fillId="19" borderId="0" xfId="0" applyFont="1" applyFill="1"/>
    <xf numFmtId="164" fontId="28" fillId="19" borderId="0" xfId="157" applyNumberFormat="1" applyFont="1" applyFill="1" applyAlignment="1">
      <alignment horizontal="center"/>
    </xf>
    <xf numFmtId="165" fontId="47" fillId="19" borderId="0" xfId="137" applyNumberFormat="1" applyFont="1" applyFill="1" applyAlignment="1">
      <alignment horizontal="center" vertical="center"/>
    </xf>
    <xf numFmtId="0" fontId="47" fillId="19" borderId="0" xfId="0" applyFont="1" applyFill="1" applyAlignment="1">
      <alignment horizontal="center" vertical="center"/>
    </xf>
    <xf numFmtId="164" fontId="47" fillId="19" borderId="0" xfId="157" applyNumberFormat="1" applyFont="1" applyFill="1" applyAlignment="1">
      <alignment horizontal="center"/>
    </xf>
    <xf numFmtId="1" fontId="52" fillId="18" borderId="0" xfId="0" applyNumberFormat="1" applyFont="1" applyFill="1" applyAlignment="1">
      <alignment horizontal="left"/>
    </xf>
    <xf numFmtId="0" fontId="47" fillId="18" borderId="0" xfId="0" applyFont="1" applyFill="1"/>
    <xf numFmtId="165" fontId="47" fillId="18" borderId="0" xfId="137" applyNumberFormat="1" applyFont="1" applyFill="1" applyBorder="1" applyAlignment="1">
      <alignment horizontal="center"/>
    </xf>
    <xf numFmtId="0" fontId="40" fillId="18" borderId="0" xfId="105" applyFont="1" applyFill="1" applyAlignment="1">
      <alignment horizontal="left" vertical="top" wrapText="1"/>
    </xf>
    <xf numFmtId="0" fontId="26" fillId="18" borderId="0" xfId="105" applyFont="1" applyFill="1" applyAlignment="1">
      <alignment horizontal="left" vertical="top" wrapText="1"/>
    </xf>
    <xf numFmtId="0" fontId="37" fillId="18" borderId="0" xfId="102" applyFont="1" applyFill="1"/>
    <xf numFmtId="0" fontId="30" fillId="18" borderId="11" xfId="0" applyFont="1" applyFill="1" applyBorder="1" applyAlignment="1">
      <alignment horizontal="center"/>
    </xf>
    <xf numFmtId="0" fontId="48" fillId="18" borderId="11" xfId="0" applyFont="1" applyFill="1" applyBorder="1" applyAlignment="1">
      <alignment horizontal="center"/>
    </xf>
    <xf numFmtId="0" fontId="48" fillId="18" borderId="11" xfId="0" applyFont="1" applyFill="1" applyBorder="1" applyAlignment="1">
      <alignment horizontal="center" vertical="center"/>
    </xf>
    <xf numFmtId="0" fontId="48" fillId="18" borderId="13" xfId="0" applyFont="1" applyFill="1" applyBorder="1" applyAlignment="1">
      <alignment horizontal="center"/>
    </xf>
  </cellXfs>
  <cellStyles count="158">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161925</xdr:colOff>
      <xdr:row>11</xdr:row>
      <xdr:rowOff>0</xdr:rowOff>
    </xdr:from>
    <xdr:to>
      <xdr:col>5</xdr:col>
      <xdr:colOff>0</xdr:colOff>
      <xdr:row>15</xdr:row>
      <xdr:rowOff>91440</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72050" y="1781175"/>
          <a:ext cx="1704975"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3"/>
  <sheetViews>
    <sheetView tabSelected="1" workbookViewId="0"/>
  </sheetViews>
  <sheetFormatPr defaultColWidth="10.42578125" defaultRowHeight="12.75"/>
  <cols>
    <col min="1" max="1" width="5.28515625" style="1" customWidth="1"/>
    <col min="2" max="2" width="15.85546875" style="1" customWidth="1"/>
    <col min="3" max="3" width="51" style="1" customWidth="1"/>
    <col min="4" max="4" width="12.42578125" style="1" customWidth="1"/>
    <col min="5" max="5" width="15.5703125" style="6" customWidth="1"/>
    <col min="6" max="16384" width="10.42578125" style="1"/>
  </cols>
  <sheetData>
    <row r="1" spans="2:5">
      <c r="B1" s="93" t="s">
        <v>32</v>
      </c>
      <c r="C1" s="93"/>
      <c r="D1" s="93"/>
      <c r="E1" s="93"/>
    </row>
    <row r="2" spans="2:5">
      <c r="B2" s="1" t="s">
        <v>10</v>
      </c>
      <c r="C2" s="7">
        <v>45384</v>
      </c>
      <c r="D2" s="20"/>
      <c r="E2" s="20"/>
    </row>
    <row r="5" spans="2:5">
      <c r="B5" s="20" t="s">
        <v>11</v>
      </c>
      <c r="C5" s="20" t="s">
        <v>1</v>
      </c>
      <c r="D5" s="20" t="s">
        <v>12</v>
      </c>
      <c r="E5" s="3" t="s">
        <v>13</v>
      </c>
    </row>
    <row r="6" spans="2:5">
      <c r="B6" s="2">
        <v>1</v>
      </c>
      <c r="C6" s="58" t="s">
        <v>17</v>
      </c>
      <c r="D6" s="1" t="s">
        <v>28</v>
      </c>
      <c r="E6" s="4" t="s">
        <v>77</v>
      </c>
    </row>
    <row r="7" spans="2:5">
      <c r="B7" s="2">
        <v>2</v>
      </c>
      <c r="C7" s="58" t="s">
        <v>33</v>
      </c>
      <c r="D7" s="1" t="s">
        <v>28</v>
      </c>
      <c r="E7" s="4" t="str">
        <f>E6</f>
        <v>March 2024</v>
      </c>
    </row>
    <row r="8" spans="2:5">
      <c r="B8" s="2">
        <v>3</v>
      </c>
      <c r="C8" s="58" t="s">
        <v>26</v>
      </c>
      <c r="D8" s="1" t="s">
        <v>27</v>
      </c>
      <c r="E8" s="6" t="s">
        <v>76</v>
      </c>
    </row>
    <row r="9" spans="2:5">
      <c r="B9" s="2"/>
      <c r="C9" s="12"/>
    </row>
    <row r="11" spans="2:5">
      <c r="B11" s="5" t="s">
        <v>14</v>
      </c>
    </row>
    <row r="13" spans="2:5">
      <c r="C13" s="59"/>
    </row>
    <row r="14" spans="2:5">
      <c r="B14" s="20" t="s">
        <v>2</v>
      </c>
      <c r="E14" s="7"/>
    </row>
    <row r="15" spans="2:5">
      <c r="B15" s="1" t="s">
        <v>15</v>
      </c>
      <c r="C15" s="8" t="s">
        <v>9</v>
      </c>
    </row>
    <row r="19" spans="2:10" s="9" customFormat="1" ht="33.75" customHeight="1">
      <c r="B19" s="91" t="s">
        <v>16</v>
      </c>
      <c r="C19" s="91"/>
      <c r="D19" s="91"/>
      <c r="E19" s="91"/>
      <c r="F19" s="10"/>
      <c r="G19" s="10"/>
      <c r="H19" s="10"/>
      <c r="I19" s="10"/>
      <c r="J19" s="10"/>
    </row>
    <row r="20" spans="2:10" s="9" customFormat="1" ht="11.25" customHeight="1">
      <c r="B20" s="19"/>
      <c r="C20" s="19"/>
      <c r="D20" s="19"/>
      <c r="E20" s="19"/>
      <c r="F20" s="11"/>
      <c r="G20" s="11"/>
      <c r="H20" s="11"/>
      <c r="I20" s="11"/>
      <c r="J20" s="11"/>
    </row>
    <row r="21" spans="2:10" s="9" customFormat="1" ht="67.5" customHeight="1">
      <c r="B21" s="92" t="s">
        <v>7</v>
      </c>
      <c r="C21" s="92"/>
      <c r="D21" s="92"/>
      <c r="E21" s="92"/>
      <c r="F21" s="11"/>
      <c r="G21" s="11"/>
      <c r="H21" s="11"/>
      <c r="I21" s="11"/>
      <c r="J21" s="11"/>
    </row>
    <row r="22" spans="2:10" s="9" customFormat="1" ht="11.25" customHeight="1">
      <c r="B22" s="19"/>
      <c r="C22" s="19"/>
      <c r="D22" s="19"/>
      <c r="E22" s="19"/>
      <c r="F22" s="11"/>
      <c r="G22" s="11"/>
      <c r="H22" s="11"/>
      <c r="I22" s="11"/>
      <c r="J22" s="11"/>
    </row>
    <row r="23" spans="2:10" s="9" customFormat="1" ht="11.25">
      <c r="B23" s="92" t="s">
        <v>72</v>
      </c>
      <c r="C23" s="92"/>
      <c r="D23" s="92"/>
      <c r="E23" s="92"/>
    </row>
  </sheetData>
  <mergeCells count="4">
    <mergeCell ref="B19:E19"/>
    <mergeCell ref="B21:E21"/>
    <mergeCell ref="B23:E23"/>
    <mergeCell ref="B1:E1"/>
  </mergeCells>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7"/>
  <sheetViews>
    <sheetView showWhiteSpace="0" zoomScaleNormal="100" zoomScaleSheetLayoutView="100" workbookViewId="0">
      <pane xSplit="1" ySplit="9" topLeftCell="B18" activePane="bottomRight" state="frozen"/>
      <selection pane="topRight" activeCell="B1" sqref="B1"/>
      <selection pane="bottomLeft" activeCell="A10" sqref="A10"/>
      <selection pane="bottomRight" activeCell="A48" sqref="A48"/>
    </sheetView>
  </sheetViews>
  <sheetFormatPr defaultColWidth="9.140625" defaultRowHeight="12"/>
  <cols>
    <col min="1" max="1" width="8.7109375" style="32" customWidth="1"/>
    <col min="2" max="4" width="9.7109375" style="32" customWidth="1"/>
    <col min="5" max="5" width="2.140625" style="32" customWidth="1"/>
    <col min="6" max="7" width="9.7109375" style="32" customWidth="1"/>
    <col min="8" max="8" width="2.140625" style="32" customWidth="1"/>
    <col min="9" max="10" width="9.7109375" style="32" customWidth="1"/>
    <col min="11" max="11" width="2.140625" style="32" customWidth="1"/>
    <col min="12" max="12" width="9.7109375" style="32" customWidth="1"/>
    <col min="13" max="13" width="2.140625" style="32" customWidth="1"/>
    <col min="14" max="14" width="9.7109375" style="32" customWidth="1"/>
    <col min="15" max="15" width="2.7109375" style="32" customWidth="1"/>
    <col min="16" max="18" width="9.7109375" style="72" customWidth="1"/>
    <col min="19" max="19" width="9.85546875" style="72" customWidth="1"/>
    <col min="20" max="20" width="9.7109375" style="72" customWidth="1"/>
    <col min="21" max="21" width="1.7109375" style="72" customWidth="1"/>
    <col min="22" max="24" width="9.7109375" style="72" customWidth="1"/>
    <col min="25" max="25" width="9.85546875" style="72" customWidth="1"/>
    <col min="26" max="26" width="9.7109375" style="72" customWidth="1"/>
    <col min="27" max="27" width="2.7109375" style="32" customWidth="1"/>
    <col min="28" max="16384" width="9.140625" style="32"/>
  </cols>
  <sheetData>
    <row r="1" spans="1:31" s="24" customFormat="1" ht="12.75">
      <c r="A1" s="14" t="s">
        <v>18</v>
      </c>
      <c r="B1" s="23" t="s">
        <v>22</v>
      </c>
      <c r="P1" s="66"/>
      <c r="Q1" s="66"/>
      <c r="R1" s="66"/>
      <c r="S1" s="66"/>
      <c r="T1" s="66"/>
      <c r="U1" s="66"/>
      <c r="V1" s="66"/>
      <c r="W1" s="66"/>
      <c r="X1" s="66"/>
      <c r="Y1" s="66"/>
      <c r="Z1" s="66"/>
    </row>
    <row r="2" spans="1:31" s="24" customFormat="1" ht="12.75">
      <c r="A2" s="14" t="s">
        <v>19</v>
      </c>
      <c r="B2" s="23" t="s">
        <v>25</v>
      </c>
      <c r="P2" s="66"/>
      <c r="Q2" s="66"/>
      <c r="R2" s="66"/>
      <c r="S2" s="66"/>
      <c r="T2" s="66"/>
      <c r="U2" s="66"/>
      <c r="V2" s="66"/>
      <c r="W2" s="66"/>
      <c r="X2" s="66"/>
      <c r="Y2" s="66"/>
      <c r="Z2" s="66"/>
    </row>
    <row r="3" spans="1:31" s="24" customFormat="1" ht="12.75">
      <c r="A3" s="15" t="s">
        <v>20</v>
      </c>
      <c r="B3" s="23" t="s">
        <v>31</v>
      </c>
      <c r="P3" s="66"/>
      <c r="Q3" s="66"/>
      <c r="R3" s="66"/>
      <c r="S3" s="66"/>
      <c r="T3" s="66"/>
      <c r="U3" s="66"/>
      <c r="V3" s="66"/>
      <c r="W3" s="66"/>
      <c r="X3" s="66"/>
      <c r="Y3" s="66"/>
      <c r="Z3" s="66"/>
    </row>
    <row r="4" spans="1:31" s="26" customFormat="1" ht="11.25">
      <c r="A4" s="16" t="s">
        <v>3</v>
      </c>
      <c r="B4" s="25" t="s">
        <v>8</v>
      </c>
      <c r="P4" s="67"/>
      <c r="Q4" s="67"/>
      <c r="R4" s="67"/>
      <c r="S4" s="67"/>
      <c r="T4" s="67"/>
      <c r="U4" s="67"/>
      <c r="V4" s="67"/>
      <c r="W4" s="67"/>
      <c r="X4" s="67"/>
      <c r="Y4" s="67"/>
      <c r="Z4" s="67"/>
    </row>
    <row r="5" spans="1:31" s="26" customFormat="1" ht="11.25">
      <c r="A5" s="17" t="s">
        <v>21</v>
      </c>
      <c r="B5" s="27" t="s">
        <v>6</v>
      </c>
      <c r="C5" s="27"/>
      <c r="P5" s="67"/>
      <c r="Q5" s="67"/>
      <c r="R5" s="67"/>
      <c r="S5" s="67"/>
      <c r="T5" s="67"/>
      <c r="U5" s="67"/>
      <c r="V5" s="67"/>
      <c r="W5" s="67"/>
      <c r="X5" s="67"/>
      <c r="Y5" s="67"/>
      <c r="Z5" s="67"/>
    </row>
    <row r="6" spans="1:31" s="26" customFormat="1">
      <c r="A6" s="17"/>
      <c r="B6" s="27"/>
      <c r="C6" s="27"/>
      <c r="P6" s="68"/>
      <c r="Q6" s="68"/>
      <c r="R6" s="68"/>
      <c r="S6" s="68"/>
      <c r="T6" s="68"/>
      <c r="U6" s="67"/>
      <c r="V6" s="67"/>
      <c r="W6" s="67"/>
      <c r="X6" s="67"/>
      <c r="Y6" s="67"/>
      <c r="Z6" s="67"/>
    </row>
    <row r="7" spans="1:31" s="28" customFormat="1">
      <c r="C7" s="34"/>
      <c r="P7" s="96" t="s">
        <v>53</v>
      </c>
      <c r="Q7" s="96"/>
      <c r="R7" s="96"/>
      <c r="S7" s="96"/>
      <c r="T7" s="96"/>
      <c r="U7" s="68"/>
      <c r="V7" s="96" t="s">
        <v>61</v>
      </c>
      <c r="W7" s="96"/>
      <c r="X7" s="96"/>
      <c r="Y7" s="96"/>
      <c r="Z7" s="96"/>
    </row>
    <row r="8" spans="1:31" s="28" customFormat="1">
      <c r="A8" s="29"/>
      <c r="B8" s="94" t="s">
        <v>56</v>
      </c>
      <c r="C8" s="94"/>
      <c r="D8" s="94"/>
      <c r="E8" s="94"/>
      <c r="F8" s="94"/>
      <c r="G8" s="94"/>
      <c r="H8" s="94"/>
      <c r="I8" s="94"/>
      <c r="J8" s="94"/>
      <c r="K8" s="36"/>
      <c r="L8" s="37" t="s">
        <v>4</v>
      </c>
      <c r="M8" s="60"/>
      <c r="N8" s="37" t="s">
        <v>5</v>
      </c>
      <c r="P8" s="95" t="s">
        <v>56</v>
      </c>
      <c r="Q8" s="95"/>
      <c r="R8" s="95"/>
      <c r="S8" s="63"/>
      <c r="T8" s="63"/>
      <c r="U8" s="68"/>
      <c r="V8" s="97" t="s">
        <v>56</v>
      </c>
      <c r="W8" s="97"/>
      <c r="X8" s="97"/>
      <c r="Y8" s="63"/>
      <c r="Z8" s="63"/>
    </row>
    <row r="9" spans="1:31" s="40" customFormat="1" ht="24.75" thickBot="1">
      <c r="A9" s="30"/>
      <c r="B9" s="38" t="s">
        <v>23</v>
      </c>
      <c r="C9" s="38" t="s">
        <v>24</v>
      </c>
      <c r="D9" s="38" t="s">
        <v>0</v>
      </c>
      <c r="E9" s="38"/>
      <c r="F9" s="39" t="s">
        <v>57</v>
      </c>
      <c r="G9" s="39" t="s">
        <v>58</v>
      </c>
      <c r="H9" s="38"/>
      <c r="I9" s="39" t="s">
        <v>59</v>
      </c>
      <c r="J9" s="39" t="s">
        <v>60</v>
      </c>
      <c r="K9" s="38"/>
      <c r="L9" s="39"/>
      <c r="M9" s="38"/>
      <c r="N9" s="38"/>
      <c r="P9" s="69" t="s">
        <v>23</v>
      </c>
      <c r="Q9" s="69" t="s">
        <v>24</v>
      </c>
      <c r="R9" s="69" t="s">
        <v>0</v>
      </c>
      <c r="S9" s="70" t="s">
        <v>4</v>
      </c>
      <c r="T9" s="70" t="s">
        <v>5</v>
      </c>
      <c r="U9" s="71"/>
      <c r="V9" s="69" t="s">
        <v>23</v>
      </c>
      <c r="W9" s="69" t="s">
        <v>24</v>
      </c>
      <c r="X9" s="69" t="s">
        <v>0</v>
      </c>
      <c r="Y9" s="70" t="s">
        <v>4</v>
      </c>
      <c r="Z9" s="70" t="s">
        <v>5</v>
      </c>
    </row>
    <row r="10" spans="1:31" ht="12.75" thickTop="1">
      <c r="A10" s="31">
        <v>2013</v>
      </c>
      <c r="B10" s="41">
        <v>1051.4862000000001</v>
      </c>
      <c r="C10" s="41">
        <v>332.20687000000004</v>
      </c>
      <c r="D10" s="41">
        <v>1383.6930699999998</v>
      </c>
      <c r="F10" s="42">
        <v>850.89050999999995</v>
      </c>
      <c r="G10" s="42">
        <v>532.80254000000014</v>
      </c>
      <c r="I10" s="42">
        <v>1222.0339200000001</v>
      </c>
      <c r="J10" s="42">
        <v>161.65913</v>
      </c>
      <c r="L10" s="43">
        <v>40.655360000000002</v>
      </c>
      <c r="N10" s="41">
        <v>1424.3484299999998</v>
      </c>
      <c r="O10" s="41"/>
      <c r="P10" s="61" t="s">
        <v>52</v>
      </c>
      <c r="Q10" s="61" t="s">
        <v>52</v>
      </c>
      <c r="R10" s="61" t="s">
        <v>52</v>
      </c>
      <c r="S10" s="61" t="s">
        <v>52</v>
      </c>
      <c r="T10" s="61" t="s">
        <v>52</v>
      </c>
      <c r="V10" s="61" t="s">
        <v>52</v>
      </c>
      <c r="W10" s="61" t="s">
        <v>52</v>
      </c>
      <c r="X10" s="61" t="s">
        <v>52</v>
      </c>
      <c r="Y10" s="61" t="s">
        <v>52</v>
      </c>
      <c r="Z10" s="61" t="s">
        <v>52</v>
      </c>
      <c r="AB10" s="41"/>
      <c r="AC10" s="41"/>
      <c r="AD10" s="41"/>
      <c r="AE10" s="41"/>
    </row>
    <row r="11" spans="1:31">
      <c r="A11" s="31">
        <v>2014</v>
      </c>
      <c r="B11" s="41">
        <v>1126.7837000000002</v>
      </c>
      <c r="C11" s="41">
        <v>315.75901999999996</v>
      </c>
      <c r="D11" s="41">
        <v>1442.5427200000001</v>
      </c>
      <c r="F11" s="42">
        <v>939.57629999999995</v>
      </c>
      <c r="G11" s="42">
        <v>502.96641</v>
      </c>
      <c r="I11" s="42">
        <v>1294.1021799999999</v>
      </c>
      <c r="J11" s="42">
        <v>148.44053000000002</v>
      </c>
      <c r="L11" s="43">
        <v>39.189489999999992</v>
      </c>
      <c r="N11" s="41">
        <v>1481.7322100000001</v>
      </c>
      <c r="O11" s="41"/>
      <c r="P11" s="62">
        <f t="shared" ref="P11:P17" si="0">B11/B10-1</f>
        <v>7.1610545150283533E-2</v>
      </c>
      <c r="Q11" s="62">
        <f t="shared" ref="Q11:Q17" si="1">C11/C10-1</f>
        <v>-4.9510866527233688E-2</v>
      </c>
      <c r="R11" s="62">
        <f t="shared" ref="R11:R17" si="2">D11/D10-1</f>
        <v>4.2530855488060126E-2</v>
      </c>
      <c r="S11" s="62">
        <f t="shared" ref="S11:S17" si="3">L11/L10-1</f>
        <v>-3.6056008359045655E-2</v>
      </c>
      <c r="T11" s="62">
        <f t="shared" ref="T11:T17" si="4">N11/N10-1</f>
        <v>4.0287740549550977E-2</v>
      </c>
      <c r="V11" s="61" t="s">
        <v>52</v>
      </c>
      <c r="W11" s="61" t="s">
        <v>52</v>
      </c>
      <c r="X11" s="61" t="s">
        <v>52</v>
      </c>
      <c r="Y11" s="61" t="s">
        <v>52</v>
      </c>
      <c r="Z11" s="61" t="s">
        <v>52</v>
      </c>
      <c r="AB11" s="41"/>
      <c r="AC11" s="41"/>
      <c r="AD11" s="41"/>
      <c r="AE11" s="41"/>
    </row>
    <row r="12" spans="1:31">
      <c r="A12" s="31">
        <v>2015</v>
      </c>
      <c r="B12" s="41">
        <v>1233.94614</v>
      </c>
      <c r="C12" s="41">
        <v>260.69946000000004</v>
      </c>
      <c r="D12" s="41">
        <v>1494.6455999999998</v>
      </c>
      <c r="F12" s="42">
        <v>1072.8242199999997</v>
      </c>
      <c r="G12" s="42">
        <v>421.82142999999996</v>
      </c>
      <c r="I12" s="42">
        <v>1381.0382899999995</v>
      </c>
      <c r="J12" s="42">
        <v>113.60736</v>
      </c>
      <c r="L12" s="43">
        <v>20.064160000000001</v>
      </c>
      <c r="N12" s="41">
        <v>1514.7097599999997</v>
      </c>
      <c r="O12" s="41"/>
      <c r="P12" s="62">
        <f t="shared" si="0"/>
        <v>9.5104712643606648E-2</v>
      </c>
      <c r="Q12" s="62">
        <f t="shared" si="1"/>
        <v>-0.17437208919637492</v>
      </c>
      <c r="R12" s="62">
        <f t="shared" si="2"/>
        <v>3.6118777820319803E-2</v>
      </c>
      <c r="S12" s="62">
        <f t="shared" si="3"/>
        <v>-0.48802191608005097</v>
      </c>
      <c r="T12" s="62">
        <f t="shared" si="4"/>
        <v>2.2256079592141376E-2</v>
      </c>
      <c r="V12" s="61" t="s">
        <v>52</v>
      </c>
      <c r="W12" s="61" t="s">
        <v>52</v>
      </c>
      <c r="X12" s="61" t="s">
        <v>52</v>
      </c>
      <c r="Y12" s="61" t="s">
        <v>52</v>
      </c>
      <c r="Z12" s="61" t="s">
        <v>52</v>
      </c>
      <c r="AB12" s="41"/>
      <c r="AC12" s="41"/>
      <c r="AD12" s="41"/>
      <c r="AE12" s="41"/>
    </row>
    <row r="13" spans="1:31">
      <c r="A13" s="31">
        <v>2016</v>
      </c>
      <c r="B13" s="41">
        <v>1288.9770899999999</v>
      </c>
      <c r="C13" s="41">
        <v>236.54110999999997</v>
      </c>
      <c r="D13" s="41">
        <v>1525.5182</v>
      </c>
      <c r="F13" s="42">
        <v>1116.0667100000001</v>
      </c>
      <c r="G13" s="42">
        <v>409.45147000000003</v>
      </c>
      <c r="I13" s="42">
        <v>1410.3648400000002</v>
      </c>
      <c r="J13" s="42">
        <v>115.15334000000001</v>
      </c>
      <c r="L13" s="43">
        <v>21.700139999999998</v>
      </c>
      <c r="N13" s="41">
        <v>1547.2183399999999</v>
      </c>
      <c r="O13" s="41"/>
      <c r="P13" s="62">
        <f t="shared" si="0"/>
        <v>4.4597530002403296E-2</v>
      </c>
      <c r="Q13" s="62">
        <f t="shared" si="1"/>
        <v>-9.2667433987013492E-2</v>
      </c>
      <c r="R13" s="62">
        <f t="shared" si="2"/>
        <v>2.06554650814883E-2</v>
      </c>
      <c r="S13" s="62">
        <f t="shared" si="3"/>
        <v>8.1537427931196449E-2</v>
      </c>
      <c r="T13" s="62">
        <f t="shared" si="4"/>
        <v>2.1461920203115437E-2</v>
      </c>
      <c r="V13" s="61" t="s">
        <v>52</v>
      </c>
      <c r="W13" s="61" t="s">
        <v>52</v>
      </c>
      <c r="X13" s="61" t="s">
        <v>52</v>
      </c>
      <c r="Y13" s="61" t="s">
        <v>52</v>
      </c>
      <c r="Z13" s="61" t="s">
        <v>52</v>
      </c>
      <c r="AB13" s="41"/>
      <c r="AC13" s="41"/>
      <c r="AD13" s="41"/>
      <c r="AE13" s="41"/>
    </row>
    <row r="14" spans="1:31">
      <c r="A14" s="31">
        <v>2017</v>
      </c>
      <c r="B14" s="41">
        <v>1364.3410899999999</v>
      </c>
      <c r="C14" s="41">
        <v>283.44768999999997</v>
      </c>
      <c r="D14" s="41">
        <v>1647.7887800000001</v>
      </c>
      <c r="F14" s="42">
        <v>1229.2948799999997</v>
      </c>
      <c r="G14" s="42">
        <v>418.49392</v>
      </c>
      <c r="I14" s="42">
        <v>1372.3771899999997</v>
      </c>
      <c r="J14" s="42">
        <v>275.41161</v>
      </c>
      <c r="L14" s="43">
        <v>29.614709999999999</v>
      </c>
      <c r="N14" s="41">
        <v>1677.4034900000001</v>
      </c>
      <c r="O14" s="41"/>
      <c r="P14" s="62">
        <f t="shared" si="0"/>
        <v>5.8468067884744235E-2</v>
      </c>
      <c r="Q14" s="62">
        <f t="shared" si="1"/>
        <v>0.19830202031266353</v>
      </c>
      <c r="R14" s="62">
        <f t="shared" si="2"/>
        <v>8.0150194209416936E-2</v>
      </c>
      <c r="S14" s="62">
        <f t="shared" si="3"/>
        <v>0.36472437505011501</v>
      </c>
      <c r="T14" s="62">
        <f t="shared" si="4"/>
        <v>8.4141421177828191E-2</v>
      </c>
      <c r="V14" s="61" t="s">
        <v>52</v>
      </c>
      <c r="W14" s="61" t="s">
        <v>52</v>
      </c>
      <c r="X14" s="61" t="s">
        <v>52</v>
      </c>
      <c r="Y14" s="61" t="s">
        <v>52</v>
      </c>
      <c r="Z14" s="61" t="s">
        <v>52</v>
      </c>
      <c r="AB14" s="41"/>
      <c r="AC14" s="41"/>
      <c r="AD14" s="41"/>
      <c r="AE14" s="41"/>
    </row>
    <row r="15" spans="1:31">
      <c r="A15" s="31">
        <v>2018</v>
      </c>
      <c r="B15" s="41">
        <v>1162.7857200000001</v>
      </c>
      <c r="C15" s="41">
        <v>171.90525</v>
      </c>
      <c r="D15" s="41">
        <v>1334.6909699999999</v>
      </c>
      <c r="F15" s="42">
        <v>996.26585</v>
      </c>
      <c r="G15" s="42">
        <v>338.42510000000004</v>
      </c>
      <c r="I15" s="42">
        <v>1078.2947199999999</v>
      </c>
      <c r="J15" s="42">
        <v>256.39623</v>
      </c>
      <c r="L15" s="43">
        <v>41.580739999999999</v>
      </c>
      <c r="N15" s="41">
        <v>1376.27171</v>
      </c>
      <c r="O15" s="41"/>
      <c r="P15" s="62">
        <f t="shared" si="0"/>
        <v>-0.14773092409025068</v>
      </c>
      <c r="Q15" s="62">
        <f t="shared" si="1"/>
        <v>-0.39352037054879507</v>
      </c>
      <c r="R15" s="62">
        <f t="shared" si="2"/>
        <v>-0.19001088841010327</v>
      </c>
      <c r="S15" s="62">
        <f t="shared" si="3"/>
        <v>0.40405697033670096</v>
      </c>
      <c r="T15" s="62">
        <f t="shared" si="4"/>
        <v>-0.1795225667498761</v>
      </c>
      <c r="V15" s="61" t="s">
        <v>52</v>
      </c>
      <c r="W15" s="61" t="s">
        <v>52</v>
      </c>
      <c r="X15" s="61" t="s">
        <v>52</v>
      </c>
      <c r="Y15" s="61" t="s">
        <v>52</v>
      </c>
      <c r="Z15" s="61" t="s">
        <v>52</v>
      </c>
      <c r="AB15" s="41"/>
      <c r="AC15" s="41"/>
      <c r="AD15" s="41"/>
      <c r="AE15" s="41"/>
    </row>
    <row r="16" spans="1:31">
      <c r="A16" s="31">
        <v>2019</v>
      </c>
      <c r="B16" s="41">
        <v>1136.8138799999999</v>
      </c>
      <c r="C16" s="41">
        <v>279.75612999999998</v>
      </c>
      <c r="D16" s="41">
        <v>1416.5700099999997</v>
      </c>
      <c r="F16" s="42">
        <v>1150.3658700000001</v>
      </c>
      <c r="G16" s="42">
        <v>266.20414</v>
      </c>
      <c r="I16" s="42">
        <v>1261.72765</v>
      </c>
      <c r="J16" s="42">
        <v>154.84235999999999</v>
      </c>
      <c r="L16" s="43">
        <v>0.78480000000000005</v>
      </c>
      <c r="N16" s="41">
        <v>1417.3548099999996</v>
      </c>
      <c r="O16" s="41"/>
      <c r="P16" s="62">
        <f t="shared" si="0"/>
        <v>-2.2335878015426691E-2</v>
      </c>
      <c r="Q16" s="62">
        <f t="shared" si="1"/>
        <v>0.62738560922368558</v>
      </c>
      <c r="R16" s="62">
        <f t="shared" si="2"/>
        <v>6.1346814985943743E-2</v>
      </c>
      <c r="S16" s="62">
        <f t="shared" si="3"/>
        <v>-0.98112587702864351</v>
      </c>
      <c r="T16" s="62">
        <f t="shared" si="4"/>
        <v>2.985100958007747E-2</v>
      </c>
      <c r="V16" s="61" t="s">
        <v>52</v>
      </c>
      <c r="W16" s="61" t="s">
        <v>52</v>
      </c>
      <c r="X16" s="61" t="s">
        <v>52</v>
      </c>
      <c r="Y16" s="61" t="s">
        <v>52</v>
      </c>
      <c r="Z16" s="61" t="s">
        <v>52</v>
      </c>
      <c r="AB16" s="41"/>
      <c r="AC16" s="41"/>
      <c r="AD16" s="41"/>
      <c r="AE16" s="41"/>
    </row>
    <row r="17" spans="1:31">
      <c r="A17" s="31">
        <v>2020</v>
      </c>
      <c r="B17" s="41">
        <v>1848.0731300000002</v>
      </c>
      <c r="C17" s="41">
        <v>424.64171000000005</v>
      </c>
      <c r="D17" s="41">
        <v>2272.7148400000001</v>
      </c>
      <c r="E17" s="41"/>
      <c r="F17" s="41">
        <v>2002.2113400000001</v>
      </c>
      <c r="G17" s="41">
        <v>270.50351999999998</v>
      </c>
      <c r="H17" s="41"/>
      <c r="I17" s="41">
        <v>2064.9519300000002</v>
      </c>
      <c r="J17" s="41">
        <v>207.76292999999998</v>
      </c>
      <c r="K17" s="41"/>
      <c r="L17" s="41">
        <v>1.7792999999999999</v>
      </c>
      <c r="M17" s="41"/>
      <c r="N17" s="41">
        <v>2274.4941400000002</v>
      </c>
      <c r="O17" s="41"/>
      <c r="P17" s="62">
        <f t="shared" si="0"/>
        <v>0.62566024440166079</v>
      </c>
      <c r="Q17" s="62">
        <f t="shared" si="1"/>
        <v>0.51789957203082571</v>
      </c>
      <c r="R17" s="62">
        <f t="shared" si="2"/>
        <v>0.60437876275525593</v>
      </c>
      <c r="S17" s="62">
        <f t="shared" si="3"/>
        <v>1.267201834862385</v>
      </c>
      <c r="T17" s="62">
        <f t="shared" si="4"/>
        <v>0.6047457728668526</v>
      </c>
      <c r="V17" s="61" t="s">
        <v>52</v>
      </c>
      <c r="W17" s="61" t="s">
        <v>52</v>
      </c>
      <c r="X17" s="61" t="s">
        <v>52</v>
      </c>
      <c r="Y17" s="61" t="s">
        <v>52</v>
      </c>
      <c r="Z17" s="61" t="s">
        <v>52</v>
      </c>
      <c r="AB17" s="41"/>
      <c r="AC17" s="41"/>
      <c r="AD17" s="41"/>
      <c r="AE17" s="41"/>
    </row>
    <row r="18" spans="1:31">
      <c r="A18" s="31">
        <v>2021</v>
      </c>
      <c r="B18" s="41">
        <v>1471.0233499999999</v>
      </c>
      <c r="C18" s="41">
        <v>486.93190999999996</v>
      </c>
      <c r="D18" s="41">
        <v>1957.95526</v>
      </c>
      <c r="E18" s="41"/>
      <c r="F18" s="41">
        <v>1702.7922699999999</v>
      </c>
      <c r="G18" s="41">
        <v>255.16298999999998</v>
      </c>
      <c r="H18" s="41"/>
      <c r="I18" s="41">
        <v>1682.3317199999999</v>
      </c>
      <c r="J18" s="41">
        <v>275.62353999999993</v>
      </c>
      <c r="K18" s="41"/>
      <c r="L18" s="41">
        <v>0.78500000000000003</v>
      </c>
      <c r="M18" s="41"/>
      <c r="N18" s="41">
        <v>1958.74026</v>
      </c>
      <c r="O18" s="41"/>
      <c r="P18" s="62">
        <f t="shared" ref="P18:R18" si="5">B18/B17-1</f>
        <v>-0.20402319252377221</v>
      </c>
      <c r="Q18" s="62">
        <f t="shared" si="5"/>
        <v>0.14668884034024798</v>
      </c>
      <c r="R18" s="62">
        <f t="shared" si="5"/>
        <v>-0.13849497282289935</v>
      </c>
      <c r="S18" s="62">
        <f>L18/L17-1</f>
        <v>-0.55881526442983187</v>
      </c>
      <c r="T18" s="62">
        <f>N18/N17-1</f>
        <v>-0.13882378259281869</v>
      </c>
      <c r="V18" s="61" t="s">
        <v>52</v>
      </c>
      <c r="W18" s="61" t="s">
        <v>52</v>
      </c>
      <c r="X18" s="61" t="s">
        <v>52</v>
      </c>
      <c r="Y18" s="61" t="s">
        <v>52</v>
      </c>
      <c r="Z18" s="61" t="s">
        <v>52</v>
      </c>
      <c r="AB18" s="41"/>
      <c r="AC18" s="41"/>
      <c r="AD18" s="41"/>
      <c r="AE18" s="41"/>
    </row>
    <row r="19" spans="1:31">
      <c r="A19" s="31">
        <v>2022</v>
      </c>
      <c r="B19" s="41">
        <v>1247.1149099999998</v>
      </c>
      <c r="C19" s="41">
        <v>112.32694000000001</v>
      </c>
      <c r="D19" s="41">
        <v>1359.4418499999999</v>
      </c>
      <c r="E19" s="41"/>
      <c r="F19" s="41">
        <v>1170.55036</v>
      </c>
      <c r="G19" s="41">
        <v>188.89154000000002</v>
      </c>
      <c r="H19" s="41"/>
      <c r="I19" s="41">
        <v>1058.8447199999998</v>
      </c>
      <c r="J19" s="41">
        <v>300.59717999999998</v>
      </c>
      <c r="K19" s="41"/>
      <c r="L19" s="41">
        <v>8.5292499999999993</v>
      </c>
      <c r="M19" s="41"/>
      <c r="N19" s="41">
        <v>1367.9711</v>
      </c>
      <c r="O19" s="41"/>
      <c r="P19" s="62">
        <f>B19/B18-1</f>
        <v>-0.15221270280991817</v>
      </c>
      <c r="Q19" s="62">
        <f>C19/C18-1</f>
        <v>-0.76931694618247548</v>
      </c>
      <c r="R19" s="62">
        <f>D19/D18-1</f>
        <v>-0.30568288368346064</v>
      </c>
      <c r="S19" s="62">
        <f>L19/L18-1</f>
        <v>9.8652866242038204</v>
      </c>
      <c r="T19" s="62">
        <f>N19/N18-1</f>
        <v>-0.30160668673854696</v>
      </c>
      <c r="V19" s="61" t="s">
        <v>52</v>
      </c>
      <c r="W19" s="61" t="s">
        <v>52</v>
      </c>
      <c r="X19" s="61" t="s">
        <v>52</v>
      </c>
      <c r="Y19" s="61" t="s">
        <v>52</v>
      </c>
      <c r="Z19" s="61" t="s">
        <v>52</v>
      </c>
      <c r="AB19" s="41"/>
      <c r="AC19" s="41"/>
      <c r="AD19" s="41"/>
      <c r="AE19" s="41"/>
    </row>
    <row r="20" spans="1:31">
      <c r="A20" s="31">
        <v>2023</v>
      </c>
      <c r="B20" s="41">
        <v>1258.2233000000001</v>
      </c>
      <c r="C20" s="41">
        <v>183.60995</v>
      </c>
      <c r="D20" s="41">
        <v>1441.8332499999999</v>
      </c>
      <c r="E20" s="41"/>
      <c r="F20" s="41">
        <v>1267.2018700000001</v>
      </c>
      <c r="G20" s="41">
        <v>174.63139000000001</v>
      </c>
      <c r="H20" s="41"/>
      <c r="I20" s="41">
        <v>1202.2235200000002</v>
      </c>
      <c r="J20" s="41">
        <v>239.60974000000004</v>
      </c>
      <c r="K20" s="41"/>
      <c r="L20" s="41">
        <v>2.8661899999999996</v>
      </c>
      <c r="M20" s="41"/>
      <c r="N20" s="41">
        <v>1444.6994399999999</v>
      </c>
      <c r="O20" s="41"/>
      <c r="P20" s="62">
        <f t="shared" ref="P20" si="6">B20/B19-1</f>
        <v>8.9072706219190945E-3</v>
      </c>
      <c r="Q20" s="62">
        <f t="shared" ref="Q20" si="7">C20/C19-1</f>
        <v>0.63460297235907959</v>
      </c>
      <c r="R20" s="62">
        <f t="shared" ref="R20" si="8">D20/D19-1</f>
        <v>6.0606785056676049E-2</v>
      </c>
      <c r="S20" s="62">
        <f t="shared" ref="S20" si="9">L20/L19-1</f>
        <v>-0.66395755781575172</v>
      </c>
      <c r="T20" s="62">
        <f t="shared" ref="T20" si="10">N20/N19-1</f>
        <v>5.6089152760610217E-2</v>
      </c>
      <c r="V20" s="61" t="s">
        <v>52</v>
      </c>
      <c r="W20" s="61" t="s">
        <v>52</v>
      </c>
      <c r="X20" s="61" t="s">
        <v>52</v>
      </c>
      <c r="Y20" s="61" t="s">
        <v>52</v>
      </c>
      <c r="Z20" s="61" t="s">
        <v>52</v>
      </c>
      <c r="AB20" s="41"/>
      <c r="AC20" s="41"/>
      <c r="AD20" s="41"/>
      <c r="AE20" s="41"/>
    </row>
    <row r="21" spans="1:31">
      <c r="A21" s="31"/>
      <c r="B21" s="41"/>
      <c r="C21" s="41"/>
      <c r="D21" s="41"/>
      <c r="E21" s="41"/>
      <c r="F21" s="41"/>
      <c r="G21" s="41"/>
      <c r="H21" s="41"/>
      <c r="I21" s="41"/>
      <c r="J21" s="41"/>
      <c r="K21" s="41"/>
      <c r="L21" s="41"/>
      <c r="M21" s="41"/>
      <c r="N21" s="41"/>
      <c r="O21" s="41"/>
      <c r="P21" s="62"/>
      <c r="Q21" s="62"/>
      <c r="R21" s="62"/>
      <c r="S21" s="62"/>
      <c r="T21" s="62"/>
      <c r="V21" s="61"/>
      <c r="W21" s="61"/>
      <c r="X21" s="61"/>
      <c r="Y21" s="61"/>
      <c r="Z21" s="61"/>
      <c r="AB21" s="41"/>
      <c r="AC21" s="41"/>
      <c r="AD21" s="41"/>
      <c r="AE21" s="41"/>
    </row>
    <row r="22" spans="1:31">
      <c r="A22" s="73" t="s">
        <v>69</v>
      </c>
      <c r="B22" s="74">
        <v>309.45441</v>
      </c>
      <c r="C22" s="74">
        <v>35.929789999999997</v>
      </c>
      <c r="D22" s="74">
        <v>345.38419999999996</v>
      </c>
      <c r="E22" s="74"/>
      <c r="F22" s="74">
        <v>295.33445</v>
      </c>
      <c r="G22" s="74">
        <v>50.049750000000003</v>
      </c>
      <c r="H22" s="74"/>
      <c r="I22" s="74">
        <v>309.90189000000004</v>
      </c>
      <c r="J22" s="74">
        <v>35.482310000000005</v>
      </c>
      <c r="K22" s="74"/>
      <c r="L22" s="74">
        <v>1.3675000000000002</v>
      </c>
      <c r="M22" s="74"/>
      <c r="N22" s="74">
        <v>346.75170000000003</v>
      </c>
      <c r="O22" s="74"/>
      <c r="P22" s="75"/>
      <c r="Q22" s="75"/>
      <c r="R22" s="75"/>
      <c r="S22" s="75"/>
      <c r="T22" s="75"/>
      <c r="U22" s="76"/>
      <c r="V22" s="77"/>
      <c r="W22" s="77"/>
      <c r="X22" s="77"/>
      <c r="Y22" s="77"/>
      <c r="Z22" s="77"/>
      <c r="AB22" s="41"/>
      <c r="AC22" s="41"/>
      <c r="AD22" s="41"/>
      <c r="AE22" s="41"/>
    </row>
    <row r="23" spans="1:31">
      <c r="A23" s="73" t="s">
        <v>75</v>
      </c>
      <c r="B23" s="74">
        <v>536.68870000000004</v>
      </c>
      <c r="C23" s="74">
        <v>87.835980000000006</v>
      </c>
      <c r="D23" s="74">
        <v>624.52467999999999</v>
      </c>
      <c r="E23" s="74"/>
      <c r="F23" s="74">
        <v>554.75079999999991</v>
      </c>
      <c r="G23" s="74">
        <v>69.773870000000002</v>
      </c>
      <c r="H23" s="74"/>
      <c r="I23" s="74">
        <v>534.61559</v>
      </c>
      <c r="J23" s="74">
        <v>89.909079999999989</v>
      </c>
      <c r="K23" s="74"/>
      <c r="L23" s="74">
        <v>3.0542000000000002</v>
      </c>
      <c r="M23" s="74"/>
      <c r="N23" s="74">
        <v>627.57888000000003</v>
      </c>
      <c r="O23" s="74"/>
      <c r="P23" s="75">
        <f>B23/B22-1</f>
        <v>0.73430619392368679</v>
      </c>
      <c r="Q23" s="75">
        <f>C23/C22-1</f>
        <v>1.4446560917834481</v>
      </c>
      <c r="R23" s="75">
        <f>D23/D22-1</f>
        <v>0.80820280719268589</v>
      </c>
      <c r="S23" s="75">
        <f>L23/L22-1</f>
        <v>1.2334186471663617</v>
      </c>
      <c r="T23" s="75">
        <f>N23/N22-1</f>
        <v>0.80987974968832166</v>
      </c>
      <c r="U23" s="76"/>
      <c r="V23" s="77" t="s">
        <v>52</v>
      </c>
      <c r="W23" s="77" t="s">
        <v>52</v>
      </c>
      <c r="X23" s="77" t="s">
        <v>52</v>
      </c>
      <c r="Y23" s="77" t="s">
        <v>52</v>
      </c>
      <c r="Z23" s="77" t="s">
        <v>52</v>
      </c>
      <c r="AB23" s="41"/>
      <c r="AC23" s="41"/>
      <c r="AD23" s="41"/>
      <c r="AE23" s="41"/>
    </row>
    <row r="24" spans="1:31">
      <c r="A24" s="31"/>
      <c r="B24" s="41"/>
      <c r="C24" s="41"/>
      <c r="D24" s="41"/>
      <c r="F24" s="42"/>
      <c r="G24" s="42"/>
      <c r="I24" s="42"/>
      <c r="J24" s="42"/>
      <c r="L24" s="43"/>
      <c r="N24" s="41"/>
      <c r="O24" s="41"/>
      <c r="P24" s="61"/>
      <c r="AB24" s="41"/>
      <c r="AC24" s="41"/>
      <c r="AD24" s="41"/>
      <c r="AE24" s="41"/>
    </row>
    <row r="25" spans="1:31">
      <c r="A25" s="31" t="s">
        <v>64</v>
      </c>
      <c r="B25" s="41">
        <v>482.54832999999996</v>
      </c>
      <c r="C25" s="41">
        <v>49.067140000000002</v>
      </c>
      <c r="D25" s="41">
        <v>531.61546999999996</v>
      </c>
      <c r="E25" s="41"/>
      <c r="F25" s="41">
        <v>452.50976000000003</v>
      </c>
      <c r="G25" s="41">
        <v>79.105729999999994</v>
      </c>
      <c r="H25" s="41"/>
      <c r="I25" s="41">
        <v>415.08586000000008</v>
      </c>
      <c r="J25" s="41">
        <v>116.52963</v>
      </c>
      <c r="K25" s="41"/>
      <c r="L25" s="41">
        <v>0.42949999999999999</v>
      </c>
      <c r="M25" s="41"/>
      <c r="N25" s="41">
        <v>532.04496999999992</v>
      </c>
      <c r="O25" s="41"/>
      <c r="P25" s="61" t="s">
        <v>52</v>
      </c>
      <c r="Q25" s="61" t="s">
        <v>52</v>
      </c>
      <c r="R25" s="61" t="s">
        <v>52</v>
      </c>
      <c r="S25" s="61" t="s">
        <v>52</v>
      </c>
      <c r="T25" s="61" t="s">
        <v>52</v>
      </c>
      <c r="V25" s="61" t="s">
        <v>52</v>
      </c>
      <c r="W25" s="61" t="s">
        <v>52</v>
      </c>
      <c r="X25" s="61" t="s">
        <v>52</v>
      </c>
      <c r="Y25" s="61" t="s">
        <v>52</v>
      </c>
      <c r="Z25" s="61" t="s">
        <v>52</v>
      </c>
      <c r="AB25" s="41"/>
      <c r="AC25" s="41"/>
      <c r="AD25" s="41"/>
      <c r="AE25" s="41"/>
    </row>
    <row r="26" spans="1:31">
      <c r="A26" s="31" t="s">
        <v>65</v>
      </c>
      <c r="B26" s="41">
        <v>281.61110000000002</v>
      </c>
      <c r="C26" s="41">
        <v>26.08971</v>
      </c>
      <c r="D26" s="41">
        <v>307.70081000000005</v>
      </c>
      <c r="E26" s="41"/>
      <c r="F26" s="41">
        <v>260.27127999999999</v>
      </c>
      <c r="G26" s="41">
        <v>47.429520000000004</v>
      </c>
      <c r="H26" s="41"/>
      <c r="I26" s="41">
        <v>235.41307</v>
      </c>
      <c r="J26" s="41">
        <v>72.287729999999996</v>
      </c>
      <c r="K26" s="41"/>
      <c r="L26" s="41">
        <v>0.5</v>
      </c>
      <c r="M26" s="41"/>
      <c r="N26" s="41">
        <v>308.20081000000005</v>
      </c>
      <c r="O26" s="41"/>
      <c r="P26" s="61" t="s">
        <v>52</v>
      </c>
      <c r="Q26" s="61" t="s">
        <v>52</v>
      </c>
      <c r="R26" s="61" t="s">
        <v>52</v>
      </c>
      <c r="S26" s="61" t="s">
        <v>52</v>
      </c>
      <c r="T26" s="61" t="s">
        <v>52</v>
      </c>
      <c r="V26" s="62">
        <f t="shared" ref="V26:V30" si="11">B26/B25-1</f>
        <v>-0.41640850772398275</v>
      </c>
      <c r="W26" s="62">
        <f t="shared" ref="W26:W30" si="12">C26/C25-1</f>
        <v>-0.46828549615893655</v>
      </c>
      <c r="X26" s="62">
        <f t="shared" ref="X26:X30" si="13">D26/D25-1</f>
        <v>-0.42119665930714911</v>
      </c>
      <c r="Y26" s="62">
        <f t="shared" ref="Y26" si="14">L26/L25-1</f>
        <v>0.16414435389988369</v>
      </c>
      <c r="Z26" s="62">
        <f t="shared" ref="Z26:Z30" si="15">N26/N25-1</f>
        <v>-0.42072413540532094</v>
      </c>
      <c r="AB26" s="41"/>
      <c r="AC26" s="41"/>
      <c r="AD26" s="41"/>
      <c r="AE26" s="41"/>
    </row>
    <row r="27" spans="1:31">
      <c r="A27" s="31" t="s">
        <v>66</v>
      </c>
      <c r="B27" s="41">
        <v>277.26976999999999</v>
      </c>
      <c r="C27" s="41">
        <v>21.03575</v>
      </c>
      <c r="D27" s="41">
        <v>298.30552</v>
      </c>
      <c r="E27" s="41"/>
      <c r="F27" s="41">
        <v>260.31172999999995</v>
      </c>
      <c r="G27" s="41">
        <v>37.993819999999999</v>
      </c>
      <c r="H27" s="41"/>
      <c r="I27" s="41">
        <v>233.28646999999995</v>
      </c>
      <c r="J27" s="41">
        <v>65.019080000000002</v>
      </c>
      <c r="K27" s="41"/>
      <c r="L27" s="41">
        <v>4.9587500000000002</v>
      </c>
      <c r="M27" s="41"/>
      <c r="N27" s="41">
        <v>303.26427000000001</v>
      </c>
      <c r="O27" s="41"/>
      <c r="P27" s="61" t="s">
        <v>52</v>
      </c>
      <c r="Q27" s="61" t="s">
        <v>52</v>
      </c>
      <c r="R27" s="61" t="s">
        <v>52</v>
      </c>
      <c r="S27" s="61" t="s">
        <v>52</v>
      </c>
      <c r="T27" s="61" t="s">
        <v>52</v>
      </c>
      <c r="V27" s="62">
        <f t="shared" si="11"/>
        <v>-1.5416047165754621E-2</v>
      </c>
      <c r="W27" s="62">
        <f t="shared" si="12"/>
        <v>-0.19371468674814707</v>
      </c>
      <c r="X27" s="62">
        <f t="shared" si="13"/>
        <v>-3.0533848773423911E-2</v>
      </c>
      <c r="Y27" s="62" t="s">
        <v>52</v>
      </c>
      <c r="Z27" s="62">
        <f t="shared" si="15"/>
        <v>-1.6017284315378744E-2</v>
      </c>
      <c r="AB27" s="41"/>
      <c r="AC27" s="41"/>
      <c r="AD27" s="41"/>
      <c r="AE27" s="41"/>
    </row>
    <row r="28" spans="1:31">
      <c r="A28" s="31" t="s">
        <v>67</v>
      </c>
      <c r="B28" s="41">
        <v>205.68571000000003</v>
      </c>
      <c r="C28" s="41">
        <v>16.134340000000002</v>
      </c>
      <c r="D28" s="41">
        <v>221.82005000000001</v>
      </c>
      <c r="F28" s="42">
        <v>197.45759000000001</v>
      </c>
      <c r="G28" s="42">
        <v>24.362469999999998</v>
      </c>
      <c r="I28" s="42">
        <v>175.05932000000001</v>
      </c>
      <c r="J28" s="42">
        <v>46.760740000000006</v>
      </c>
      <c r="L28" s="43">
        <v>2.641</v>
      </c>
      <c r="N28" s="41">
        <v>224.46105</v>
      </c>
      <c r="O28" s="41"/>
      <c r="P28" s="61" t="s">
        <v>52</v>
      </c>
      <c r="Q28" s="61" t="s">
        <v>52</v>
      </c>
      <c r="R28" s="61" t="s">
        <v>52</v>
      </c>
      <c r="S28" s="61" t="s">
        <v>52</v>
      </c>
      <c r="T28" s="61" t="s">
        <v>52</v>
      </c>
      <c r="V28" s="62">
        <f t="shared" si="11"/>
        <v>-0.25817477325422089</v>
      </c>
      <c r="W28" s="62">
        <f t="shared" si="12"/>
        <v>-0.23300381493410016</v>
      </c>
      <c r="X28" s="62">
        <f t="shared" si="13"/>
        <v>-0.25639978100304683</v>
      </c>
      <c r="Y28" s="62">
        <f>L28/L27-1</f>
        <v>-0.46740610032770358</v>
      </c>
      <c r="Z28" s="62">
        <f t="shared" si="15"/>
        <v>-0.25984999815507448</v>
      </c>
      <c r="AB28" s="41"/>
      <c r="AC28" s="41"/>
      <c r="AD28" s="41"/>
      <c r="AE28" s="41"/>
    </row>
    <row r="29" spans="1:31">
      <c r="A29" s="31" t="s">
        <v>70</v>
      </c>
      <c r="B29" s="41">
        <v>412.84955000000002</v>
      </c>
      <c r="C29" s="41">
        <v>40.482249999999993</v>
      </c>
      <c r="D29" s="41">
        <v>453.33179999999993</v>
      </c>
      <c r="F29" s="42">
        <v>392.26401000000004</v>
      </c>
      <c r="G29" s="42">
        <v>61.067790000000009</v>
      </c>
      <c r="I29" s="42">
        <v>407.32076000000006</v>
      </c>
      <c r="J29" s="42">
        <v>46.011040000000008</v>
      </c>
      <c r="L29" s="43">
        <v>1.4674000000000003</v>
      </c>
      <c r="N29" s="41">
        <v>454.79919999999993</v>
      </c>
      <c r="O29" s="41"/>
      <c r="P29" s="62">
        <f t="shared" ref="P29:R30" si="16">B29/B25-1</f>
        <v>-0.14443896220716368</v>
      </c>
      <c r="Q29" s="62">
        <f t="shared" si="16"/>
        <v>-0.1749621029471049</v>
      </c>
      <c r="R29" s="62">
        <f t="shared" si="16"/>
        <v>-0.14725619252577438</v>
      </c>
      <c r="S29" s="62">
        <f t="shared" ref="S29:S30" si="17">L29/L25-1</f>
        <v>2.4165308498253788</v>
      </c>
      <c r="T29" s="62">
        <f t="shared" ref="T29:T30" si="18">N29/N25-1</f>
        <v>-0.14518654316006407</v>
      </c>
      <c r="V29" s="62">
        <f t="shared" si="11"/>
        <v>1.0071863524208853</v>
      </c>
      <c r="W29" s="62">
        <f t="shared" si="12"/>
        <v>1.5090738139892919</v>
      </c>
      <c r="X29" s="62">
        <f t="shared" si="13"/>
        <v>1.0436917221865198</v>
      </c>
      <c r="Y29" s="62" t="s">
        <v>52</v>
      </c>
      <c r="Z29" s="62">
        <f t="shared" si="15"/>
        <v>1.026183161844783</v>
      </c>
      <c r="AB29" s="41"/>
      <c r="AC29" s="41"/>
      <c r="AD29" s="41"/>
      <c r="AE29" s="41"/>
    </row>
    <row r="30" spans="1:31">
      <c r="A30" s="31" t="s">
        <v>71</v>
      </c>
      <c r="B30" s="41">
        <v>334.90354000000002</v>
      </c>
      <c r="C30" s="41">
        <v>56.343780000000002</v>
      </c>
      <c r="D30" s="41">
        <v>391.24732000000006</v>
      </c>
      <c r="F30" s="42">
        <v>358.54924</v>
      </c>
      <c r="G30" s="42">
        <v>32.698079999999997</v>
      </c>
      <c r="I30" s="42">
        <v>326.87232</v>
      </c>
      <c r="J30" s="42">
        <v>64.375</v>
      </c>
      <c r="L30" s="43">
        <v>0.50246999999999997</v>
      </c>
      <c r="N30" s="41">
        <v>391.74979000000008</v>
      </c>
      <c r="O30" s="41"/>
      <c r="P30" s="62">
        <f t="shared" si="16"/>
        <v>0.18924126215195347</v>
      </c>
      <c r="Q30" s="62">
        <f t="shared" si="16"/>
        <v>1.159616952430671</v>
      </c>
      <c r="R30" s="62">
        <f t="shared" si="16"/>
        <v>0.27151865476077242</v>
      </c>
      <c r="S30" s="62">
        <f t="shared" si="17"/>
        <v>4.9399999999999444E-3</v>
      </c>
      <c r="T30" s="62">
        <f t="shared" si="18"/>
        <v>0.27108617917000277</v>
      </c>
      <c r="V30" s="62">
        <f t="shared" si="11"/>
        <v>-0.18880003623596053</v>
      </c>
      <c r="W30" s="62">
        <f t="shared" si="12"/>
        <v>0.39181443719160902</v>
      </c>
      <c r="X30" s="62">
        <f t="shared" si="13"/>
        <v>-0.13695152204191252</v>
      </c>
      <c r="Y30" s="62" t="s">
        <v>52</v>
      </c>
      <c r="Z30" s="62">
        <f t="shared" si="15"/>
        <v>-0.13863131245613414</v>
      </c>
      <c r="AB30" s="41"/>
      <c r="AC30" s="41"/>
      <c r="AD30" s="41"/>
      <c r="AE30" s="41"/>
    </row>
    <row r="31" spans="1:31">
      <c r="A31" s="31" t="s">
        <v>73</v>
      </c>
      <c r="B31" s="41">
        <v>291.34162000000003</v>
      </c>
      <c r="C31" s="41">
        <v>39.952860000000001</v>
      </c>
      <c r="D31" s="41">
        <v>331.29448000000002</v>
      </c>
      <c r="F31" s="42">
        <v>279.24241999999998</v>
      </c>
      <c r="G31" s="42">
        <v>52.052060000000004</v>
      </c>
      <c r="I31" s="42">
        <v>264.06310000000002</v>
      </c>
      <c r="J31" s="42">
        <v>67.231380000000001</v>
      </c>
      <c r="L31" s="43">
        <v>0.67632000000000003</v>
      </c>
      <c r="N31" s="41">
        <v>331.9708</v>
      </c>
      <c r="O31" s="41"/>
      <c r="P31" s="62">
        <f t="shared" ref="P31:P33" si="19">B31/B27-1</f>
        <v>5.0751475719837957E-2</v>
      </c>
      <c r="Q31" s="62">
        <f t="shared" ref="Q31:Q33" si="20">C31/C27-1</f>
        <v>0.89928383822777902</v>
      </c>
      <c r="R31" s="62">
        <f t="shared" ref="R31:R33" si="21">D31/D27-1</f>
        <v>0.11058782955139423</v>
      </c>
      <c r="S31" s="62">
        <f t="shared" ref="S31:S33" si="22">L31/L27-1</f>
        <v>-0.86361078900932697</v>
      </c>
      <c r="T31" s="62">
        <f t="shared" ref="T31:T33" si="23">N31/N27-1</f>
        <v>9.4658464051831759E-2</v>
      </c>
      <c r="V31" s="62">
        <f t="shared" ref="V31:V33" si="24">B31/B30-1</f>
        <v>-0.13007303535818104</v>
      </c>
      <c r="W31" s="62">
        <f t="shared" ref="W31:W33" si="25">C31/C30-1</f>
        <v>-0.29090912963241022</v>
      </c>
      <c r="X31" s="62">
        <f t="shared" ref="X31:X33" si="26">D31/D30-1</f>
        <v>-0.1532351454829135</v>
      </c>
      <c r="Y31" s="62">
        <f>L31/L30-1</f>
        <v>0.34599080542121929</v>
      </c>
      <c r="Z31" s="62">
        <f t="shared" ref="Z31:Z33" si="27">N31/N30-1</f>
        <v>-0.15259482334374719</v>
      </c>
      <c r="AB31" s="41"/>
      <c r="AC31" s="41"/>
      <c r="AD31" s="41"/>
      <c r="AE31" s="41"/>
    </row>
    <row r="32" spans="1:31">
      <c r="A32" s="31" t="s">
        <v>74</v>
      </c>
      <c r="B32" s="41">
        <v>219.12859</v>
      </c>
      <c r="C32" s="41">
        <v>46.831059999999994</v>
      </c>
      <c r="D32" s="41">
        <v>265.95965000000001</v>
      </c>
      <c r="F32" s="42">
        <v>237.14619999999999</v>
      </c>
      <c r="G32" s="42">
        <v>28.813459999999999</v>
      </c>
      <c r="I32" s="42">
        <v>203.96733999999998</v>
      </c>
      <c r="J32" s="42">
        <v>61.992319999999999</v>
      </c>
      <c r="L32" s="43">
        <v>0.21999999999999997</v>
      </c>
      <c r="N32" s="41">
        <v>266.17965000000004</v>
      </c>
      <c r="P32" s="62">
        <f t="shared" si="19"/>
        <v>6.5356411974365924E-2</v>
      </c>
      <c r="Q32" s="62">
        <f t="shared" si="20"/>
        <v>1.9025705420860097</v>
      </c>
      <c r="R32" s="62">
        <f t="shared" si="21"/>
        <v>0.19898832409423761</v>
      </c>
      <c r="S32" s="62">
        <f t="shared" si="22"/>
        <v>-0.91669822037107163</v>
      </c>
      <c r="T32" s="62">
        <f t="shared" si="23"/>
        <v>0.18586119952659952</v>
      </c>
      <c r="V32" s="62">
        <f t="shared" si="24"/>
        <v>-0.24786376213601069</v>
      </c>
      <c r="W32" s="62">
        <f t="shared" si="25"/>
        <v>0.17215788807109167</v>
      </c>
      <c r="X32" s="62">
        <f t="shared" si="26"/>
        <v>-0.19721074133200167</v>
      </c>
      <c r="Y32" s="62">
        <f>L32/L31-1</f>
        <v>-0.67471019635675433</v>
      </c>
      <c r="Z32" s="62">
        <f t="shared" si="27"/>
        <v>-0.19818354505878211</v>
      </c>
      <c r="AB32" s="41"/>
      <c r="AC32" s="41"/>
      <c r="AD32" s="41"/>
      <c r="AE32" s="41"/>
    </row>
    <row r="33" spans="1:31">
      <c r="A33" s="31" t="s">
        <v>78</v>
      </c>
      <c r="B33" s="41">
        <v>536.68870000000004</v>
      </c>
      <c r="C33" s="41">
        <v>87.835980000000006</v>
      </c>
      <c r="D33" s="41">
        <v>624.52467999999999</v>
      </c>
      <c r="F33" s="42">
        <v>554.75079999999991</v>
      </c>
      <c r="G33" s="42">
        <v>69.773870000000002</v>
      </c>
      <c r="I33" s="42">
        <v>534.61559</v>
      </c>
      <c r="J33" s="42">
        <v>89.909079999999989</v>
      </c>
      <c r="L33" s="43">
        <v>3.0542000000000002</v>
      </c>
      <c r="N33" s="41">
        <v>627.57888000000003</v>
      </c>
      <c r="P33" s="62">
        <f t="shared" si="19"/>
        <v>0.29996193528611093</v>
      </c>
      <c r="Q33" s="62">
        <f t="shared" si="20"/>
        <v>1.1697405653094881</v>
      </c>
      <c r="R33" s="62">
        <f t="shared" si="21"/>
        <v>0.37763263022801419</v>
      </c>
      <c r="S33" s="62">
        <f t="shared" si="22"/>
        <v>1.0813684067057379</v>
      </c>
      <c r="T33" s="62">
        <f t="shared" si="23"/>
        <v>0.3799032188271223</v>
      </c>
      <c r="V33" s="62">
        <f t="shared" si="24"/>
        <v>1.4491952419353407</v>
      </c>
      <c r="W33" s="62">
        <f t="shared" si="25"/>
        <v>0.87559239530345923</v>
      </c>
      <c r="X33" s="62">
        <f t="shared" si="26"/>
        <v>1.3481933443663352</v>
      </c>
      <c r="Y33" s="62" t="s">
        <v>52</v>
      </c>
      <c r="Z33" s="62">
        <f t="shared" si="27"/>
        <v>1.3577267458274886</v>
      </c>
      <c r="AB33" s="41"/>
      <c r="AC33" s="41"/>
      <c r="AD33" s="41"/>
      <c r="AE33" s="41"/>
    </row>
    <row r="34" spans="1:31">
      <c r="A34" s="33"/>
      <c r="F34" s="28"/>
      <c r="G34" s="28"/>
      <c r="I34" s="28"/>
      <c r="J34" s="28"/>
      <c r="L34" s="28"/>
      <c r="N34" s="41"/>
      <c r="O34" s="44"/>
      <c r="P34" s="61"/>
      <c r="AB34" s="41"/>
      <c r="AC34" s="41"/>
      <c r="AD34" s="41"/>
      <c r="AE34" s="41"/>
    </row>
    <row r="35" spans="1:31">
      <c r="A35" s="18">
        <v>45016</v>
      </c>
      <c r="B35" s="42">
        <v>103.39514</v>
      </c>
      <c r="C35" s="42">
        <v>4.55246</v>
      </c>
      <c r="D35" s="45">
        <v>107.94759999999999</v>
      </c>
      <c r="F35" s="45">
        <v>96.929560000000009</v>
      </c>
      <c r="G35" s="45">
        <v>11.018040000000001</v>
      </c>
      <c r="I35" s="46">
        <v>97.418870000000013</v>
      </c>
      <c r="J35" s="46">
        <v>10.528729999999999</v>
      </c>
      <c r="L35" s="46">
        <v>9.9900000000000003E-2</v>
      </c>
      <c r="N35" s="41">
        <v>108.0475</v>
      </c>
      <c r="O35" s="44"/>
      <c r="P35" s="61" t="s">
        <v>52</v>
      </c>
      <c r="Q35" s="61" t="s">
        <v>52</v>
      </c>
      <c r="R35" s="61" t="s">
        <v>52</v>
      </c>
      <c r="S35" s="61" t="s">
        <v>52</v>
      </c>
      <c r="T35" s="61" t="s">
        <v>52</v>
      </c>
      <c r="V35" s="61" t="s">
        <v>52</v>
      </c>
      <c r="W35" s="61" t="s">
        <v>52</v>
      </c>
      <c r="X35" s="61" t="s">
        <v>52</v>
      </c>
      <c r="Y35" s="61" t="s">
        <v>52</v>
      </c>
      <c r="Z35" s="61" t="s">
        <v>52</v>
      </c>
      <c r="AB35" s="41"/>
      <c r="AC35" s="41"/>
      <c r="AD35" s="41"/>
      <c r="AE35" s="41"/>
    </row>
    <row r="36" spans="1:31">
      <c r="A36" s="18">
        <v>45046</v>
      </c>
      <c r="B36" s="42">
        <v>73.151640000000015</v>
      </c>
      <c r="C36" s="42">
        <v>19.22372</v>
      </c>
      <c r="D36" s="45">
        <v>92.375360000000015</v>
      </c>
      <c r="F36" s="45">
        <v>84.334789999999998</v>
      </c>
      <c r="G36" s="45">
        <v>8.0405700000000007</v>
      </c>
      <c r="I36" s="46">
        <v>68.525360000000006</v>
      </c>
      <c r="J36" s="46">
        <v>23.85</v>
      </c>
      <c r="L36" s="46">
        <v>4.512E-2</v>
      </c>
      <c r="N36" s="41">
        <v>92.420480000000012</v>
      </c>
      <c r="O36" s="44"/>
      <c r="P36" s="61" t="s">
        <v>52</v>
      </c>
      <c r="Q36" s="61" t="s">
        <v>52</v>
      </c>
      <c r="R36" s="61" t="s">
        <v>52</v>
      </c>
      <c r="S36" s="61" t="s">
        <v>52</v>
      </c>
      <c r="T36" s="61" t="s">
        <v>52</v>
      </c>
      <c r="V36" s="62">
        <f t="shared" ref="V36:V41" si="28">B36/B35-1</f>
        <v>-0.29250407707751047</v>
      </c>
      <c r="W36" s="62">
        <f t="shared" ref="W36:W41" si="29">C36/C35-1</f>
        <v>3.222710358795025</v>
      </c>
      <c r="X36" s="62">
        <f t="shared" ref="X36:X41" si="30">D36/D35-1</f>
        <v>-0.14425739896023604</v>
      </c>
      <c r="Y36" s="62">
        <f t="shared" ref="Y36:Y41" si="31">IFERROR(L36/L35-1,"n/a")</f>
        <v>-0.54834834834834834</v>
      </c>
      <c r="Z36" s="62">
        <f t="shared" ref="Z36:Z41" si="32">N36/N35-1</f>
        <v>-0.14463101876489493</v>
      </c>
      <c r="AB36" s="41"/>
      <c r="AC36" s="41"/>
      <c r="AD36" s="41"/>
      <c r="AE36" s="41"/>
    </row>
    <row r="37" spans="1:31">
      <c r="A37" s="18">
        <v>45077</v>
      </c>
      <c r="B37" s="42">
        <v>159.69028</v>
      </c>
      <c r="C37" s="42">
        <v>21.71461</v>
      </c>
      <c r="D37" s="45">
        <v>181.40488999999999</v>
      </c>
      <c r="F37" s="45">
        <v>177.40217999999999</v>
      </c>
      <c r="G37" s="45">
        <v>4.0027100000000004</v>
      </c>
      <c r="I37" s="46">
        <v>165.80488999999997</v>
      </c>
      <c r="J37" s="46">
        <v>15.6</v>
      </c>
      <c r="L37" s="46">
        <v>7.6599999999999988E-2</v>
      </c>
      <c r="N37" s="41">
        <v>181.48149000000001</v>
      </c>
      <c r="O37" s="44"/>
      <c r="P37" s="61" t="s">
        <v>52</v>
      </c>
      <c r="Q37" s="61" t="s">
        <v>52</v>
      </c>
      <c r="R37" s="61" t="s">
        <v>52</v>
      </c>
      <c r="S37" s="61" t="s">
        <v>52</v>
      </c>
      <c r="T37" s="61" t="s">
        <v>52</v>
      </c>
      <c r="V37" s="62">
        <f t="shared" si="28"/>
        <v>1.1830034159179474</v>
      </c>
      <c r="W37" s="62">
        <f t="shared" si="29"/>
        <v>0.12957377656353719</v>
      </c>
      <c r="X37" s="62">
        <f t="shared" si="30"/>
        <v>0.96378005996404204</v>
      </c>
      <c r="Y37" s="62">
        <f t="shared" si="31"/>
        <v>0.69769503546099254</v>
      </c>
      <c r="Z37" s="62">
        <f t="shared" si="32"/>
        <v>0.96365015632898676</v>
      </c>
      <c r="AB37" s="41"/>
      <c r="AC37" s="41"/>
      <c r="AD37" s="41"/>
      <c r="AE37" s="41"/>
    </row>
    <row r="38" spans="1:31">
      <c r="A38" s="18">
        <v>45107</v>
      </c>
      <c r="B38" s="42">
        <v>102.06162</v>
      </c>
      <c r="C38" s="42">
        <v>15.40545</v>
      </c>
      <c r="D38" s="45">
        <v>117.46707000000001</v>
      </c>
      <c r="F38" s="45">
        <v>96.812270000000012</v>
      </c>
      <c r="G38" s="45">
        <v>20.654799999999998</v>
      </c>
      <c r="I38" s="46">
        <v>92.542069999999995</v>
      </c>
      <c r="J38" s="46">
        <v>24.925000000000001</v>
      </c>
      <c r="L38" s="46">
        <v>0.38074999999999998</v>
      </c>
      <c r="N38" s="41">
        <v>117.84782000000001</v>
      </c>
      <c r="O38" s="44"/>
      <c r="P38" s="61" t="s">
        <v>52</v>
      </c>
      <c r="Q38" s="61" t="s">
        <v>52</v>
      </c>
      <c r="R38" s="61" t="s">
        <v>52</v>
      </c>
      <c r="S38" s="61" t="s">
        <v>52</v>
      </c>
      <c r="T38" s="61" t="s">
        <v>52</v>
      </c>
      <c r="V38" s="62">
        <f t="shared" si="28"/>
        <v>-0.36087769399615299</v>
      </c>
      <c r="W38" s="62">
        <f t="shared" si="29"/>
        <v>-0.29054908193147377</v>
      </c>
      <c r="X38" s="62">
        <f t="shared" si="30"/>
        <v>-0.3524591867396738</v>
      </c>
      <c r="Y38" s="62">
        <f t="shared" si="31"/>
        <v>3.9706266318537864</v>
      </c>
      <c r="Z38" s="62">
        <f t="shared" si="32"/>
        <v>-0.35063449170491157</v>
      </c>
      <c r="AB38" s="41"/>
      <c r="AC38" s="41"/>
      <c r="AD38" s="41"/>
      <c r="AE38" s="41"/>
    </row>
    <row r="39" spans="1:31">
      <c r="A39" s="18">
        <v>45138</v>
      </c>
      <c r="B39" s="42">
        <v>89.354259999999996</v>
      </c>
      <c r="C39" s="42">
        <v>6.7261099999999994</v>
      </c>
      <c r="D39" s="45">
        <v>96.080370000000002</v>
      </c>
      <c r="F39" s="45">
        <v>74.191689999999994</v>
      </c>
      <c r="G39" s="45">
        <v>21.888680000000001</v>
      </c>
      <c r="I39" s="46">
        <v>66.773989999999998</v>
      </c>
      <c r="J39" s="46">
        <v>29.306380000000001</v>
      </c>
      <c r="L39" s="46">
        <v>2.0219999999999998E-2</v>
      </c>
      <c r="N39" s="41">
        <v>96.100589999999997</v>
      </c>
      <c r="O39" s="44"/>
      <c r="P39" s="61" t="s">
        <v>52</v>
      </c>
      <c r="Q39" s="61" t="s">
        <v>52</v>
      </c>
      <c r="R39" s="61" t="s">
        <v>52</v>
      </c>
      <c r="S39" s="61" t="s">
        <v>52</v>
      </c>
      <c r="T39" s="61" t="s">
        <v>52</v>
      </c>
      <c r="V39" s="62">
        <f t="shared" si="28"/>
        <v>-0.12450674406304751</v>
      </c>
      <c r="W39" s="62">
        <f t="shared" si="29"/>
        <v>-0.56339412350823903</v>
      </c>
      <c r="X39" s="62">
        <f t="shared" si="30"/>
        <v>-0.18206549290792728</v>
      </c>
      <c r="Y39" s="62">
        <f t="shared" si="31"/>
        <v>-0.94689428759028238</v>
      </c>
      <c r="Z39" s="62">
        <f t="shared" si="32"/>
        <v>-0.18453654891537252</v>
      </c>
    </row>
    <row r="40" spans="1:31">
      <c r="A40" s="18">
        <v>45169</v>
      </c>
      <c r="B40" s="42">
        <v>68.780739999999994</v>
      </c>
      <c r="C40" s="42">
        <v>10.464870000000001</v>
      </c>
      <c r="D40" s="45">
        <v>79.245609999999999</v>
      </c>
      <c r="F40" s="45">
        <v>73.933260000000004</v>
      </c>
      <c r="G40" s="45">
        <v>5.3123500000000003</v>
      </c>
      <c r="I40" s="46">
        <v>67.170609999999996</v>
      </c>
      <c r="J40" s="46">
        <v>12.075000000000001</v>
      </c>
      <c r="L40" s="46">
        <v>0.64610000000000001</v>
      </c>
      <c r="N40" s="41">
        <v>79.891710000000003</v>
      </c>
      <c r="O40" s="44"/>
      <c r="P40" s="61" t="s">
        <v>52</v>
      </c>
      <c r="Q40" s="61" t="s">
        <v>52</v>
      </c>
      <c r="R40" s="61" t="s">
        <v>52</v>
      </c>
      <c r="S40" s="61" t="s">
        <v>52</v>
      </c>
      <c r="T40" s="61" t="s">
        <v>52</v>
      </c>
      <c r="V40" s="62">
        <f t="shared" si="28"/>
        <v>-0.23024666087548595</v>
      </c>
      <c r="W40" s="62">
        <f t="shared" si="29"/>
        <v>0.5558576948637477</v>
      </c>
      <c r="X40" s="62">
        <f t="shared" si="30"/>
        <v>-0.17521539519466878</v>
      </c>
      <c r="Y40" s="62">
        <f t="shared" si="31"/>
        <v>30.953511374876364</v>
      </c>
      <c r="Z40" s="62">
        <f t="shared" si="32"/>
        <v>-0.16866576989797866</v>
      </c>
    </row>
    <row r="41" spans="1:31">
      <c r="A41" s="18">
        <v>45199</v>
      </c>
      <c r="B41" s="42">
        <v>133.20662000000002</v>
      </c>
      <c r="C41" s="42">
        <v>22.761880000000001</v>
      </c>
      <c r="D41" s="45">
        <v>155.96850000000001</v>
      </c>
      <c r="F41" s="45">
        <v>131.11747</v>
      </c>
      <c r="G41" s="45">
        <v>24.851030000000002</v>
      </c>
      <c r="I41" s="46">
        <v>130.11849999999998</v>
      </c>
      <c r="J41" s="46">
        <v>25.85</v>
      </c>
      <c r="L41" s="46">
        <v>0.01</v>
      </c>
      <c r="N41" s="41">
        <v>155.9785</v>
      </c>
      <c r="O41" s="44"/>
      <c r="P41" s="61" t="s">
        <v>52</v>
      </c>
      <c r="Q41" s="61" t="s">
        <v>52</v>
      </c>
      <c r="R41" s="61" t="s">
        <v>52</v>
      </c>
      <c r="S41" s="61" t="s">
        <v>52</v>
      </c>
      <c r="T41" s="61" t="s">
        <v>52</v>
      </c>
      <c r="V41" s="62">
        <f t="shared" si="28"/>
        <v>0.93668489172986535</v>
      </c>
      <c r="W41" s="62">
        <f t="shared" si="29"/>
        <v>1.175075275660376</v>
      </c>
      <c r="X41" s="62">
        <f t="shared" si="30"/>
        <v>0.96816580754441794</v>
      </c>
      <c r="Y41" s="62">
        <f t="shared" si="31"/>
        <v>-0.98452251973378735</v>
      </c>
      <c r="Z41" s="62">
        <f t="shared" si="32"/>
        <v>0.95237403229947115</v>
      </c>
    </row>
    <row r="42" spans="1:31">
      <c r="A42" s="18">
        <v>45230</v>
      </c>
      <c r="B42" s="42">
        <v>88.010369999999995</v>
      </c>
      <c r="C42" s="42">
        <v>9.2937499999999993</v>
      </c>
      <c r="D42" s="45">
        <v>97.304119999999998</v>
      </c>
      <c r="F42" s="45">
        <v>89.254419999999996</v>
      </c>
      <c r="G42" s="45">
        <v>8.04969</v>
      </c>
      <c r="I42" s="46">
        <v>53.81758</v>
      </c>
      <c r="J42" s="46">
        <v>43.486529999999995</v>
      </c>
      <c r="L42" s="46">
        <v>4.4999999999999998E-2</v>
      </c>
      <c r="N42" s="41">
        <v>97.349119999999999</v>
      </c>
      <c r="O42" s="44"/>
      <c r="P42" s="61" t="s">
        <v>52</v>
      </c>
      <c r="Q42" s="61" t="s">
        <v>52</v>
      </c>
      <c r="R42" s="61" t="s">
        <v>52</v>
      </c>
      <c r="S42" s="61" t="s">
        <v>52</v>
      </c>
      <c r="T42" s="61" t="s">
        <v>52</v>
      </c>
      <c r="V42" s="62">
        <f t="shared" ref="V42:V44" si="33">B42/B41-1</f>
        <v>-0.33929432336020549</v>
      </c>
      <c r="W42" s="62">
        <f t="shared" ref="W42:W44" si="34">C42/C41-1</f>
        <v>-0.59169673155292979</v>
      </c>
      <c r="X42" s="62">
        <f t="shared" ref="X42:X44" si="35">D42/D41-1</f>
        <v>-0.37612966720844276</v>
      </c>
      <c r="Y42" s="62">
        <f t="shared" ref="Y42:Y44" si="36">IFERROR(L42/L41-1,"n/a")</f>
        <v>3.5</v>
      </c>
      <c r="Z42" s="62">
        <f t="shared" ref="Z42:Z44" si="37">N42/N41-1</f>
        <v>-0.3758811631090182</v>
      </c>
    </row>
    <row r="43" spans="1:31">
      <c r="A43" s="18">
        <v>45260</v>
      </c>
      <c r="B43" s="42">
        <v>110.40311000000001</v>
      </c>
      <c r="C43" s="42">
        <v>25.5777</v>
      </c>
      <c r="D43" s="45">
        <v>135.98081000000002</v>
      </c>
      <c r="F43" s="45">
        <v>117.97912000000001</v>
      </c>
      <c r="G43" s="45">
        <v>18.0017</v>
      </c>
      <c r="I43" s="46">
        <v>120.87503000000001</v>
      </c>
      <c r="J43" s="46">
        <v>15.105789999999999</v>
      </c>
      <c r="L43" s="46">
        <v>0</v>
      </c>
      <c r="N43" s="41">
        <v>135.98081000000002</v>
      </c>
      <c r="O43" s="44"/>
      <c r="P43" s="61" t="s">
        <v>52</v>
      </c>
      <c r="Q43" s="61" t="s">
        <v>52</v>
      </c>
      <c r="R43" s="61" t="s">
        <v>52</v>
      </c>
      <c r="S43" s="61" t="s">
        <v>52</v>
      </c>
      <c r="T43" s="61" t="s">
        <v>52</v>
      </c>
      <c r="V43" s="62">
        <f t="shared" si="33"/>
        <v>0.25443297193273962</v>
      </c>
      <c r="W43" s="62">
        <f t="shared" si="34"/>
        <v>1.7521398789509082</v>
      </c>
      <c r="X43" s="62">
        <f t="shared" si="35"/>
        <v>0.39748255264011445</v>
      </c>
      <c r="Y43" s="62">
        <f t="shared" si="36"/>
        <v>-1</v>
      </c>
      <c r="Z43" s="62">
        <f t="shared" si="37"/>
        <v>0.39683656102900589</v>
      </c>
    </row>
    <row r="44" spans="1:31">
      <c r="A44" s="18">
        <v>45291</v>
      </c>
      <c r="B44" s="42">
        <v>20.715109999999999</v>
      </c>
      <c r="C44" s="42">
        <v>11.95961</v>
      </c>
      <c r="D44" s="45">
        <v>32.674720000000001</v>
      </c>
      <c r="F44" s="45">
        <v>29.912659999999999</v>
      </c>
      <c r="G44" s="45">
        <v>2.76207</v>
      </c>
      <c r="I44" s="46">
        <v>29.274729999999998</v>
      </c>
      <c r="J44" s="46">
        <v>3.4</v>
      </c>
      <c r="L44" s="46">
        <v>0.17499999999999999</v>
      </c>
      <c r="N44" s="41">
        <v>32.849719999999998</v>
      </c>
      <c r="O44" s="44"/>
      <c r="P44" s="61" t="s">
        <v>52</v>
      </c>
      <c r="Q44" s="61" t="s">
        <v>52</v>
      </c>
      <c r="R44" s="61" t="s">
        <v>52</v>
      </c>
      <c r="S44" s="61" t="s">
        <v>52</v>
      </c>
      <c r="T44" s="61" t="s">
        <v>52</v>
      </c>
      <c r="V44" s="62">
        <f t="shared" si="33"/>
        <v>-0.81236841969397422</v>
      </c>
      <c r="W44" s="62">
        <f t="shared" si="34"/>
        <v>-0.53242042873284157</v>
      </c>
      <c r="X44" s="62">
        <f t="shared" si="35"/>
        <v>-0.75971080036955219</v>
      </c>
      <c r="Y44" s="62" t="str">
        <f t="shared" si="36"/>
        <v>n/a</v>
      </c>
      <c r="Z44" s="62">
        <f t="shared" si="37"/>
        <v>-0.75842385407176205</v>
      </c>
    </row>
    <row r="45" spans="1:31">
      <c r="A45" s="18">
        <v>45322</v>
      </c>
      <c r="B45" s="42">
        <v>194.27381</v>
      </c>
      <c r="C45" s="42">
        <v>33.080100000000002</v>
      </c>
      <c r="D45" s="45">
        <v>227.35391000000001</v>
      </c>
      <c r="F45" s="45">
        <v>192.51929000000001</v>
      </c>
      <c r="G45" s="45">
        <v>34.834620000000001</v>
      </c>
      <c r="I45" s="46">
        <v>175.55391</v>
      </c>
      <c r="J45" s="46">
        <v>51.8</v>
      </c>
      <c r="L45" s="46">
        <v>0.74520000000000008</v>
      </c>
      <c r="N45" s="41">
        <v>228.09911000000002</v>
      </c>
      <c r="O45" s="44"/>
      <c r="P45" s="61" t="s">
        <v>52</v>
      </c>
      <c r="Q45" s="61" t="s">
        <v>52</v>
      </c>
      <c r="R45" s="61" t="s">
        <v>52</v>
      </c>
      <c r="S45" s="61" t="s">
        <v>52</v>
      </c>
      <c r="T45" s="61" t="s">
        <v>52</v>
      </c>
      <c r="V45" s="62">
        <f t="shared" ref="V45:V46" si="38">B45/B44-1</f>
        <v>8.3783624610248264</v>
      </c>
      <c r="W45" s="62">
        <f t="shared" ref="W45:W46" si="39">C45/C44-1</f>
        <v>1.765984843987388</v>
      </c>
      <c r="X45" s="62">
        <f t="shared" ref="X45:X46" si="40">D45/D44-1</f>
        <v>5.9580981872224159</v>
      </c>
      <c r="Y45" s="62">
        <f t="shared" ref="Y45:Y46" si="41">IFERROR(L45/L44-1,"n/a")</f>
        <v>3.2582857142857149</v>
      </c>
      <c r="Z45" s="62">
        <f t="shared" ref="Z45:Z46" si="42">N45/N44-1</f>
        <v>5.9437155019890593</v>
      </c>
    </row>
    <row r="46" spans="1:31">
      <c r="A46" s="18">
        <v>45351</v>
      </c>
      <c r="B46" s="42">
        <v>200.89891</v>
      </c>
      <c r="C46" s="42">
        <v>28.05125</v>
      </c>
      <c r="D46" s="45">
        <v>228.95016000000001</v>
      </c>
      <c r="F46" s="45">
        <v>213.26116999999999</v>
      </c>
      <c r="G46" s="45">
        <v>15.688980000000001</v>
      </c>
      <c r="I46" s="46">
        <v>214.00107</v>
      </c>
      <c r="J46" s="46">
        <v>14.949079999999999</v>
      </c>
      <c r="L46" s="46">
        <v>0</v>
      </c>
      <c r="N46" s="41">
        <v>228.95016000000001</v>
      </c>
      <c r="O46" s="44"/>
      <c r="P46" s="61" t="s">
        <v>52</v>
      </c>
      <c r="Q46" s="61" t="s">
        <v>52</v>
      </c>
      <c r="R46" s="61" t="s">
        <v>52</v>
      </c>
      <c r="S46" s="61" t="s">
        <v>52</v>
      </c>
      <c r="T46" s="61" t="s">
        <v>52</v>
      </c>
      <c r="V46" s="62">
        <f t="shared" si="38"/>
        <v>3.4101868903482213E-2</v>
      </c>
      <c r="W46" s="62">
        <f t="shared" si="39"/>
        <v>-0.15202039897098263</v>
      </c>
      <c r="X46" s="62">
        <f t="shared" si="40"/>
        <v>7.0209920735473386E-3</v>
      </c>
      <c r="Y46" s="62">
        <f t="shared" si="41"/>
        <v>-1</v>
      </c>
      <c r="Z46" s="62">
        <f t="shared" si="42"/>
        <v>3.7310535757899554E-3</v>
      </c>
    </row>
    <row r="47" spans="1:31">
      <c r="A47" s="18">
        <v>45382</v>
      </c>
      <c r="B47" s="42">
        <v>141.51598000000001</v>
      </c>
      <c r="C47" s="42">
        <v>26.704630000000002</v>
      </c>
      <c r="D47" s="45">
        <v>168.22061000000002</v>
      </c>
      <c r="F47" s="45">
        <v>148.97033999999999</v>
      </c>
      <c r="G47" s="45">
        <v>19.25027</v>
      </c>
      <c r="I47" s="46">
        <v>145.06061</v>
      </c>
      <c r="J47" s="46">
        <v>23.16</v>
      </c>
      <c r="L47" s="46">
        <v>2.3090000000000002</v>
      </c>
      <c r="N47" s="41">
        <v>170.52961000000002</v>
      </c>
      <c r="O47" s="44"/>
      <c r="P47" s="62">
        <f t="shared" ref="P47" si="43">B47/B35-1</f>
        <v>0.36869083014927018</v>
      </c>
      <c r="Q47" s="62">
        <f t="shared" ref="Q47" si="44">C47/C35-1</f>
        <v>4.8659779547760991</v>
      </c>
      <c r="R47" s="62">
        <f t="shared" ref="R47" si="45">D47/D35-1</f>
        <v>0.5583543311754966</v>
      </c>
      <c r="S47" s="62">
        <f t="shared" ref="S47" si="46">IFERROR(L47/L35-1,"n/a")</f>
        <v>22.113113113113116</v>
      </c>
      <c r="T47" s="62">
        <f t="shared" ref="T47" si="47">N47/N35-1</f>
        <v>0.57828371780929699</v>
      </c>
      <c r="V47" s="62">
        <f t="shared" ref="V47" si="48">B47/B46-1</f>
        <v>-0.29558612338912138</v>
      </c>
      <c r="W47" s="62">
        <f t="shared" ref="W47" si="49">C47/C46-1</f>
        <v>-4.8005703845639625E-2</v>
      </c>
      <c r="X47" s="62">
        <f t="shared" ref="X47" si="50">D47/D46-1</f>
        <v>-0.26525227149874009</v>
      </c>
      <c r="Y47" s="62" t="str">
        <f t="shared" ref="Y47" si="51">IFERROR(L47/L46-1,"n/a")</f>
        <v>n/a</v>
      </c>
      <c r="Z47" s="62">
        <f t="shared" ref="Z47" si="52">N47/N46-1</f>
        <v>-0.25516710711187096</v>
      </c>
    </row>
    <row r="48" spans="1:31">
      <c r="B48" s="64"/>
      <c r="C48" s="64"/>
      <c r="D48" s="64"/>
      <c r="E48" s="64"/>
      <c r="F48" s="64"/>
      <c r="G48" s="64"/>
      <c r="H48" s="64"/>
      <c r="I48" s="64"/>
      <c r="J48" s="64"/>
      <c r="K48" s="64"/>
      <c r="L48" s="64"/>
      <c r="M48" s="64"/>
      <c r="N48" s="64"/>
      <c r="P48" s="62"/>
      <c r="Q48" s="62"/>
      <c r="R48" s="62"/>
      <c r="S48" s="62"/>
      <c r="T48" s="62"/>
      <c r="V48" s="62"/>
      <c r="W48" s="62"/>
      <c r="X48" s="62"/>
      <c r="Y48" s="62"/>
      <c r="Z48" s="62"/>
    </row>
    <row r="49" spans="2:14">
      <c r="B49" s="41"/>
      <c r="C49" s="41"/>
      <c r="D49" s="41"/>
      <c r="E49" s="41"/>
      <c r="F49" s="41"/>
      <c r="G49" s="41"/>
      <c r="H49" s="41"/>
      <c r="I49" s="41"/>
      <c r="J49" s="41"/>
      <c r="K49" s="41"/>
      <c r="L49" s="41"/>
      <c r="M49" s="41"/>
      <c r="N49" s="41"/>
    </row>
    <row r="50" spans="2:14">
      <c r="B50" s="41"/>
      <c r="C50" s="41"/>
      <c r="D50" s="41"/>
      <c r="E50" s="41"/>
      <c r="F50" s="41"/>
      <c r="G50" s="41"/>
      <c r="H50" s="41"/>
      <c r="I50" s="41"/>
      <c r="J50" s="41"/>
      <c r="K50" s="41"/>
      <c r="L50" s="41"/>
      <c r="M50" s="41"/>
      <c r="N50" s="41"/>
    </row>
    <row r="51" spans="2:14">
      <c r="B51" s="41"/>
      <c r="C51" s="41"/>
      <c r="D51" s="41"/>
      <c r="E51" s="41"/>
      <c r="F51" s="41"/>
      <c r="G51" s="41"/>
      <c r="H51" s="41"/>
      <c r="I51" s="41"/>
      <c r="J51" s="41"/>
      <c r="K51" s="41"/>
      <c r="L51" s="41"/>
      <c r="M51" s="41"/>
      <c r="N51" s="41"/>
    </row>
    <row r="52" spans="2:14">
      <c r="B52" s="41"/>
      <c r="C52" s="41"/>
      <c r="D52" s="41"/>
      <c r="E52" s="41"/>
      <c r="F52" s="41"/>
      <c r="G52" s="41"/>
      <c r="H52" s="41"/>
      <c r="I52" s="41"/>
      <c r="J52" s="41"/>
      <c r="K52" s="41"/>
      <c r="L52" s="41"/>
      <c r="M52" s="41"/>
      <c r="N52" s="41"/>
    </row>
    <row r="54" spans="2:14">
      <c r="B54" s="41"/>
      <c r="C54" s="41"/>
      <c r="D54" s="41"/>
      <c r="E54" s="41"/>
      <c r="F54" s="41"/>
      <c r="G54" s="41"/>
      <c r="H54" s="41"/>
      <c r="I54" s="41"/>
      <c r="J54" s="41"/>
      <c r="K54" s="41"/>
      <c r="L54" s="41"/>
      <c r="M54" s="41"/>
      <c r="N54" s="41"/>
    </row>
    <row r="55" spans="2:14">
      <c r="B55" s="41"/>
      <c r="C55" s="41"/>
      <c r="D55" s="41"/>
      <c r="E55" s="41"/>
      <c r="F55" s="41"/>
      <c r="G55" s="41"/>
      <c r="H55" s="41"/>
      <c r="I55" s="41"/>
      <c r="J55" s="41"/>
      <c r="K55" s="41"/>
      <c r="L55" s="41"/>
      <c r="M55" s="41"/>
      <c r="N55" s="41"/>
    </row>
    <row r="56" spans="2:14">
      <c r="B56" s="41"/>
      <c r="C56" s="41"/>
      <c r="D56" s="41"/>
      <c r="E56" s="41"/>
      <c r="F56" s="41"/>
      <c r="G56" s="41"/>
      <c r="H56" s="41"/>
      <c r="I56" s="41"/>
      <c r="J56" s="41"/>
      <c r="K56" s="41"/>
      <c r="L56" s="41"/>
      <c r="M56" s="41"/>
      <c r="N56" s="41"/>
    </row>
    <row r="57" spans="2:14">
      <c r="B57" s="41"/>
      <c r="C57" s="41"/>
      <c r="D57" s="41"/>
      <c r="E57" s="41"/>
      <c r="F57" s="41"/>
      <c r="G57" s="41"/>
      <c r="H57" s="41"/>
      <c r="I57" s="41"/>
      <c r="J57" s="41"/>
      <c r="K57" s="41"/>
      <c r="L57" s="41"/>
      <c r="M57" s="41"/>
      <c r="N57" s="41"/>
    </row>
  </sheetData>
  <mergeCells count="5">
    <mergeCell ref="B8:J8"/>
    <mergeCell ref="P8:R8"/>
    <mergeCell ref="P7:T7"/>
    <mergeCell ref="V7:Z7"/>
    <mergeCell ref="V8:X8"/>
  </mergeCells>
  <phoneticPr fontId="49" type="noConversion"/>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colBreaks count="1" manualBreakCount="1">
    <brk id="12"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50"/>
  <sheetViews>
    <sheetView zoomScaleNormal="100" workbookViewId="0">
      <pane xSplit="1" ySplit="9" topLeftCell="B18" activePane="bottomRight" state="frozen"/>
      <selection pane="topRight" activeCell="B1" sqref="B1"/>
      <selection pane="bottomLeft" activeCell="A10" sqref="A10"/>
      <selection pane="bottomRight" activeCell="A48" sqref="A48"/>
    </sheetView>
  </sheetViews>
  <sheetFormatPr defaultColWidth="9.140625" defaultRowHeight="12"/>
  <cols>
    <col min="1" max="1" width="8.7109375" style="32" customWidth="1"/>
    <col min="2" max="4" width="9.7109375" style="32" customWidth="1"/>
    <col min="5" max="5" width="1.7109375" style="32" customWidth="1"/>
    <col min="6" max="8" width="9.7109375" style="32" customWidth="1"/>
    <col min="9" max="9" width="1.7109375" style="32" customWidth="1"/>
    <col min="10" max="12" width="9.7109375" style="32" customWidth="1"/>
    <col min="13" max="13" width="1.7109375" style="32" customWidth="1"/>
    <col min="14" max="14" width="9.140625" style="35"/>
    <col min="15" max="15" width="1.7109375" style="35" customWidth="1"/>
    <col min="16" max="27" width="5.7109375" style="32" customWidth="1"/>
    <col min="28" max="28" width="1.7109375" style="32" customWidth="1"/>
    <col min="29" max="31" width="9.7109375" style="32" customWidth="1"/>
    <col min="32" max="32" width="2.7109375" style="35" customWidth="1"/>
    <col min="33" max="35" width="11.28515625" style="78" customWidth="1"/>
    <col min="36" max="36" width="1.7109375" style="78" customWidth="1"/>
    <col min="37" max="39" width="11.28515625" style="78" customWidth="1"/>
    <col min="40" max="40" width="2.7109375" style="22" customWidth="1"/>
    <col min="41" max="16384" width="9.140625" style="35"/>
  </cols>
  <sheetData>
    <row r="1" spans="1:40" s="50" customFormat="1" ht="12.75">
      <c r="A1" s="14" t="s">
        <v>18</v>
      </c>
      <c r="B1" s="23" t="s">
        <v>22</v>
      </c>
      <c r="C1" s="23"/>
      <c r="D1" s="23"/>
      <c r="E1" s="23"/>
      <c r="F1" s="23"/>
      <c r="G1" s="23"/>
      <c r="H1" s="23"/>
      <c r="I1" s="23"/>
      <c r="J1" s="23"/>
      <c r="K1" s="23"/>
      <c r="L1" s="23"/>
      <c r="M1" s="23"/>
      <c r="P1" s="23"/>
      <c r="Q1" s="23"/>
      <c r="R1" s="23"/>
      <c r="S1" s="23"/>
      <c r="T1" s="23"/>
      <c r="U1" s="23"/>
      <c r="V1" s="23"/>
      <c r="W1" s="23"/>
      <c r="X1" s="23"/>
      <c r="Y1" s="23"/>
      <c r="Z1" s="23"/>
      <c r="AA1" s="23"/>
      <c r="AB1" s="23"/>
      <c r="AC1" s="23"/>
      <c r="AD1" s="23"/>
      <c r="AE1" s="23"/>
      <c r="AG1" s="66"/>
      <c r="AH1" s="66"/>
      <c r="AI1" s="66"/>
      <c r="AJ1" s="66"/>
      <c r="AK1" s="66"/>
      <c r="AL1" s="66"/>
      <c r="AM1" s="66"/>
      <c r="AN1" s="52"/>
    </row>
    <row r="2" spans="1:40" s="50" customFormat="1" ht="12.75">
      <c r="A2" s="14" t="s">
        <v>19</v>
      </c>
      <c r="B2" s="23" t="s">
        <v>34</v>
      </c>
      <c r="C2" s="23"/>
      <c r="D2" s="23"/>
      <c r="E2" s="23"/>
      <c r="F2" s="23"/>
      <c r="G2" s="23"/>
      <c r="H2" s="23"/>
      <c r="I2" s="23"/>
      <c r="J2" s="23"/>
      <c r="K2" s="23"/>
      <c r="L2" s="23"/>
      <c r="M2" s="23"/>
      <c r="P2" s="23"/>
      <c r="Q2" s="23"/>
      <c r="R2" s="23"/>
      <c r="S2" s="23"/>
      <c r="T2" s="23"/>
      <c r="U2" s="23"/>
      <c r="V2" s="23"/>
      <c r="W2" s="23"/>
      <c r="X2" s="23"/>
      <c r="Y2" s="23"/>
      <c r="Z2" s="23"/>
      <c r="AA2" s="23"/>
      <c r="AB2" s="23"/>
      <c r="AC2" s="23"/>
      <c r="AD2" s="23"/>
      <c r="AE2" s="23"/>
      <c r="AG2" s="66"/>
      <c r="AH2" s="66"/>
      <c r="AI2" s="66"/>
      <c r="AJ2" s="66"/>
      <c r="AK2" s="66"/>
      <c r="AL2" s="66"/>
      <c r="AM2" s="66"/>
      <c r="AN2" s="52"/>
    </row>
    <row r="3" spans="1:40" s="50" customFormat="1" ht="12.75">
      <c r="A3" s="15" t="s">
        <v>20</v>
      </c>
      <c r="B3" s="23" t="s">
        <v>31</v>
      </c>
      <c r="C3" s="23"/>
      <c r="D3" s="23"/>
      <c r="E3" s="23"/>
      <c r="F3" s="23"/>
      <c r="G3" s="23"/>
      <c r="H3" s="23"/>
      <c r="I3" s="23"/>
      <c r="J3" s="23"/>
      <c r="K3" s="23"/>
      <c r="L3" s="23"/>
      <c r="M3" s="23"/>
      <c r="P3" s="23"/>
      <c r="Q3" s="23"/>
      <c r="R3" s="23"/>
      <c r="S3" s="23"/>
      <c r="T3" s="23"/>
      <c r="U3" s="23"/>
      <c r="V3" s="23"/>
      <c r="W3" s="23"/>
      <c r="X3" s="23"/>
      <c r="Y3" s="23"/>
      <c r="Z3" s="23"/>
      <c r="AA3" s="23"/>
      <c r="AB3" s="23"/>
      <c r="AC3" s="23"/>
      <c r="AD3" s="23"/>
      <c r="AE3" s="23"/>
      <c r="AG3" s="66"/>
      <c r="AH3" s="66"/>
      <c r="AI3" s="66"/>
      <c r="AJ3" s="66"/>
      <c r="AK3" s="66"/>
      <c r="AL3" s="66"/>
      <c r="AM3" s="66"/>
      <c r="AN3" s="52"/>
    </row>
    <row r="4" spans="1:40" s="51" customFormat="1" ht="11.25">
      <c r="A4" s="16" t="s">
        <v>3</v>
      </c>
      <c r="B4" s="25" t="s">
        <v>35</v>
      </c>
      <c r="C4" s="25"/>
      <c r="D4" s="25"/>
      <c r="E4" s="25"/>
      <c r="F4" s="25"/>
      <c r="G4" s="25"/>
      <c r="H4" s="25"/>
      <c r="I4" s="25"/>
      <c r="J4" s="25"/>
      <c r="K4" s="25"/>
      <c r="L4" s="25"/>
      <c r="M4" s="25"/>
      <c r="P4" s="25"/>
      <c r="Q4" s="25"/>
      <c r="R4" s="25"/>
      <c r="S4" s="25"/>
      <c r="T4" s="25"/>
      <c r="U4" s="25"/>
      <c r="V4" s="25"/>
      <c r="W4" s="25"/>
      <c r="X4" s="25"/>
      <c r="Y4" s="25"/>
      <c r="Z4" s="25"/>
      <c r="AA4" s="25"/>
      <c r="AB4" s="25"/>
      <c r="AC4" s="25"/>
      <c r="AD4" s="25"/>
      <c r="AE4" s="25"/>
      <c r="AG4" s="67"/>
      <c r="AH4" s="67"/>
      <c r="AI4" s="67"/>
      <c r="AJ4" s="67"/>
      <c r="AK4" s="67"/>
      <c r="AL4" s="67"/>
      <c r="AM4" s="67"/>
      <c r="AN4" s="53"/>
    </row>
    <row r="5" spans="1:40" s="51" customFormat="1" ht="11.25">
      <c r="A5" s="17" t="s">
        <v>21</v>
      </c>
      <c r="B5" s="27" t="s">
        <v>79</v>
      </c>
      <c r="C5" s="27"/>
      <c r="D5" s="27"/>
      <c r="E5" s="27"/>
      <c r="F5" s="27"/>
      <c r="G5" s="27"/>
      <c r="H5" s="27"/>
      <c r="I5" s="27"/>
      <c r="J5" s="27"/>
      <c r="K5" s="27"/>
      <c r="L5" s="27"/>
      <c r="M5" s="27"/>
      <c r="P5" s="27"/>
      <c r="Q5" s="27"/>
      <c r="R5" s="27"/>
      <c r="S5" s="27"/>
      <c r="T5" s="27"/>
      <c r="U5" s="27"/>
      <c r="V5" s="27"/>
      <c r="W5" s="27"/>
      <c r="X5" s="27"/>
      <c r="Y5" s="27"/>
      <c r="Z5" s="27"/>
      <c r="AA5" s="27"/>
      <c r="AB5" s="27"/>
      <c r="AC5" s="27"/>
      <c r="AD5" s="27"/>
      <c r="AE5" s="27"/>
      <c r="AG5" s="67"/>
      <c r="AH5" s="67"/>
      <c r="AI5" s="67"/>
      <c r="AJ5" s="67"/>
      <c r="AK5" s="67"/>
      <c r="AL5" s="67"/>
      <c r="AM5" s="67"/>
      <c r="AN5" s="53"/>
    </row>
    <row r="6" spans="1:40">
      <c r="A6" s="28"/>
      <c r="B6" s="28"/>
      <c r="C6" s="28"/>
      <c r="D6" s="28"/>
      <c r="E6" s="28"/>
      <c r="F6" s="28"/>
      <c r="G6" s="28"/>
      <c r="H6" s="28"/>
      <c r="I6" s="28"/>
      <c r="J6" s="28"/>
      <c r="K6" s="28"/>
      <c r="L6" s="28"/>
      <c r="M6" s="28"/>
      <c r="P6" s="28"/>
      <c r="Q6" s="28"/>
      <c r="R6" s="28"/>
      <c r="S6" s="28"/>
      <c r="T6" s="28"/>
      <c r="U6" s="28"/>
      <c r="V6" s="28"/>
      <c r="W6" s="28"/>
      <c r="X6" s="28"/>
      <c r="Y6" s="28"/>
      <c r="Z6" s="28"/>
      <c r="AA6" s="28"/>
      <c r="AB6" s="28"/>
      <c r="AC6" s="28"/>
      <c r="AD6" s="28"/>
      <c r="AE6" s="28"/>
      <c r="AG6" s="68"/>
      <c r="AH6" s="68"/>
      <c r="AI6" s="68"/>
      <c r="AJ6" s="68"/>
      <c r="AK6" s="68"/>
      <c r="AL6" s="68"/>
      <c r="AM6" s="68"/>
      <c r="AN6" s="54"/>
    </row>
    <row r="7" spans="1:40">
      <c r="A7" s="29"/>
      <c r="B7" s="35"/>
      <c r="C7" s="35"/>
      <c r="D7" s="35"/>
      <c r="E7" s="35"/>
      <c r="F7" s="35"/>
      <c r="G7" s="35"/>
      <c r="H7" s="35"/>
      <c r="I7" s="35"/>
      <c r="J7" s="35"/>
      <c r="K7" s="35"/>
      <c r="L7" s="35"/>
      <c r="M7" s="35"/>
      <c r="P7" s="35"/>
      <c r="Q7" s="35"/>
      <c r="R7" s="35"/>
      <c r="S7" s="35"/>
      <c r="T7" s="35"/>
      <c r="U7" s="35"/>
      <c r="V7" s="35"/>
      <c r="W7" s="35"/>
      <c r="X7" s="35"/>
      <c r="Y7" s="35"/>
      <c r="Z7" s="35"/>
      <c r="AA7" s="35"/>
      <c r="AB7" s="35"/>
      <c r="AC7" s="35"/>
      <c r="AD7" s="35"/>
      <c r="AE7" s="35"/>
      <c r="AG7" s="68"/>
      <c r="AH7" s="68"/>
      <c r="AI7" s="68"/>
      <c r="AJ7" s="68"/>
      <c r="AK7" s="68"/>
      <c r="AL7" s="68"/>
      <c r="AM7" s="68"/>
      <c r="AN7" s="54"/>
    </row>
    <row r="8" spans="1:40">
      <c r="A8" s="29"/>
      <c r="B8" s="94" t="s">
        <v>36</v>
      </c>
      <c r="C8" s="94"/>
      <c r="D8" s="94"/>
      <c r="E8" s="48"/>
      <c r="F8" s="94" t="s">
        <v>37</v>
      </c>
      <c r="G8" s="94"/>
      <c r="H8" s="94"/>
      <c r="I8" s="48"/>
      <c r="J8" s="94" t="s">
        <v>51</v>
      </c>
      <c r="K8" s="94"/>
      <c r="L8" s="94"/>
      <c r="M8" s="48"/>
      <c r="N8" s="36" t="s">
        <v>4</v>
      </c>
      <c r="P8" s="94" t="s">
        <v>50</v>
      </c>
      <c r="Q8" s="94"/>
      <c r="R8" s="94"/>
      <c r="S8" s="94"/>
      <c r="T8" s="94"/>
      <c r="U8" s="94"/>
      <c r="V8" s="94"/>
      <c r="W8" s="94"/>
      <c r="X8" s="94"/>
      <c r="Y8" s="94"/>
      <c r="Z8" s="94"/>
      <c r="AA8" s="94"/>
      <c r="AB8" s="48"/>
      <c r="AC8" s="94" t="s">
        <v>38</v>
      </c>
      <c r="AD8" s="94"/>
      <c r="AE8" s="94"/>
      <c r="AG8" s="96" t="s">
        <v>54</v>
      </c>
      <c r="AH8" s="96"/>
      <c r="AI8" s="96"/>
      <c r="AK8" s="96" t="s">
        <v>62</v>
      </c>
      <c r="AL8" s="96"/>
      <c r="AM8" s="96"/>
    </row>
    <row r="9" spans="1:40" ht="24.75" thickBot="1">
      <c r="A9" s="30"/>
      <c r="B9" s="38" t="s">
        <v>23</v>
      </c>
      <c r="C9" s="38" t="s">
        <v>24</v>
      </c>
      <c r="D9" s="38" t="s">
        <v>0</v>
      </c>
      <c r="E9" s="57"/>
      <c r="F9" s="38" t="s">
        <v>23</v>
      </c>
      <c r="G9" s="38" t="s">
        <v>24</v>
      </c>
      <c r="H9" s="38" t="s">
        <v>0</v>
      </c>
      <c r="I9" s="57"/>
      <c r="J9" s="38" t="s">
        <v>23</v>
      </c>
      <c r="K9" s="38" t="s">
        <v>24</v>
      </c>
      <c r="L9" s="38" t="s">
        <v>0</v>
      </c>
      <c r="M9" s="57"/>
      <c r="N9" s="49" t="s">
        <v>0</v>
      </c>
      <c r="P9" s="38" t="s">
        <v>39</v>
      </c>
      <c r="Q9" s="38" t="s">
        <v>40</v>
      </c>
      <c r="R9" s="38" t="s">
        <v>41</v>
      </c>
      <c r="S9" s="38" t="s">
        <v>42</v>
      </c>
      <c r="T9" s="38" t="s">
        <v>43</v>
      </c>
      <c r="U9" s="38" t="s">
        <v>44</v>
      </c>
      <c r="V9" s="38" t="s">
        <v>45</v>
      </c>
      <c r="W9" s="38" t="s">
        <v>46</v>
      </c>
      <c r="X9" s="38" t="s">
        <v>47</v>
      </c>
      <c r="Y9" s="38" t="s">
        <v>48</v>
      </c>
      <c r="Z9" s="38" t="s">
        <v>49</v>
      </c>
      <c r="AA9" s="38" t="s">
        <v>0</v>
      </c>
      <c r="AB9" s="57"/>
      <c r="AC9" s="38" t="s">
        <v>23</v>
      </c>
      <c r="AD9" s="38" t="s">
        <v>24</v>
      </c>
      <c r="AE9" s="38" t="s">
        <v>0</v>
      </c>
      <c r="AG9" s="69" t="s">
        <v>23</v>
      </c>
      <c r="AH9" s="69" t="s">
        <v>24</v>
      </c>
      <c r="AI9" s="69" t="s">
        <v>0</v>
      </c>
      <c r="AJ9" s="79"/>
      <c r="AK9" s="69" t="s">
        <v>23</v>
      </c>
      <c r="AL9" s="69" t="s">
        <v>24</v>
      </c>
      <c r="AM9" s="69" t="s">
        <v>0</v>
      </c>
      <c r="AN9" s="47"/>
    </row>
    <row r="10" spans="1:40" ht="12.75" thickTop="1">
      <c r="A10" s="31">
        <v>2013</v>
      </c>
      <c r="B10" s="41">
        <v>12.850981659963599</v>
      </c>
      <c r="C10" s="41">
        <v>6.8007544223517904</v>
      </c>
      <c r="D10" s="41">
        <v>19.651736082315388</v>
      </c>
      <c r="E10" s="41"/>
      <c r="F10" s="41">
        <v>2.0550702557787197</v>
      </c>
      <c r="G10" s="41">
        <v>2.9910899154386801</v>
      </c>
      <c r="H10" s="41">
        <v>5.0461601712173998</v>
      </c>
      <c r="I10" s="41"/>
      <c r="J10" s="41">
        <v>14.906051915742319</v>
      </c>
      <c r="K10" s="41">
        <v>9.7918443377904705</v>
      </c>
      <c r="L10" s="41">
        <v>24.69789625353279</v>
      </c>
      <c r="M10" s="41"/>
      <c r="N10" s="41">
        <v>1.3995580462848198</v>
      </c>
      <c r="P10" s="41">
        <v>0.42935691818043797</v>
      </c>
      <c r="Q10" s="41">
        <v>1.6705674004735001</v>
      </c>
      <c r="R10" s="41">
        <v>6.2274961625036598</v>
      </c>
      <c r="S10" s="41">
        <v>6.5786314345847794</v>
      </c>
      <c r="T10" s="41">
        <v>2.7552513544960497</v>
      </c>
      <c r="U10" s="41">
        <v>2.4327247063949802</v>
      </c>
      <c r="V10" s="41">
        <v>1.3526198340298801</v>
      </c>
      <c r="W10" s="41">
        <v>0.12842476878370498</v>
      </c>
      <c r="X10" s="41">
        <v>9.4487098198565711E-2</v>
      </c>
      <c r="Y10" s="41">
        <v>4.4448950597609498E-2</v>
      </c>
      <c r="Z10" s="41">
        <v>2.9838876252896802</v>
      </c>
      <c r="AA10" s="41">
        <v>24.697896253532846</v>
      </c>
      <c r="AB10" s="41"/>
      <c r="AC10" s="41">
        <v>3.24768618864438</v>
      </c>
      <c r="AD10" s="41">
        <v>1.6813876219160899</v>
      </c>
      <c r="AE10" s="41">
        <v>4.9290738105604701</v>
      </c>
      <c r="AG10" s="80" t="s">
        <v>52</v>
      </c>
      <c r="AH10" s="80" t="s">
        <v>52</v>
      </c>
      <c r="AI10" s="80" t="s">
        <v>52</v>
      </c>
      <c r="AK10" s="80" t="s">
        <v>52</v>
      </c>
      <c r="AL10" s="80" t="s">
        <v>52</v>
      </c>
      <c r="AM10" s="80" t="s">
        <v>52</v>
      </c>
    </row>
    <row r="11" spans="1:40">
      <c r="A11" s="31">
        <v>2014</v>
      </c>
      <c r="B11" s="41">
        <v>13.227856619533702</v>
      </c>
      <c r="C11" s="41">
        <v>8.0508777510090006</v>
      </c>
      <c r="D11" s="41">
        <v>21.278734370542701</v>
      </c>
      <c r="E11" s="41"/>
      <c r="F11" s="41">
        <v>2.1265592036201499</v>
      </c>
      <c r="G11" s="41">
        <v>3.2809005028949598</v>
      </c>
      <c r="H11" s="41">
        <v>5.4074597065151098</v>
      </c>
      <c r="I11" s="41"/>
      <c r="J11" s="41">
        <v>15.354415823153852</v>
      </c>
      <c r="K11" s="41">
        <v>11.331778253903961</v>
      </c>
      <c r="L11" s="41">
        <v>26.686194077057809</v>
      </c>
      <c r="M11" s="41"/>
      <c r="N11" s="41">
        <v>1.3359293823448801</v>
      </c>
      <c r="P11" s="41">
        <v>0.34749983131134898</v>
      </c>
      <c r="Q11" s="41">
        <v>1.7812947640376502</v>
      </c>
      <c r="R11" s="41">
        <v>6.26065116248067</v>
      </c>
      <c r="S11" s="41">
        <v>6.9649700653241995</v>
      </c>
      <c r="T11" s="41">
        <v>3.02898714586214</v>
      </c>
      <c r="U11" s="41">
        <v>2.8196428552537998</v>
      </c>
      <c r="V11" s="41">
        <v>1.41297615200246</v>
      </c>
      <c r="W11" s="41">
        <v>4.9819788471666598E-2</v>
      </c>
      <c r="X11" s="41">
        <v>7.0502156865833304E-2</v>
      </c>
      <c r="Y11" s="41">
        <v>5.8972067679682501E-2</v>
      </c>
      <c r="Z11" s="41">
        <v>3.8908780877683702</v>
      </c>
      <c r="AA11" s="41">
        <v>26.68619407705782</v>
      </c>
      <c r="AB11" s="41"/>
      <c r="AC11" s="41">
        <v>3.1164810624231301</v>
      </c>
      <c r="AD11" s="41">
        <v>1.8118473941159101</v>
      </c>
      <c r="AE11" s="41">
        <v>4.9283284565390399</v>
      </c>
      <c r="AG11" s="81">
        <f t="shared" ref="AG11:AG17" si="0">J11/J10-1</f>
        <v>3.0079320127552656E-2</v>
      </c>
      <c r="AH11" s="81">
        <f t="shared" ref="AH11:AH17" si="1">K11/K10-1</f>
        <v>0.15726699312102999</v>
      </c>
      <c r="AI11" s="81">
        <f t="shared" ref="AI11:AI17" si="2">L11/L10-1</f>
        <v>8.0504744335891054E-2</v>
      </c>
      <c r="AK11" s="80" t="s">
        <v>52</v>
      </c>
      <c r="AL11" s="80" t="s">
        <v>52</v>
      </c>
      <c r="AM11" s="80" t="s">
        <v>52</v>
      </c>
    </row>
    <row r="12" spans="1:40">
      <c r="A12" s="31">
        <v>2015</v>
      </c>
      <c r="B12" s="41">
        <v>14.047106241936701</v>
      </c>
      <c r="C12" s="41">
        <v>8.0155277616451901</v>
      </c>
      <c r="D12" s="41">
        <v>22.062634003581891</v>
      </c>
      <c r="E12" s="41"/>
      <c r="F12" s="41">
        <v>2.3599977345355101</v>
      </c>
      <c r="G12" s="41">
        <v>3.51718068932432</v>
      </c>
      <c r="H12" s="41">
        <v>5.8771784238598297</v>
      </c>
      <c r="I12" s="41"/>
      <c r="J12" s="41">
        <v>16.407103976472211</v>
      </c>
      <c r="K12" s="41">
        <v>11.53270845096951</v>
      </c>
      <c r="L12" s="41">
        <v>27.939812427441723</v>
      </c>
      <c r="M12" s="41"/>
      <c r="N12" s="41">
        <v>1.189786495462974</v>
      </c>
      <c r="P12" s="41">
        <v>0.28227902032436503</v>
      </c>
      <c r="Q12" s="41">
        <v>1.9551350501690399</v>
      </c>
      <c r="R12" s="41">
        <v>5.8818809324014198</v>
      </c>
      <c r="S12" s="41">
        <v>8.2878089735774196</v>
      </c>
      <c r="T12" s="41">
        <v>3.6015421002042398</v>
      </c>
      <c r="U12" s="41">
        <v>3.2195693425904297</v>
      </c>
      <c r="V12" s="41">
        <v>1.44160719947793</v>
      </c>
      <c r="W12" s="41">
        <v>0.12371869427436499</v>
      </c>
      <c r="X12" s="41">
        <v>2.9002926234245999E-2</v>
      </c>
      <c r="Y12" s="41">
        <v>0.31296518735666601</v>
      </c>
      <c r="Z12" s="41">
        <v>2.8043030008316201</v>
      </c>
      <c r="AA12" s="41">
        <v>27.939812427441741</v>
      </c>
      <c r="AB12" s="41"/>
      <c r="AC12" s="41">
        <v>2.8039982994838</v>
      </c>
      <c r="AD12" s="41">
        <v>1.8274329579125701</v>
      </c>
      <c r="AE12" s="41">
        <v>4.6314312573963701</v>
      </c>
      <c r="AG12" s="81">
        <f t="shared" si="0"/>
        <v>6.8559309936816026E-2</v>
      </c>
      <c r="AH12" s="81">
        <f t="shared" si="1"/>
        <v>1.7731568034904388E-2</v>
      </c>
      <c r="AI12" s="81">
        <f t="shared" si="2"/>
        <v>4.6976288442031944E-2</v>
      </c>
      <c r="AK12" s="80" t="s">
        <v>52</v>
      </c>
      <c r="AL12" s="80" t="s">
        <v>52</v>
      </c>
      <c r="AM12" s="80" t="s">
        <v>52</v>
      </c>
    </row>
    <row r="13" spans="1:40">
      <c r="A13" s="31">
        <v>2016</v>
      </c>
      <c r="B13" s="41">
        <v>16.118168311760702</v>
      </c>
      <c r="C13" s="41">
        <v>7.9895509575507093</v>
      </c>
      <c r="D13" s="41">
        <v>24.10771926931141</v>
      </c>
      <c r="E13" s="41"/>
      <c r="F13" s="41">
        <v>2.3765293108562999</v>
      </c>
      <c r="G13" s="41">
        <v>3.5358769923528501</v>
      </c>
      <c r="H13" s="41">
        <v>5.9124063032091501</v>
      </c>
      <c r="I13" s="41"/>
      <c r="J13" s="41">
        <v>18.494697622617</v>
      </c>
      <c r="K13" s="41">
        <v>11.525427949903559</v>
      </c>
      <c r="L13" s="41">
        <v>30.020125572520559</v>
      </c>
      <c r="M13" s="41"/>
      <c r="N13" s="41">
        <v>1.13085183773988</v>
      </c>
      <c r="P13" s="41">
        <v>0.26518263265480102</v>
      </c>
      <c r="Q13" s="41">
        <v>2.3550726247282099</v>
      </c>
      <c r="R13" s="41">
        <v>6.6612103395275701</v>
      </c>
      <c r="S13" s="41">
        <v>9.2132320257064215</v>
      </c>
      <c r="T13" s="41">
        <v>3.3007654149487999</v>
      </c>
      <c r="U13" s="41">
        <v>3.4927269954659099</v>
      </c>
      <c r="V13" s="41">
        <v>1.7136102819714201</v>
      </c>
      <c r="W13" s="41">
        <v>9.5588421849920599E-2</v>
      </c>
      <c r="X13" s="41">
        <v>7.9768362125079303E-2</v>
      </c>
      <c r="Y13" s="41">
        <v>0.49547888148055502</v>
      </c>
      <c r="Z13" s="41">
        <v>2.3474895920618599</v>
      </c>
      <c r="AA13" s="41">
        <v>30.020125572520545</v>
      </c>
      <c r="AB13" s="41"/>
      <c r="AC13" s="41">
        <v>3.21575043678174</v>
      </c>
      <c r="AD13" s="41">
        <v>1.98457173482948</v>
      </c>
      <c r="AE13" s="41">
        <v>5.2003221716112202</v>
      </c>
      <c r="AG13" s="81">
        <f t="shared" si="0"/>
        <v>0.1272371802566985</v>
      </c>
      <c r="AH13" s="81">
        <f t="shared" si="1"/>
        <v>-6.3129152158003521E-4</v>
      </c>
      <c r="AI13" s="81">
        <f t="shared" si="2"/>
        <v>7.4456947428738207E-2</v>
      </c>
      <c r="AK13" s="80" t="s">
        <v>52</v>
      </c>
      <c r="AL13" s="80" t="s">
        <v>52</v>
      </c>
      <c r="AM13" s="80" t="s">
        <v>52</v>
      </c>
    </row>
    <row r="14" spans="1:40">
      <c r="A14" s="31">
        <v>2017</v>
      </c>
      <c r="B14" s="41">
        <v>16.750944231875401</v>
      </c>
      <c r="C14" s="41">
        <v>7.7379116618958097</v>
      </c>
      <c r="D14" s="41">
        <v>24.488855893771209</v>
      </c>
      <c r="E14" s="41"/>
      <c r="F14" s="41">
        <v>2.4156788917894003</v>
      </c>
      <c r="G14" s="41">
        <v>4.0327230261406699</v>
      </c>
      <c r="H14" s="41">
        <v>6.4484019179300702</v>
      </c>
      <c r="I14" s="41"/>
      <c r="J14" s="41">
        <v>19.166623123664802</v>
      </c>
      <c r="K14" s="41">
        <v>11.77063468803648</v>
      </c>
      <c r="L14" s="41">
        <v>30.937257811701279</v>
      </c>
      <c r="M14" s="41"/>
      <c r="N14" s="41">
        <v>1.2367120514003922</v>
      </c>
      <c r="P14" s="41">
        <v>0.43128190670968097</v>
      </c>
      <c r="Q14" s="41">
        <v>1.4353925761556499</v>
      </c>
      <c r="R14" s="41">
        <v>6.5481931245556497</v>
      </c>
      <c r="S14" s="41">
        <v>10.7517555162439</v>
      </c>
      <c r="T14" s="41">
        <v>3.8211972085669297</v>
      </c>
      <c r="U14" s="41">
        <v>3.4914577636530999</v>
      </c>
      <c r="V14" s="41">
        <v>1.66864057717625</v>
      </c>
      <c r="W14" s="41">
        <v>0.15549317353685199</v>
      </c>
      <c r="X14" s="41">
        <v>2.3042148525378399E-2</v>
      </c>
      <c r="Y14" s="41">
        <v>0.25651038938565701</v>
      </c>
      <c r="Z14" s="41">
        <v>2.3542934271923097</v>
      </c>
      <c r="AA14" s="41">
        <v>30.937257811701354</v>
      </c>
      <c r="AB14" s="41"/>
      <c r="AC14" s="41">
        <v>3.3629686290439</v>
      </c>
      <c r="AD14" s="41">
        <v>2.0314505589460898</v>
      </c>
      <c r="AE14" s="41">
        <v>5.3944191879899899</v>
      </c>
      <c r="AG14" s="81">
        <f t="shared" si="0"/>
        <v>3.6330710280232381E-2</v>
      </c>
      <c r="AH14" s="81">
        <f t="shared" si="1"/>
        <v>2.1275282722579725E-2</v>
      </c>
      <c r="AI14" s="81">
        <f t="shared" si="2"/>
        <v>3.0550579709107906E-2</v>
      </c>
      <c r="AK14" s="80" t="s">
        <v>52</v>
      </c>
      <c r="AL14" s="80" t="s">
        <v>52</v>
      </c>
      <c r="AM14" s="80" t="s">
        <v>52</v>
      </c>
    </row>
    <row r="15" spans="1:40">
      <c r="A15" s="31">
        <v>2018</v>
      </c>
      <c r="B15" s="41">
        <v>17.771477958170898</v>
      </c>
      <c r="C15" s="41">
        <v>6.97794098270486</v>
      </c>
      <c r="D15" s="41">
        <v>24.749418940875756</v>
      </c>
      <c r="E15" s="41"/>
      <c r="F15" s="41">
        <v>2.6783824885005898</v>
      </c>
      <c r="G15" s="41">
        <v>4.1009376483161706</v>
      </c>
      <c r="H15" s="41">
        <v>6.7793201368167608</v>
      </c>
      <c r="I15" s="41"/>
      <c r="J15" s="41">
        <v>20.449860446671487</v>
      </c>
      <c r="K15" s="41">
        <v>11.078878631021031</v>
      </c>
      <c r="L15" s="41">
        <v>31.528739077692517</v>
      </c>
      <c r="M15" s="41"/>
      <c r="N15" s="41">
        <v>1.2996330361700299</v>
      </c>
      <c r="P15" s="41">
        <v>0.36281386479067701</v>
      </c>
      <c r="Q15" s="41">
        <v>1.4862252150615101</v>
      </c>
      <c r="R15" s="41">
        <v>6.1895771458028204</v>
      </c>
      <c r="S15" s="41">
        <v>12.411244221016501</v>
      </c>
      <c r="T15" s="41">
        <v>4.24327798119175</v>
      </c>
      <c r="U15" s="41">
        <v>3.1125132094307499</v>
      </c>
      <c r="V15" s="41">
        <v>1.4725018160218302</v>
      </c>
      <c r="W15" s="41">
        <v>9.8572741127489996E-2</v>
      </c>
      <c r="X15" s="41">
        <v>5.78454794060956E-2</v>
      </c>
      <c r="Y15" s="41">
        <v>9.2312460183266887E-2</v>
      </c>
      <c r="Z15" s="41">
        <v>2.0018549436598403</v>
      </c>
      <c r="AA15" s="41">
        <v>31.528739077692524</v>
      </c>
      <c r="AB15" s="41"/>
      <c r="AC15" s="41">
        <v>3.7673926231910699</v>
      </c>
      <c r="AD15" s="41">
        <v>2.0040566075330601</v>
      </c>
      <c r="AE15" s="41">
        <v>5.7714492307241301</v>
      </c>
      <c r="AG15" s="81">
        <f t="shared" si="0"/>
        <v>6.6951664606076822E-2</v>
      </c>
      <c r="AH15" s="81">
        <f t="shared" si="1"/>
        <v>-5.8769647971365746E-2</v>
      </c>
      <c r="AI15" s="81">
        <f t="shared" si="2"/>
        <v>1.9118736042841089E-2</v>
      </c>
      <c r="AK15" s="80" t="s">
        <v>52</v>
      </c>
      <c r="AL15" s="80" t="s">
        <v>52</v>
      </c>
      <c r="AM15" s="80" t="s">
        <v>52</v>
      </c>
    </row>
    <row r="16" spans="1:40">
      <c r="A16" s="31">
        <v>2019</v>
      </c>
      <c r="B16" s="41">
        <v>19.279481752344001</v>
      </c>
      <c r="C16" s="41">
        <v>7.3997613895076908</v>
      </c>
      <c r="D16" s="41">
        <v>26.679243141851693</v>
      </c>
      <c r="E16" s="41"/>
      <c r="F16" s="41">
        <v>2.9578236009365804</v>
      </c>
      <c r="G16" s="41">
        <v>4.6197522218437594</v>
      </c>
      <c r="H16" s="41">
        <v>7.5775758227803394</v>
      </c>
      <c r="I16" s="41"/>
      <c r="J16" s="41">
        <v>22.237305353280583</v>
      </c>
      <c r="K16" s="41">
        <v>12.019513611351449</v>
      </c>
      <c r="L16" s="41">
        <v>34.256818964632032</v>
      </c>
      <c r="M16" s="41"/>
      <c r="N16" s="41">
        <v>1.334316356212337</v>
      </c>
      <c r="P16" s="41">
        <v>0.32654958198436501</v>
      </c>
      <c r="Q16" s="41">
        <v>1.4992221002036099</v>
      </c>
      <c r="R16" s="41">
        <v>7.1254521474837595</v>
      </c>
      <c r="S16" s="41">
        <v>13.2860815236089</v>
      </c>
      <c r="T16" s="41">
        <v>4.4819795483756701</v>
      </c>
      <c r="U16" s="41">
        <v>3.3059193362912302</v>
      </c>
      <c r="V16" s="41">
        <v>1.40793544359412</v>
      </c>
      <c r="W16" s="41">
        <v>0.140204503801587</v>
      </c>
      <c r="X16" s="41">
        <v>3.6133399345238001E-2</v>
      </c>
      <c r="Y16" s="41">
        <v>0.52886888821825306</v>
      </c>
      <c r="Z16" s="41">
        <v>2.1184724917253499</v>
      </c>
      <c r="AA16" s="41">
        <v>34.256818964632082</v>
      </c>
      <c r="AB16" s="41"/>
      <c r="AC16" s="41">
        <v>4.2283000308057499</v>
      </c>
      <c r="AD16" s="41">
        <v>2.3104099216924601</v>
      </c>
      <c r="AE16" s="41">
        <v>6.53870995249821</v>
      </c>
      <c r="AG16" s="81">
        <f t="shared" si="0"/>
        <v>8.74062153759112E-2</v>
      </c>
      <c r="AH16" s="81">
        <f t="shared" si="1"/>
        <v>8.4903446608452393E-2</v>
      </c>
      <c r="AI16" s="81">
        <f t="shared" si="2"/>
        <v>8.6526767855099829E-2</v>
      </c>
      <c r="AK16" s="80" t="s">
        <v>52</v>
      </c>
      <c r="AL16" s="80" t="s">
        <v>52</v>
      </c>
      <c r="AM16" s="80" t="s">
        <v>52</v>
      </c>
    </row>
    <row r="17" spans="1:40">
      <c r="A17" s="31">
        <v>2020</v>
      </c>
      <c r="B17" s="41">
        <v>21.148140152583501</v>
      </c>
      <c r="C17" s="41">
        <v>8.4742929908701896</v>
      </c>
      <c r="D17" s="41">
        <v>29.622433143453691</v>
      </c>
      <c r="E17" s="41"/>
      <c r="F17" s="41">
        <v>3.2632574010398403</v>
      </c>
      <c r="G17" s="41">
        <v>6.0633201806347001</v>
      </c>
      <c r="H17" s="41">
        <v>9.32657758167454</v>
      </c>
      <c r="I17" s="41"/>
      <c r="J17" s="41">
        <v>24.411397553623342</v>
      </c>
      <c r="K17" s="41">
        <v>14.537613171504891</v>
      </c>
      <c r="L17" s="41">
        <v>38.949010725128232</v>
      </c>
      <c r="M17" s="41"/>
      <c r="N17" s="41">
        <v>2.060391687875724</v>
      </c>
      <c r="P17" s="41">
        <v>0.38014484102343798</v>
      </c>
      <c r="Q17" s="41">
        <v>1.6651396477122899</v>
      </c>
      <c r="R17" s="41">
        <v>7.5871939575226399</v>
      </c>
      <c r="S17" s="41">
        <v>14.778919107364901</v>
      </c>
      <c r="T17" s="41">
        <v>6.3853131898701099</v>
      </c>
      <c r="U17" s="41">
        <v>3.5072578327068702</v>
      </c>
      <c r="V17" s="41">
        <v>1.5845576567495601</v>
      </c>
      <c r="W17" s="41">
        <v>7.2446170127667908E-2</v>
      </c>
      <c r="X17" s="41">
        <v>6.9075433047430801E-2</v>
      </c>
      <c r="Y17" s="41">
        <v>7.8799964379446599E-2</v>
      </c>
      <c r="Z17" s="41">
        <v>2.8401629246237898</v>
      </c>
      <c r="AA17" s="41">
        <v>38.949010725128147</v>
      </c>
      <c r="AB17" s="41"/>
      <c r="AC17" s="41">
        <v>4.8096375668666402</v>
      </c>
      <c r="AD17" s="41">
        <v>2.7653655015645398</v>
      </c>
      <c r="AE17" s="41">
        <v>7.5750030684311795</v>
      </c>
      <c r="AG17" s="81">
        <f t="shared" si="0"/>
        <v>9.7767790017868395E-2</v>
      </c>
      <c r="AH17" s="81">
        <f t="shared" si="1"/>
        <v>0.20950095333103169</v>
      </c>
      <c r="AI17" s="81">
        <f t="shared" si="2"/>
        <v>0.1369710294858546</v>
      </c>
      <c r="AK17" s="80" t="s">
        <v>52</v>
      </c>
      <c r="AL17" s="80" t="s">
        <v>52</v>
      </c>
      <c r="AM17" s="80" t="s">
        <v>52</v>
      </c>
    </row>
    <row r="18" spans="1:40">
      <c r="A18" s="31">
        <v>2021</v>
      </c>
      <c r="B18" s="41">
        <v>20.443621739589297</v>
      </c>
      <c r="C18" s="41">
        <v>6.4408561408287293</v>
      </c>
      <c r="D18" s="41">
        <v>26.884477880418025</v>
      </c>
      <c r="E18" s="41"/>
      <c r="F18" s="41">
        <v>3.5804025840304701</v>
      </c>
      <c r="G18" s="41">
        <v>6.5250570795385707</v>
      </c>
      <c r="H18" s="41">
        <v>10.105459663569041</v>
      </c>
      <c r="I18" s="41"/>
      <c r="J18" s="41">
        <v>24.024024323619766</v>
      </c>
      <c r="K18" s="41">
        <v>12.9659132203673</v>
      </c>
      <c r="L18" s="41">
        <v>36.989937543987068</v>
      </c>
      <c r="M18" s="41"/>
      <c r="N18" s="41">
        <v>2.2218913296176939</v>
      </c>
      <c r="P18" s="41">
        <v>0.29653124339273801</v>
      </c>
      <c r="Q18" s="41">
        <v>1.4874245799816599</v>
      </c>
      <c r="R18" s="41">
        <v>7.6318529632334098</v>
      </c>
      <c r="S18" s="41">
        <v>14.608215537011899</v>
      </c>
      <c r="T18" s="41">
        <v>5.67936152086678</v>
      </c>
      <c r="U18" s="41">
        <v>3.5205990665520202</v>
      </c>
      <c r="V18" s="41">
        <v>1.28865849163325</v>
      </c>
      <c r="W18" s="41">
        <v>7.1123523103174602E-2</v>
      </c>
      <c r="X18" s="41">
        <v>1.66051884920634E-2</v>
      </c>
      <c r="Y18" s="41">
        <v>3.0028305777777702E-2</v>
      </c>
      <c r="Z18" s="41">
        <v>2.35953712394222</v>
      </c>
      <c r="AA18" s="41">
        <v>36.98993754398699</v>
      </c>
      <c r="AB18" s="41"/>
      <c r="AC18" s="41">
        <v>5.4499366763334507</v>
      </c>
      <c r="AD18" s="41">
        <v>2.7529707132959098</v>
      </c>
      <c r="AE18" s="41">
        <v>8.2029073896293596</v>
      </c>
      <c r="AG18" s="81">
        <f t="shared" ref="AG18" si="3">J18/J17-1</f>
        <v>-1.5868539650491176E-2</v>
      </c>
      <c r="AH18" s="81">
        <f t="shared" ref="AH18" si="4">K18/K17-1</f>
        <v>-0.10811265457374208</v>
      </c>
      <c r="AI18" s="81">
        <f>L18/L17-1</f>
        <v>-5.029840667756047E-2</v>
      </c>
      <c r="AK18" s="80" t="s">
        <v>52</v>
      </c>
      <c r="AL18" s="80" t="s">
        <v>52</v>
      </c>
      <c r="AM18" s="80" t="s">
        <v>52</v>
      </c>
    </row>
    <row r="19" spans="1:40">
      <c r="A19" s="31">
        <v>2022</v>
      </c>
      <c r="B19" s="41">
        <v>22.463481908953202</v>
      </c>
      <c r="C19" s="41">
        <v>5.6955631047619493</v>
      </c>
      <c r="D19" s="41">
        <v>28.159045013715151</v>
      </c>
      <c r="E19" s="41"/>
      <c r="F19" s="41">
        <v>3.5423374833960501</v>
      </c>
      <c r="G19" s="41">
        <v>6.5731576603616695</v>
      </c>
      <c r="H19" s="41">
        <v>10.11549514375772</v>
      </c>
      <c r="I19" s="41"/>
      <c r="J19" s="41">
        <v>26.005819392349252</v>
      </c>
      <c r="K19" s="41">
        <v>12.268720765123618</v>
      </c>
      <c r="L19" s="41">
        <v>38.27454015747287</v>
      </c>
      <c r="M19" s="41"/>
      <c r="N19" s="41">
        <v>1.9503913826838177</v>
      </c>
      <c r="P19" s="41">
        <v>0.29088694585948199</v>
      </c>
      <c r="Q19" s="41">
        <v>1.3987078785309099</v>
      </c>
      <c r="R19" s="41">
        <v>9.3492704806230602</v>
      </c>
      <c r="S19" s="41">
        <v>14.9669540873358</v>
      </c>
      <c r="T19" s="41">
        <v>4.6106827640180397</v>
      </c>
      <c r="U19" s="41">
        <v>4.0335373188224297</v>
      </c>
      <c r="V19" s="41">
        <v>1.3541677353683601</v>
      </c>
      <c r="W19" s="41">
        <v>0.177224977436055</v>
      </c>
      <c r="X19" s="41">
        <v>1.8860521912350499E-2</v>
      </c>
      <c r="Y19" s="41">
        <v>3.1683421195219101E-2</v>
      </c>
      <c r="Z19" s="41">
        <v>2.0425640263711502</v>
      </c>
      <c r="AA19" s="41">
        <v>38.274540157472856</v>
      </c>
      <c r="AB19" s="41"/>
      <c r="AC19" s="41">
        <v>6.2528552013904699</v>
      </c>
      <c r="AD19" s="41">
        <v>2.5822197528544999</v>
      </c>
      <c r="AE19" s="41">
        <v>8.8350749542449698</v>
      </c>
      <c r="AG19" s="81">
        <f t="shared" ref="AG19:AG20" si="5">J19/J18-1</f>
        <v>8.2492218707131304E-2</v>
      </c>
      <c r="AH19" s="81">
        <f t="shared" ref="AH19:AH20" si="6">K19/K18-1</f>
        <v>-5.3771180123935114E-2</v>
      </c>
      <c r="AI19" s="81">
        <f>L19/L18-1</f>
        <v>3.472843423858718E-2</v>
      </c>
      <c r="AK19" s="80" t="s">
        <v>52</v>
      </c>
      <c r="AL19" s="80" t="s">
        <v>52</v>
      </c>
      <c r="AM19" s="80" t="s">
        <v>52</v>
      </c>
    </row>
    <row r="20" spans="1:40">
      <c r="A20" s="31">
        <v>2023</v>
      </c>
      <c r="B20" s="41">
        <v>24.89724</v>
      </c>
      <c r="C20" s="41">
        <v>5.8376800000000006</v>
      </c>
      <c r="D20" s="41">
        <v>30.734920000000002</v>
      </c>
      <c r="E20" s="41"/>
      <c r="F20" s="41">
        <v>3.1354520000000003</v>
      </c>
      <c r="G20" s="41">
        <v>6.6426559999999997</v>
      </c>
      <c r="H20" s="41">
        <v>9.7781079999999996</v>
      </c>
      <c r="I20" s="41"/>
      <c r="J20" s="41">
        <v>28.032692000000001</v>
      </c>
      <c r="K20" s="41">
        <v>12.480336000000001</v>
      </c>
      <c r="L20" s="41">
        <v>40.513028000000006</v>
      </c>
      <c r="M20" s="41"/>
      <c r="N20" s="41">
        <v>2.007612</v>
      </c>
      <c r="P20" s="41">
        <v>0.31157957897663996</v>
      </c>
      <c r="Q20" s="41">
        <v>1.4209665408464001</v>
      </c>
      <c r="R20" s="41">
        <v>11.362790645125099</v>
      </c>
      <c r="S20" s="41">
        <v>15.625118539183001</v>
      </c>
      <c r="T20" s="41">
        <v>4.48323232891748</v>
      </c>
      <c r="U20" s="41">
        <v>4.1932326173606</v>
      </c>
      <c r="V20" s="41">
        <v>1.3184738621450001</v>
      </c>
      <c r="W20" s="41">
        <v>7.8683240534080004E-2</v>
      </c>
      <c r="X20" s="41">
        <v>1.8061984E-2</v>
      </c>
      <c r="Y20" s="41">
        <v>4.200185167224E-2</v>
      </c>
      <c r="Z20" s="41">
        <v>1.9814196326439599</v>
      </c>
      <c r="AA20" s="41">
        <v>40.835560821404499</v>
      </c>
      <c r="AB20" s="41"/>
      <c r="AC20" s="41">
        <v>7.0428318949322799</v>
      </c>
      <c r="AD20" s="41">
        <v>2.5247946015036002</v>
      </c>
      <c r="AE20" s="41">
        <v>9.5676264964358797</v>
      </c>
      <c r="AG20" s="81">
        <f t="shared" si="5"/>
        <v>7.7939194188476169E-2</v>
      </c>
      <c r="AH20" s="81">
        <f t="shared" si="6"/>
        <v>1.7248353673346539E-2</v>
      </c>
      <c r="AI20" s="81">
        <f>L20/L19-1</f>
        <v>5.8485035569789456E-2</v>
      </c>
      <c r="AK20" s="80" t="s">
        <v>52</v>
      </c>
      <c r="AL20" s="80" t="s">
        <v>52</v>
      </c>
      <c r="AM20" s="80" t="s">
        <v>52</v>
      </c>
    </row>
    <row r="21" spans="1:40">
      <c r="A21" s="31"/>
      <c r="B21" s="41"/>
      <c r="C21" s="41"/>
      <c r="D21" s="41"/>
      <c r="E21" s="41"/>
      <c r="F21" s="41"/>
      <c r="G21" s="41"/>
      <c r="H21" s="41"/>
      <c r="I21" s="41"/>
      <c r="J21" s="41"/>
      <c r="K21" s="41"/>
      <c r="L21" s="41"/>
      <c r="M21" s="41"/>
      <c r="N21" s="41"/>
      <c r="P21" s="41"/>
      <c r="Q21" s="41"/>
      <c r="R21" s="41"/>
      <c r="S21" s="41"/>
      <c r="T21" s="41"/>
      <c r="U21" s="41"/>
      <c r="V21" s="41"/>
      <c r="W21" s="41"/>
      <c r="X21" s="41"/>
      <c r="Y21" s="41"/>
      <c r="Z21" s="41"/>
      <c r="AA21" s="41"/>
      <c r="AB21" s="41"/>
      <c r="AC21" s="41"/>
      <c r="AD21" s="41"/>
      <c r="AE21" s="41"/>
      <c r="AG21" s="81"/>
      <c r="AH21" s="81"/>
      <c r="AI21" s="81"/>
      <c r="AK21" s="80"/>
      <c r="AL21" s="80"/>
      <c r="AM21" s="80"/>
    </row>
    <row r="22" spans="1:40">
      <c r="A22" s="73" t="s">
        <v>69</v>
      </c>
      <c r="B22" s="74">
        <v>27.763306451612902</v>
      </c>
      <c r="C22" s="74">
        <v>7.1005000000000003</v>
      </c>
      <c r="D22" s="74">
        <v>34.863806451612902</v>
      </c>
      <c r="E22" s="74"/>
      <c r="F22" s="74">
        <v>3.6221612903225804</v>
      </c>
      <c r="G22" s="74">
        <v>7.6403870967741936</v>
      </c>
      <c r="H22" s="74">
        <v>11.262548387096775</v>
      </c>
      <c r="I22" s="74"/>
      <c r="J22" s="74">
        <v>31.385467741935482</v>
      </c>
      <c r="K22" s="74">
        <v>14.740887096774195</v>
      </c>
      <c r="L22" s="74">
        <v>46.126354838709673</v>
      </c>
      <c r="M22" s="74"/>
      <c r="N22" s="74">
        <v>2.1821612903225804</v>
      </c>
      <c r="O22" s="83"/>
      <c r="P22" s="84" t="s">
        <v>52</v>
      </c>
      <c r="Q22" s="84" t="s">
        <v>52</v>
      </c>
      <c r="R22" s="84" t="s">
        <v>52</v>
      </c>
      <c r="S22" s="84" t="s">
        <v>52</v>
      </c>
      <c r="T22" s="84" t="s">
        <v>52</v>
      </c>
      <c r="U22" s="84" t="s">
        <v>52</v>
      </c>
      <c r="V22" s="84" t="s">
        <v>52</v>
      </c>
      <c r="W22" s="84" t="s">
        <v>52</v>
      </c>
      <c r="X22" s="84" t="s">
        <v>52</v>
      </c>
      <c r="Y22" s="84" t="s">
        <v>52</v>
      </c>
      <c r="Z22" s="84" t="s">
        <v>52</v>
      </c>
      <c r="AA22" s="84" t="s">
        <v>52</v>
      </c>
      <c r="AB22" s="84"/>
      <c r="AC22" s="84" t="s">
        <v>52</v>
      </c>
      <c r="AD22" s="84" t="s">
        <v>52</v>
      </c>
      <c r="AE22" s="84" t="s">
        <v>52</v>
      </c>
      <c r="AF22" s="83"/>
      <c r="AG22" s="85"/>
      <c r="AH22" s="85"/>
      <c r="AI22" s="85"/>
      <c r="AJ22" s="86"/>
      <c r="AK22" s="87"/>
      <c r="AL22" s="87"/>
      <c r="AM22" s="87"/>
    </row>
    <row r="23" spans="1:40">
      <c r="A23" s="73" t="s">
        <v>75</v>
      </c>
      <c r="B23" s="74">
        <v>32.191409836065574</v>
      </c>
      <c r="C23" s="74">
        <v>7.5463934426229509</v>
      </c>
      <c r="D23" s="74">
        <v>39.737803278688524</v>
      </c>
      <c r="E23" s="74"/>
      <c r="F23" s="74">
        <v>4.5156393442622944</v>
      </c>
      <c r="G23" s="74">
        <v>8.5626393442622959</v>
      </c>
      <c r="H23" s="74">
        <v>13.078278688524591</v>
      </c>
      <c r="I23" s="74"/>
      <c r="J23" s="74">
        <v>36.707049180327871</v>
      </c>
      <c r="K23" s="74">
        <v>16.109032786885248</v>
      </c>
      <c r="L23" s="74">
        <v>52.816081967213115</v>
      </c>
      <c r="M23" s="74"/>
      <c r="N23" s="74">
        <v>2.7218688524590169</v>
      </c>
      <c r="O23" s="83"/>
      <c r="P23" s="84" t="s">
        <v>52</v>
      </c>
      <c r="Q23" s="84" t="s">
        <v>52</v>
      </c>
      <c r="R23" s="84" t="s">
        <v>52</v>
      </c>
      <c r="S23" s="84" t="s">
        <v>52</v>
      </c>
      <c r="T23" s="84" t="s">
        <v>52</v>
      </c>
      <c r="U23" s="84" t="s">
        <v>52</v>
      </c>
      <c r="V23" s="84" t="s">
        <v>52</v>
      </c>
      <c r="W23" s="84" t="s">
        <v>52</v>
      </c>
      <c r="X23" s="84" t="s">
        <v>52</v>
      </c>
      <c r="Y23" s="84" t="s">
        <v>52</v>
      </c>
      <c r="Z23" s="84" t="s">
        <v>52</v>
      </c>
      <c r="AA23" s="84" t="s">
        <v>52</v>
      </c>
      <c r="AB23" s="84"/>
      <c r="AC23" s="84" t="s">
        <v>52</v>
      </c>
      <c r="AD23" s="84" t="s">
        <v>52</v>
      </c>
      <c r="AE23" s="84" t="s">
        <v>52</v>
      </c>
      <c r="AF23" s="83"/>
      <c r="AG23" s="85">
        <f t="shared" ref="AG23" si="7">J23/J22-1</f>
        <v>0.16955558802400739</v>
      </c>
      <c r="AH23" s="85">
        <f t="shared" ref="AH23" si="8">K23/K22-1</f>
        <v>9.2812982090504592E-2</v>
      </c>
      <c r="AI23" s="85">
        <f t="shared" ref="AI23" si="9">L23/L22-1</f>
        <v>0.1450304744846076</v>
      </c>
      <c r="AJ23" s="86"/>
      <c r="AK23" s="87" t="s">
        <v>52</v>
      </c>
      <c r="AL23" s="87" t="s">
        <v>52</v>
      </c>
      <c r="AM23" s="87" t="s">
        <v>52</v>
      </c>
    </row>
    <row r="24" spans="1:40">
      <c r="A24" s="31"/>
      <c r="B24" s="41"/>
      <c r="C24" s="41"/>
      <c r="D24" s="41"/>
      <c r="E24" s="41"/>
      <c r="F24" s="41"/>
      <c r="G24" s="41"/>
      <c r="H24" s="41"/>
      <c r="I24" s="41"/>
      <c r="J24" s="41"/>
      <c r="K24" s="41"/>
      <c r="L24" s="41"/>
      <c r="M24" s="41"/>
      <c r="P24" s="41"/>
      <c r="Q24" s="41"/>
      <c r="R24" s="41"/>
      <c r="S24" s="41"/>
      <c r="T24" s="41"/>
      <c r="U24" s="41"/>
      <c r="V24" s="41"/>
      <c r="W24" s="41"/>
      <c r="X24" s="41"/>
      <c r="Y24" s="41"/>
      <c r="Z24" s="41"/>
      <c r="AA24" s="41"/>
      <c r="AB24" s="41"/>
      <c r="AC24" s="41"/>
      <c r="AD24" s="41"/>
      <c r="AE24" s="41"/>
      <c r="AG24" s="81"/>
      <c r="AH24" s="81"/>
      <c r="AI24" s="81"/>
      <c r="AK24" s="80"/>
      <c r="AL24" s="80"/>
      <c r="AM24" s="80"/>
    </row>
    <row r="25" spans="1:40">
      <c r="A25" s="31" t="s">
        <v>64</v>
      </c>
      <c r="B25" s="41">
        <v>22.6328958374467</v>
      </c>
      <c r="C25" s="41">
        <v>7.0885727584506402</v>
      </c>
      <c r="D25" s="41">
        <v>29.721468595897342</v>
      </c>
      <c r="E25" s="41"/>
      <c r="F25" s="41">
        <v>4.1076781188186997</v>
      </c>
      <c r="G25" s="41">
        <v>7.5165239751016104</v>
      </c>
      <c r="H25" s="41">
        <v>11.62420209392031</v>
      </c>
      <c r="I25" s="41"/>
      <c r="J25" s="41">
        <v>26.740573956265401</v>
      </c>
      <c r="K25" s="41">
        <v>14.605096733552251</v>
      </c>
      <c r="L25" s="41">
        <v>41.345670689817652</v>
      </c>
      <c r="M25" s="41"/>
      <c r="N25" s="41">
        <v>2.4629324598645117</v>
      </c>
      <c r="P25" s="41">
        <v>0.29354638630193503</v>
      </c>
      <c r="Q25" s="41">
        <v>1.5066933097887001</v>
      </c>
      <c r="R25" s="41">
        <v>9.3031324326745093</v>
      </c>
      <c r="S25" s="41">
        <v>15.637201827500299</v>
      </c>
      <c r="T25" s="41">
        <v>5.0943509141495102</v>
      </c>
      <c r="U25" s="41">
        <v>4.2711622069517698</v>
      </c>
      <c r="V25" s="41">
        <v>1.5255593964612899</v>
      </c>
      <c r="W25" s="41">
        <v>0.19945931477741899</v>
      </c>
      <c r="X25" s="41">
        <v>3.8234887096774098E-2</v>
      </c>
      <c r="Y25" s="41">
        <v>3.7343758064516099E-2</v>
      </c>
      <c r="Z25" s="41">
        <v>3.4389862560509599</v>
      </c>
      <c r="AA25" s="41">
        <v>41.345670689817688</v>
      </c>
      <c r="AB25" s="41"/>
      <c r="AC25" s="41">
        <v>6.1113289263453199</v>
      </c>
      <c r="AD25" s="41">
        <v>3.1455298181372497</v>
      </c>
      <c r="AE25" s="41">
        <v>9.2568587444825692</v>
      </c>
      <c r="AG25" s="80" t="s">
        <v>52</v>
      </c>
      <c r="AH25" s="80" t="s">
        <v>52</v>
      </c>
      <c r="AI25" s="80" t="s">
        <v>52</v>
      </c>
      <c r="AJ25" s="82"/>
      <c r="AK25" s="80" t="s">
        <v>52</v>
      </c>
      <c r="AL25" s="80" t="s">
        <v>52</v>
      </c>
      <c r="AM25" s="80" t="s">
        <v>52</v>
      </c>
    </row>
    <row r="26" spans="1:40">
      <c r="A26" s="31" t="s">
        <v>65</v>
      </c>
      <c r="B26" s="41">
        <v>22.624959909395901</v>
      </c>
      <c r="C26" s="41">
        <v>6.1436563976098295</v>
      </c>
      <c r="D26" s="41">
        <v>28.768616307005729</v>
      </c>
      <c r="E26" s="41"/>
      <c r="F26" s="41">
        <v>3.5969751906320901</v>
      </c>
      <c r="G26" s="41">
        <v>7.2049087744325799</v>
      </c>
      <c r="H26" s="41">
        <v>10.80188396506467</v>
      </c>
      <c r="I26" s="41"/>
      <c r="J26" s="41">
        <v>26.221935100027991</v>
      </c>
      <c r="K26" s="41">
        <v>13.348565172042409</v>
      </c>
      <c r="L26" s="41">
        <v>39.570500272070397</v>
      </c>
      <c r="M26" s="41"/>
      <c r="N26" s="41">
        <v>1.9941154437862834</v>
      </c>
      <c r="P26" s="41">
        <v>0.26962484136645104</v>
      </c>
      <c r="Q26" s="41">
        <v>1.44113219727612</v>
      </c>
      <c r="R26" s="41">
        <v>9.5251626645575804</v>
      </c>
      <c r="S26" s="41">
        <v>14.9860153968279</v>
      </c>
      <c r="T26" s="41">
        <v>4.8971441490779002</v>
      </c>
      <c r="U26" s="41">
        <v>4.2469464760895104</v>
      </c>
      <c r="V26" s="41">
        <v>1.5557078544158001</v>
      </c>
      <c r="W26" s="41">
        <v>0.21173798114370901</v>
      </c>
      <c r="X26" s="41">
        <v>1.79184838709677E-2</v>
      </c>
      <c r="Y26" s="41">
        <v>4.2780322580645097E-2</v>
      </c>
      <c r="Z26" s="41">
        <v>2.3763299048638702</v>
      </c>
      <c r="AA26" s="41">
        <v>39.570500272070454</v>
      </c>
      <c r="AB26" s="41"/>
      <c r="AC26" s="41">
        <v>6.1007790098246701</v>
      </c>
      <c r="AD26" s="41">
        <v>2.7377109539514497</v>
      </c>
      <c r="AE26" s="41">
        <v>8.8384899637761194</v>
      </c>
      <c r="AG26" s="80" t="s">
        <v>52</v>
      </c>
      <c r="AH26" s="80" t="s">
        <v>52</v>
      </c>
      <c r="AI26" s="80" t="s">
        <v>52</v>
      </c>
      <c r="AJ26" s="82"/>
      <c r="AK26" s="81">
        <f t="shared" ref="AK26:AK30" si="10">J26/J25-1</f>
        <v>-1.9395202851129945E-2</v>
      </c>
      <c r="AL26" s="81">
        <f t="shared" ref="AL26:AL30" si="11">K26/K25-1</f>
        <v>-8.603377193820394E-2</v>
      </c>
      <c r="AM26" s="81">
        <f t="shared" ref="AM26:AM30" si="12">L26/L25-1</f>
        <v>-4.2934856011041411E-2</v>
      </c>
      <c r="AN26" s="55"/>
    </row>
    <row r="27" spans="1:40">
      <c r="A27" s="31" t="s">
        <v>66</v>
      </c>
      <c r="B27" s="41">
        <v>21.943114136712897</v>
      </c>
      <c r="C27" s="41">
        <v>4.9278714979168701</v>
      </c>
      <c r="D27" s="41">
        <v>26.870985634629768</v>
      </c>
      <c r="E27" s="41"/>
      <c r="F27" s="41">
        <v>3.11876644003156</v>
      </c>
      <c r="G27" s="41">
        <v>5.8150904690695295</v>
      </c>
      <c r="H27" s="41">
        <v>8.93385690910109</v>
      </c>
      <c r="I27" s="41"/>
      <c r="J27" s="41">
        <v>25.061880576744457</v>
      </c>
      <c r="K27" s="41">
        <v>10.7429619669864</v>
      </c>
      <c r="L27" s="41">
        <v>35.804842543730857</v>
      </c>
      <c r="M27" s="41"/>
      <c r="N27" s="41">
        <v>1.72398578606625</v>
      </c>
      <c r="P27" s="41">
        <v>0.28992503309656203</v>
      </c>
      <c r="Q27" s="41">
        <v>1.3354297084023399</v>
      </c>
      <c r="R27" s="41">
        <v>8.9935130699568688</v>
      </c>
      <c r="S27" s="41">
        <v>14.443012765288699</v>
      </c>
      <c r="T27" s="41">
        <v>4.2106204679689005</v>
      </c>
      <c r="U27" s="41">
        <v>3.7753842148129602</v>
      </c>
      <c r="V27" s="41">
        <v>1.17165114851171</v>
      </c>
      <c r="W27" s="41">
        <v>0.18794142767187499</v>
      </c>
      <c r="X27" s="41">
        <v>8.8284062500000003E-3</v>
      </c>
      <c r="Y27" s="41">
        <v>3.0846898437499999E-2</v>
      </c>
      <c r="Z27" s="41">
        <v>1.3576894033334301</v>
      </c>
      <c r="AA27" s="41">
        <v>35.804842543730842</v>
      </c>
      <c r="AB27" s="41"/>
      <c r="AC27" s="41">
        <v>6.1180324195073403</v>
      </c>
      <c r="AD27" s="41">
        <v>2.2295667274301501</v>
      </c>
      <c r="AE27" s="41">
        <v>8.3475991469374904</v>
      </c>
      <c r="AG27" s="80" t="s">
        <v>52</v>
      </c>
      <c r="AH27" s="80" t="s">
        <v>52</v>
      </c>
      <c r="AI27" s="80" t="s">
        <v>52</v>
      </c>
      <c r="AJ27" s="82"/>
      <c r="AK27" s="81">
        <f t="shared" si="10"/>
        <v>-4.4239851820939591E-2</v>
      </c>
      <c r="AL27" s="81">
        <f t="shared" si="11"/>
        <v>-0.19519724940274885</v>
      </c>
      <c r="AM27" s="81">
        <f t="shared" si="12"/>
        <v>-9.516325804446335E-2</v>
      </c>
      <c r="AN27" s="55"/>
    </row>
    <row r="28" spans="1:40">
      <c r="A28" s="31" t="s">
        <v>67</v>
      </c>
      <c r="B28" s="41">
        <v>22.666469811005999</v>
      </c>
      <c r="C28" s="41">
        <v>4.6635612024257096</v>
      </c>
      <c r="D28" s="41">
        <v>27.330031013431707</v>
      </c>
      <c r="E28" s="41"/>
      <c r="F28" s="41">
        <v>3.36249446007047</v>
      </c>
      <c r="G28" s="41">
        <v>5.7931420993525293</v>
      </c>
      <c r="H28" s="41">
        <v>9.1556365594229998</v>
      </c>
      <c r="I28" s="41"/>
      <c r="J28" s="41">
        <v>26.028964271076468</v>
      </c>
      <c r="K28" s="41">
        <v>10.456703301778239</v>
      </c>
      <c r="L28" s="41">
        <v>36.485667572854709</v>
      </c>
      <c r="M28" s="41"/>
      <c r="N28" s="41">
        <v>1.6329551860166585</v>
      </c>
      <c r="P28" s="41">
        <v>0.31017151074777699</v>
      </c>
      <c r="Q28" s="41">
        <v>1.3149681704045999</v>
      </c>
      <c r="R28" s="41">
        <v>9.5829802877898409</v>
      </c>
      <c r="S28" s="41">
        <v>14.8208443021342</v>
      </c>
      <c r="T28" s="41">
        <v>4.25918999838761</v>
      </c>
      <c r="U28" s="41">
        <v>3.8519133163149197</v>
      </c>
      <c r="V28" s="41">
        <v>1.1725691828306302</v>
      </c>
      <c r="W28" s="41">
        <v>0.11049183521174601</v>
      </c>
      <c r="X28" s="41">
        <v>1.0912126984126899E-2</v>
      </c>
      <c r="Y28" s="41">
        <v>1.60419717460317E-2</v>
      </c>
      <c r="Z28" s="41">
        <v>1.03558487030317</v>
      </c>
      <c r="AA28" s="41">
        <v>36.485667572854652</v>
      </c>
      <c r="AB28" s="41"/>
      <c r="AC28" s="41">
        <v>6.6787601374285694</v>
      </c>
      <c r="AD28" s="41">
        <v>2.2330787228801499</v>
      </c>
      <c r="AE28" s="41">
        <v>8.9118388603087197</v>
      </c>
      <c r="AG28" s="80" t="s">
        <v>52</v>
      </c>
      <c r="AH28" s="80" t="s">
        <v>52</v>
      </c>
      <c r="AI28" s="80" t="s">
        <v>52</v>
      </c>
      <c r="AJ28" s="82"/>
      <c r="AK28" s="81">
        <f t="shared" si="10"/>
        <v>3.8587834275668476E-2</v>
      </c>
      <c r="AL28" s="81">
        <f t="shared" si="11"/>
        <v>-2.664615830232353E-2</v>
      </c>
      <c r="AM28" s="81">
        <f t="shared" si="12"/>
        <v>1.9014886835274192E-2</v>
      </c>
      <c r="AN28" s="55"/>
    </row>
    <row r="29" spans="1:40">
      <c r="A29" s="31" t="s">
        <v>70</v>
      </c>
      <c r="B29" s="41">
        <v>27.484690326753501</v>
      </c>
      <c r="C29" s="41">
        <v>7.1907772066761195</v>
      </c>
      <c r="D29" s="41">
        <v>34.675467533429618</v>
      </c>
      <c r="E29" s="41"/>
      <c r="F29" s="41">
        <v>3.72096014111822</v>
      </c>
      <c r="G29" s="41">
        <v>7.6947143858666092</v>
      </c>
      <c r="H29" s="41">
        <v>11.41567452698483</v>
      </c>
      <c r="I29" s="41"/>
      <c r="J29" s="41">
        <v>31.20565046787172</v>
      </c>
      <c r="K29" s="41">
        <v>14.885491592542728</v>
      </c>
      <c r="L29" s="41">
        <v>46.091142060414448</v>
      </c>
      <c r="M29" s="41"/>
      <c r="N29" s="41">
        <v>2.1947007854153129</v>
      </c>
      <c r="P29" s="41">
        <v>0.321187476986451</v>
      </c>
      <c r="Q29" s="41">
        <v>1.4951772591143502</v>
      </c>
      <c r="R29" s="41">
        <v>12.077613155229299</v>
      </c>
      <c r="S29" s="41">
        <v>17.3116725765416</v>
      </c>
      <c r="T29" s="41">
        <v>4.9376306218862895</v>
      </c>
      <c r="U29" s="41">
        <v>4.7544512573183804</v>
      </c>
      <c r="V29" s="41">
        <v>1.5265365347112898</v>
      </c>
      <c r="W29" s="41">
        <v>9.6953187290322498E-2</v>
      </c>
      <c r="X29" s="41">
        <v>2.5247225806451602E-2</v>
      </c>
      <c r="Y29" s="41">
        <v>7.0766431787258E-2</v>
      </c>
      <c r="Z29" s="41">
        <v>3.47390633374274</v>
      </c>
      <c r="AA29" s="41">
        <v>46.091142060414434</v>
      </c>
      <c r="AB29" s="41"/>
      <c r="AC29" s="41">
        <v>7.7700841190366097</v>
      </c>
      <c r="AD29" s="41">
        <v>3.2091560413024101</v>
      </c>
      <c r="AE29" s="41">
        <v>10.979240160339019</v>
      </c>
      <c r="AG29" s="81">
        <f t="shared" ref="AG29:AG30" si="13">J29/J25-1</f>
        <v>0.16697758690254805</v>
      </c>
      <c r="AH29" s="81">
        <f t="shared" ref="AH29:AI29" si="14">K29/K25-1</f>
        <v>1.9198425324107982E-2</v>
      </c>
      <c r="AI29" s="81">
        <f t="shared" si="14"/>
        <v>0.11477553251459249</v>
      </c>
      <c r="AJ29" s="82"/>
      <c r="AK29" s="81">
        <f t="shared" si="10"/>
        <v>0.19888175890838711</v>
      </c>
      <c r="AL29" s="81">
        <f t="shared" si="11"/>
        <v>0.42353580884439368</v>
      </c>
      <c r="AM29" s="81">
        <f t="shared" si="12"/>
        <v>0.26326706146679357</v>
      </c>
      <c r="AN29" s="55"/>
    </row>
    <row r="30" spans="1:40">
      <c r="A30" s="31" t="s">
        <v>71</v>
      </c>
      <c r="B30" s="41">
        <v>24.427848784749802</v>
      </c>
      <c r="C30" s="41">
        <v>5.2957854719456394</v>
      </c>
      <c r="D30" s="41">
        <v>29.723634256695441</v>
      </c>
      <c r="E30" s="41"/>
      <c r="F30" s="41">
        <v>3.0818082338908002</v>
      </c>
      <c r="G30" s="41">
        <v>6.3304263246469299</v>
      </c>
      <c r="H30" s="41">
        <v>9.4122345585377296</v>
      </c>
      <c r="I30" s="41"/>
      <c r="J30" s="41">
        <v>27.509657018640603</v>
      </c>
      <c r="K30" s="41">
        <v>11.626211796592569</v>
      </c>
      <c r="L30" s="41">
        <v>39.135868815233167</v>
      </c>
      <c r="M30" s="41"/>
      <c r="N30" s="41">
        <v>1.9357994426643501</v>
      </c>
      <c r="P30" s="41">
        <v>0.28840092234274101</v>
      </c>
      <c r="Q30" s="41">
        <v>1.53051479672822</v>
      </c>
      <c r="R30" s="41">
        <v>11.488208515281601</v>
      </c>
      <c r="S30" s="41">
        <v>14.202532784288</v>
      </c>
      <c r="T30" s="41">
        <v>4.2475460045104798</v>
      </c>
      <c r="U30" s="41">
        <v>3.8703399999550001</v>
      </c>
      <c r="V30" s="41">
        <v>1.32543688358096</v>
      </c>
      <c r="W30" s="41">
        <v>7.0522011241935398E-2</v>
      </c>
      <c r="X30" s="41">
        <v>2.1888798387096699E-2</v>
      </c>
      <c r="Y30" s="41">
        <v>4.5862997802741903E-2</v>
      </c>
      <c r="Z30" s="41">
        <v>2.0446151011143501</v>
      </c>
      <c r="AA30" s="41">
        <v>39.135868815233131</v>
      </c>
      <c r="AB30" s="41"/>
      <c r="AC30" s="41">
        <v>6.4089974478409593</v>
      </c>
      <c r="AD30" s="41">
        <v>2.3675796792729003</v>
      </c>
      <c r="AE30" s="41">
        <v>8.7765771271138604</v>
      </c>
      <c r="AG30" s="81">
        <f t="shared" si="13"/>
        <v>4.9108576987181962E-2</v>
      </c>
      <c r="AH30" s="81">
        <f t="shared" ref="AH30:AI30" si="15">K30/K26-1</f>
        <v>-0.12902910187359928</v>
      </c>
      <c r="AI30" s="81">
        <f t="shared" si="15"/>
        <v>-1.0983724083569402E-2</v>
      </c>
      <c r="AJ30" s="82"/>
      <c r="AK30" s="81">
        <f t="shared" si="10"/>
        <v>-0.1184398784776618</v>
      </c>
      <c r="AL30" s="81">
        <f t="shared" si="11"/>
        <v>-0.21895681279232859</v>
      </c>
      <c r="AM30" s="81">
        <f t="shared" si="12"/>
        <v>-0.15090260154683488</v>
      </c>
      <c r="AN30" s="56"/>
    </row>
    <row r="31" spans="1:40">
      <c r="A31" s="31" t="s">
        <v>73</v>
      </c>
      <c r="B31" s="41">
        <v>23.295824211018001</v>
      </c>
      <c r="C31" s="41">
        <v>4.6835636955850699</v>
      </c>
      <c r="D31" s="41">
        <v>27.979387906603073</v>
      </c>
      <c r="E31" s="41"/>
      <c r="F31" s="41">
        <v>3.0329432652646</v>
      </c>
      <c r="G31" s="41">
        <v>5.7038512827052301</v>
      </c>
      <c r="H31" s="41">
        <v>8.7367945479698292</v>
      </c>
      <c r="I31" s="41"/>
      <c r="J31" s="41">
        <v>26.3287674762826</v>
      </c>
      <c r="K31" s="41">
        <v>10.3874149782903</v>
      </c>
      <c r="L31" s="41">
        <v>36.716182454572902</v>
      </c>
      <c r="M31" s="41"/>
      <c r="N31" s="41">
        <v>1.9414569779606261</v>
      </c>
      <c r="P31" s="41">
        <v>0.28748786384238001</v>
      </c>
      <c r="Q31" s="41">
        <v>1.2230718680595201</v>
      </c>
      <c r="R31" s="41">
        <v>10.3974960049279</v>
      </c>
      <c r="S31" s="41">
        <v>14.4207117394528</v>
      </c>
      <c r="T31" s="41">
        <v>3.9238903223877704</v>
      </c>
      <c r="U31" s="41">
        <v>3.8062401086269797</v>
      </c>
      <c r="V31" s="41">
        <v>1.17878738495571</v>
      </c>
      <c r="W31" s="41">
        <v>6.870369775619041E-2</v>
      </c>
      <c r="X31" s="41">
        <v>1.3453761904761899E-2</v>
      </c>
      <c r="Y31" s="41">
        <v>2.9847432526031697E-2</v>
      </c>
      <c r="Z31" s="41">
        <v>1.3664922701328499</v>
      </c>
      <c r="AA31" s="41">
        <v>36.716182454572902</v>
      </c>
      <c r="AB31" s="41"/>
      <c r="AC31" s="41">
        <v>6.2373830715050698</v>
      </c>
      <c r="AD31" s="41">
        <v>2.14655456416269</v>
      </c>
      <c r="AE31" s="41">
        <v>8.3839376356677597</v>
      </c>
      <c r="AG31" s="81">
        <f t="shared" ref="AG31:AG32" si="16">J31/J27-1</f>
        <v>5.0550352582627855E-2</v>
      </c>
      <c r="AH31" s="81">
        <f t="shared" ref="AH31:AH32" si="17">K31/K27-1</f>
        <v>-3.3095806332435251E-2</v>
      </c>
      <c r="AI31" s="81">
        <f t="shared" ref="AI31:AI32" si="18">L31/L27-1</f>
        <v>2.5452979153000488E-2</v>
      </c>
      <c r="AJ31" s="82"/>
      <c r="AK31" s="81">
        <f t="shared" ref="AK31:AK32" si="19">J31/J30-1</f>
        <v>-4.2926363696858538E-2</v>
      </c>
      <c r="AL31" s="81">
        <f t="shared" ref="AL31:AL32" si="20">K31/K30-1</f>
        <v>-0.10655206011861384</v>
      </c>
      <c r="AM31" s="81">
        <f t="shared" ref="AM31:AM32" si="21">L31/L30-1</f>
        <v>-6.1827843201437527E-2</v>
      </c>
      <c r="AN31" s="56"/>
    </row>
    <row r="32" spans="1:40">
      <c r="A32" s="31" t="s">
        <v>74</v>
      </c>
      <c r="B32" s="41">
        <v>26.343083755659599</v>
      </c>
      <c r="C32" s="41">
        <v>5.0273915760677701</v>
      </c>
      <c r="D32" s="41">
        <v>31.37047533172737</v>
      </c>
      <c r="E32" s="41"/>
      <c r="F32" s="41">
        <v>3.5148910199469801</v>
      </c>
      <c r="G32" s="41">
        <v>6.5701262899585693</v>
      </c>
      <c r="H32" s="41">
        <v>10.085017309905549</v>
      </c>
      <c r="I32" s="41"/>
      <c r="J32" s="41">
        <v>29.857974775606579</v>
      </c>
      <c r="K32" s="41">
        <v>11.59751786602634</v>
      </c>
      <c r="L32" s="41">
        <v>41.455492641632915</v>
      </c>
      <c r="M32" s="41"/>
      <c r="N32" s="41">
        <v>1.984748260034443</v>
      </c>
      <c r="P32" s="41">
        <v>0.34902664386793603</v>
      </c>
      <c r="Q32" s="41">
        <v>1.4380190485969802</v>
      </c>
      <c r="R32" s="41">
        <v>11.501182053954599</v>
      </c>
      <c r="S32" s="41">
        <v>16.569747029187099</v>
      </c>
      <c r="T32" s="41">
        <v>4.8273339854339596</v>
      </c>
      <c r="U32" s="41">
        <v>4.3456820562809497</v>
      </c>
      <c r="V32" s="41">
        <v>1.2465477515860299</v>
      </c>
      <c r="W32" s="41">
        <v>7.8714521680634905E-2</v>
      </c>
      <c r="X32" s="41">
        <v>1.1832944444444399E-2</v>
      </c>
      <c r="Y32" s="41">
        <v>2.2048413243492E-2</v>
      </c>
      <c r="Z32" s="41">
        <v>1.0653581933568199</v>
      </c>
      <c r="AA32" s="41">
        <v>41.455492641632944</v>
      </c>
      <c r="AB32" s="41"/>
      <c r="AC32" s="41">
        <v>7.7563457632038002</v>
      </c>
      <c r="AD32" s="41">
        <v>2.3842555263171401</v>
      </c>
      <c r="AE32" s="41">
        <v>10.140601289520941</v>
      </c>
      <c r="AG32" s="81">
        <f t="shared" si="16"/>
        <v>0.14710575744210175</v>
      </c>
      <c r="AH32" s="81">
        <f t="shared" si="17"/>
        <v>0.10909887479107283</v>
      </c>
      <c r="AI32" s="81">
        <f t="shared" si="18"/>
        <v>0.13621307761066559</v>
      </c>
      <c r="AJ32" s="82"/>
      <c r="AK32" s="81">
        <f t="shared" si="19"/>
        <v>0.13404377179840066</v>
      </c>
      <c r="AL32" s="81">
        <f t="shared" si="20"/>
        <v>0.11649701973639792</v>
      </c>
      <c r="AM32" s="81">
        <f t="shared" si="21"/>
        <v>0.12907960115199146</v>
      </c>
      <c r="AN32" s="56"/>
    </row>
    <row r="33" spans="1:40">
      <c r="A33" s="31" t="s">
        <v>78</v>
      </c>
      <c r="B33" s="41">
        <v>32.191409836065574</v>
      </c>
      <c r="C33" s="41">
        <v>7.5463934426229509</v>
      </c>
      <c r="D33" s="41">
        <v>39.737803278688524</v>
      </c>
      <c r="E33" s="41"/>
      <c r="F33" s="41">
        <v>4.5156393442622944</v>
      </c>
      <c r="G33" s="41">
        <v>8.5626393442622959</v>
      </c>
      <c r="H33" s="41">
        <v>13.078278688524591</v>
      </c>
      <c r="I33" s="41"/>
      <c r="J33" s="41">
        <v>36.707049180327871</v>
      </c>
      <c r="K33" s="41">
        <v>16.109032786885248</v>
      </c>
      <c r="L33" s="41">
        <v>52.816081967213115</v>
      </c>
      <c r="M33" s="41"/>
      <c r="N33" s="41">
        <v>2.7218688524590169</v>
      </c>
      <c r="P33" s="42" t="s">
        <v>52</v>
      </c>
      <c r="Q33" s="42" t="s">
        <v>52</v>
      </c>
      <c r="R33" s="42" t="s">
        <v>52</v>
      </c>
      <c r="S33" s="42" t="s">
        <v>52</v>
      </c>
      <c r="T33" s="42" t="s">
        <v>52</v>
      </c>
      <c r="U33" s="42" t="s">
        <v>52</v>
      </c>
      <c r="V33" s="42" t="s">
        <v>52</v>
      </c>
      <c r="W33" s="42" t="s">
        <v>52</v>
      </c>
      <c r="X33" s="42" t="s">
        <v>52</v>
      </c>
      <c r="Y33" s="42" t="s">
        <v>52</v>
      </c>
      <c r="Z33" s="42" t="s">
        <v>52</v>
      </c>
      <c r="AA33" s="42" t="s">
        <v>52</v>
      </c>
      <c r="AB33" s="42"/>
      <c r="AC33" s="42" t="s">
        <v>52</v>
      </c>
      <c r="AD33" s="42" t="s">
        <v>52</v>
      </c>
      <c r="AE33" s="42" t="s">
        <v>52</v>
      </c>
      <c r="AG33" s="81">
        <f t="shared" ref="AG33" si="22">J33/J29-1</f>
        <v>0.17629495395778427</v>
      </c>
      <c r="AH33" s="81">
        <f t="shared" ref="AH33" si="23">K33/K29-1</f>
        <v>8.2196895328299657E-2</v>
      </c>
      <c r="AI33" s="81">
        <f t="shared" ref="AI33" si="24">L33/L29-1</f>
        <v>0.14590525654547415</v>
      </c>
      <c r="AJ33" s="82"/>
      <c r="AK33" s="81">
        <f t="shared" ref="AK33" si="25">J33/J32-1</f>
        <v>0.22938844500320443</v>
      </c>
      <c r="AL33" s="81">
        <f t="shared" ref="AL33" si="26">K33/K32-1</f>
        <v>0.38900693863769731</v>
      </c>
      <c r="AM33" s="81">
        <f t="shared" ref="AM33" si="27">L33/L32-1</f>
        <v>0.27404304234877164</v>
      </c>
      <c r="AN33" s="56"/>
    </row>
    <row r="34" spans="1:40">
      <c r="A34" s="31"/>
      <c r="B34" s="41"/>
      <c r="C34" s="41"/>
      <c r="D34" s="41"/>
      <c r="E34" s="41"/>
      <c r="F34" s="41"/>
      <c r="G34" s="41"/>
      <c r="H34" s="41"/>
      <c r="I34" s="41"/>
      <c r="J34" s="41"/>
      <c r="K34" s="41"/>
      <c r="L34" s="41"/>
      <c r="M34" s="41"/>
      <c r="N34" s="41"/>
      <c r="P34" s="41"/>
      <c r="Q34" s="41"/>
      <c r="R34" s="41"/>
      <c r="S34" s="41"/>
      <c r="T34" s="41"/>
      <c r="U34" s="41"/>
      <c r="V34" s="41"/>
      <c r="W34" s="41"/>
      <c r="X34" s="41"/>
      <c r="Y34" s="41"/>
      <c r="Z34" s="41"/>
      <c r="AA34" s="41"/>
      <c r="AB34" s="41"/>
      <c r="AC34" s="41"/>
      <c r="AD34" s="41"/>
      <c r="AE34" s="41"/>
      <c r="AG34" s="81"/>
      <c r="AH34" s="81"/>
      <c r="AI34" s="81"/>
      <c r="AJ34" s="82"/>
      <c r="AK34" s="81"/>
      <c r="AL34" s="81"/>
      <c r="AM34" s="81"/>
      <c r="AN34" s="56"/>
    </row>
    <row r="35" spans="1:40">
      <c r="A35" s="18">
        <v>45016</v>
      </c>
      <c r="B35" s="42">
        <v>27.579000000000001</v>
      </c>
      <c r="C35" s="42">
        <v>6.3727826086956521</v>
      </c>
      <c r="D35" s="42">
        <v>33.951782608695652</v>
      </c>
      <c r="E35" s="42"/>
      <c r="F35" s="42">
        <v>3.3921739130434783</v>
      </c>
      <c r="G35" s="42">
        <v>7.0221304347826088</v>
      </c>
      <c r="H35" s="42">
        <v>10.414304347826087</v>
      </c>
      <c r="I35" s="42"/>
      <c r="J35" s="42">
        <v>30.971173913043479</v>
      </c>
      <c r="K35" s="42">
        <v>13.394913043478262</v>
      </c>
      <c r="L35" s="42">
        <v>44.366086956521741</v>
      </c>
      <c r="M35" s="42"/>
      <c r="N35" s="42">
        <v>1.9936086956521737</v>
      </c>
      <c r="P35" s="42" t="s">
        <v>52</v>
      </c>
      <c r="Q35" s="42" t="s">
        <v>52</v>
      </c>
      <c r="R35" s="42" t="s">
        <v>52</v>
      </c>
      <c r="S35" s="42" t="s">
        <v>52</v>
      </c>
      <c r="T35" s="42" t="s">
        <v>52</v>
      </c>
      <c r="U35" s="42" t="s">
        <v>52</v>
      </c>
      <c r="V35" s="42" t="s">
        <v>52</v>
      </c>
      <c r="W35" s="42" t="s">
        <v>52</v>
      </c>
      <c r="X35" s="42" t="s">
        <v>52</v>
      </c>
      <c r="Y35" s="42" t="s">
        <v>52</v>
      </c>
      <c r="Z35" s="42" t="s">
        <v>52</v>
      </c>
      <c r="AA35" s="42" t="s">
        <v>52</v>
      </c>
      <c r="AB35" s="42"/>
      <c r="AC35" s="42" t="s">
        <v>52</v>
      </c>
      <c r="AD35" s="42" t="s">
        <v>52</v>
      </c>
      <c r="AE35" s="42" t="s">
        <v>52</v>
      </c>
      <c r="AG35" s="80" t="s">
        <v>52</v>
      </c>
      <c r="AH35" s="80" t="s">
        <v>52</v>
      </c>
      <c r="AI35" s="80" t="s">
        <v>52</v>
      </c>
      <c r="AK35" s="80" t="s">
        <v>52</v>
      </c>
      <c r="AL35" s="80" t="s">
        <v>52</v>
      </c>
      <c r="AM35" s="80" t="s">
        <v>52</v>
      </c>
    </row>
    <row r="36" spans="1:40">
      <c r="A36" s="18">
        <v>45046</v>
      </c>
      <c r="B36" s="42">
        <v>22.73278947368421</v>
      </c>
      <c r="C36" s="42">
        <v>5.1977894736842112</v>
      </c>
      <c r="D36" s="42">
        <v>27.930578947368421</v>
      </c>
      <c r="E36" s="42"/>
      <c r="F36" s="42">
        <v>3.1132631578947367</v>
      </c>
      <c r="G36" s="42">
        <v>6.1178421052631577</v>
      </c>
      <c r="H36" s="42">
        <v>9.2311052631578949</v>
      </c>
      <c r="I36" s="42"/>
      <c r="J36" s="42">
        <v>25.846052631578946</v>
      </c>
      <c r="K36" s="42">
        <v>11.315631578947368</v>
      </c>
      <c r="L36" s="42">
        <v>37.161684210526317</v>
      </c>
      <c r="M36" s="42"/>
      <c r="N36" s="42">
        <v>1.6867368421052633</v>
      </c>
      <c r="P36" s="42" t="s">
        <v>52</v>
      </c>
      <c r="Q36" s="42" t="s">
        <v>52</v>
      </c>
      <c r="R36" s="42" t="s">
        <v>52</v>
      </c>
      <c r="S36" s="42" t="s">
        <v>52</v>
      </c>
      <c r="T36" s="42" t="s">
        <v>52</v>
      </c>
      <c r="U36" s="42" t="s">
        <v>52</v>
      </c>
      <c r="V36" s="42" t="s">
        <v>52</v>
      </c>
      <c r="W36" s="42" t="s">
        <v>52</v>
      </c>
      <c r="X36" s="42" t="s">
        <v>52</v>
      </c>
      <c r="Y36" s="42" t="s">
        <v>52</v>
      </c>
      <c r="Z36" s="42" t="s">
        <v>52</v>
      </c>
      <c r="AA36" s="42" t="s">
        <v>52</v>
      </c>
      <c r="AB36" s="42"/>
      <c r="AC36" s="42" t="s">
        <v>52</v>
      </c>
      <c r="AD36" s="42" t="s">
        <v>52</v>
      </c>
      <c r="AE36" s="42" t="s">
        <v>52</v>
      </c>
      <c r="AG36" s="80" t="s">
        <v>52</v>
      </c>
      <c r="AH36" s="80" t="s">
        <v>52</v>
      </c>
      <c r="AI36" s="80" t="s">
        <v>52</v>
      </c>
      <c r="AK36" s="81">
        <f t="shared" ref="AK36:AK41" si="28">J36/J35-1</f>
        <v>-0.16548036880533268</v>
      </c>
      <c r="AL36" s="81">
        <f t="shared" ref="AL36:AL41" si="29">K36/K35-1</f>
        <v>-0.15522918721322032</v>
      </c>
      <c r="AM36" s="81">
        <f t="shared" ref="AM36:AM41" si="30">L36/L35-1</f>
        <v>-0.16238535422462785</v>
      </c>
    </row>
    <row r="37" spans="1:40">
      <c r="A37" s="18">
        <v>45077</v>
      </c>
      <c r="B37" s="42">
        <v>24.514409090909091</v>
      </c>
      <c r="C37" s="42">
        <v>6.3073181818181823</v>
      </c>
      <c r="D37" s="42">
        <v>30.821727272727273</v>
      </c>
      <c r="E37" s="42"/>
      <c r="F37" s="42">
        <v>2.7012727272727273</v>
      </c>
      <c r="G37" s="42">
        <v>6.4154999999999998</v>
      </c>
      <c r="H37" s="42">
        <v>9.1167727272727266</v>
      </c>
      <c r="I37" s="42"/>
      <c r="J37" s="42">
        <v>27.215681818181817</v>
      </c>
      <c r="K37" s="42">
        <v>12.722818181818182</v>
      </c>
      <c r="L37" s="42">
        <v>39.938499999999998</v>
      </c>
      <c r="M37" s="42"/>
      <c r="N37" s="42">
        <v>2.0722727272727273</v>
      </c>
      <c r="P37" s="42" t="s">
        <v>52</v>
      </c>
      <c r="Q37" s="42" t="s">
        <v>52</v>
      </c>
      <c r="R37" s="42" t="s">
        <v>52</v>
      </c>
      <c r="S37" s="42" t="s">
        <v>52</v>
      </c>
      <c r="T37" s="42" t="s">
        <v>52</v>
      </c>
      <c r="U37" s="42" t="s">
        <v>52</v>
      </c>
      <c r="V37" s="42" t="s">
        <v>52</v>
      </c>
      <c r="W37" s="42" t="s">
        <v>52</v>
      </c>
      <c r="X37" s="42" t="s">
        <v>52</v>
      </c>
      <c r="Y37" s="42" t="s">
        <v>52</v>
      </c>
      <c r="Z37" s="42" t="s">
        <v>52</v>
      </c>
      <c r="AA37" s="42" t="s">
        <v>52</v>
      </c>
      <c r="AB37" s="42"/>
      <c r="AC37" s="42" t="s">
        <v>52</v>
      </c>
      <c r="AD37" s="42" t="s">
        <v>52</v>
      </c>
      <c r="AE37" s="42" t="s">
        <v>52</v>
      </c>
      <c r="AG37" s="80" t="s">
        <v>52</v>
      </c>
      <c r="AH37" s="80" t="s">
        <v>52</v>
      </c>
      <c r="AI37" s="80" t="s">
        <v>52</v>
      </c>
      <c r="AK37" s="81">
        <f t="shared" si="28"/>
        <v>5.2991812952104089E-2</v>
      </c>
      <c r="AL37" s="81">
        <f t="shared" si="29"/>
        <v>0.1243577605945454</v>
      </c>
      <c r="AM37" s="81">
        <f t="shared" si="30"/>
        <v>7.4722549541689665E-2</v>
      </c>
    </row>
    <row r="38" spans="1:40">
      <c r="A38" s="18">
        <v>45107</v>
      </c>
      <c r="B38" s="42">
        <v>24.089095238095236</v>
      </c>
      <c r="C38" s="42">
        <v>5.2096190476190474</v>
      </c>
      <c r="D38" s="42">
        <v>29.298714285714283</v>
      </c>
      <c r="E38" s="42"/>
      <c r="F38" s="42">
        <v>3.0850952380952381</v>
      </c>
      <c r="G38" s="42">
        <v>6.531190476190476</v>
      </c>
      <c r="H38" s="42">
        <v>9.6162857142857145</v>
      </c>
      <c r="I38" s="42"/>
      <c r="J38" s="42">
        <v>27.174190476190475</v>
      </c>
      <c r="K38" s="42">
        <v>11.740809523809524</v>
      </c>
      <c r="L38" s="42">
        <v>38.914999999999999</v>
      </c>
      <c r="M38" s="42"/>
      <c r="N38" s="42">
        <v>1.9920952380952379</v>
      </c>
      <c r="P38" s="42" t="s">
        <v>52</v>
      </c>
      <c r="Q38" s="42" t="s">
        <v>52</v>
      </c>
      <c r="R38" s="42" t="s">
        <v>52</v>
      </c>
      <c r="S38" s="42" t="s">
        <v>52</v>
      </c>
      <c r="T38" s="42" t="s">
        <v>52</v>
      </c>
      <c r="U38" s="42" t="s">
        <v>52</v>
      </c>
      <c r="V38" s="42" t="s">
        <v>52</v>
      </c>
      <c r="W38" s="42" t="s">
        <v>52</v>
      </c>
      <c r="X38" s="42" t="s">
        <v>52</v>
      </c>
      <c r="Y38" s="42" t="s">
        <v>52</v>
      </c>
      <c r="Z38" s="42" t="s">
        <v>52</v>
      </c>
      <c r="AA38" s="42" t="s">
        <v>52</v>
      </c>
      <c r="AB38" s="42"/>
      <c r="AC38" s="42" t="s">
        <v>52</v>
      </c>
      <c r="AD38" s="42" t="s">
        <v>52</v>
      </c>
      <c r="AE38" s="42" t="s">
        <v>52</v>
      </c>
      <c r="AG38" s="80" t="s">
        <v>52</v>
      </c>
      <c r="AH38" s="80" t="s">
        <v>52</v>
      </c>
      <c r="AI38" s="80" t="s">
        <v>52</v>
      </c>
      <c r="AK38" s="81">
        <f t="shared" si="28"/>
        <v>-1.5245380317322477E-3</v>
      </c>
      <c r="AL38" s="81">
        <f t="shared" si="29"/>
        <v>-7.7184837822489527E-2</v>
      </c>
      <c r="AM38" s="81">
        <f t="shared" si="30"/>
        <v>-2.5626901360842225E-2</v>
      </c>
    </row>
    <row r="39" spans="1:40">
      <c r="A39" s="18">
        <v>45138</v>
      </c>
      <c r="B39" s="42">
        <v>23.176349999999999</v>
      </c>
      <c r="C39" s="42">
        <v>5.15245</v>
      </c>
      <c r="D39" s="42">
        <v>28.328800000000001</v>
      </c>
      <c r="E39" s="42"/>
      <c r="F39" s="42">
        <v>2.7437</v>
      </c>
      <c r="G39" s="42">
        <v>5.5792000000000002</v>
      </c>
      <c r="H39" s="42">
        <v>8.3229000000000006</v>
      </c>
      <c r="I39" s="42"/>
      <c r="J39" s="42">
        <v>25.92005</v>
      </c>
      <c r="K39" s="42">
        <v>10.73165</v>
      </c>
      <c r="L39" s="42">
        <v>36.651700000000005</v>
      </c>
      <c r="M39" s="42"/>
      <c r="N39" s="42">
        <v>1.75725</v>
      </c>
      <c r="P39" s="42" t="s">
        <v>52</v>
      </c>
      <c r="Q39" s="42" t="s">
        <v>52</v>
      </c>
      <c r="R39" s="42" t="s">
        <v>52</v>
      </c>
      <c r="S39" s="42" t="s">
        <v>52</v>
      </c>
      <c r="T39" s="42" t="s">
        <v>52</v>
      </c>
      <c r="U39" s="42" t="s">
        <v>52</v>
      </c>
      <c r="V39" s="42" t="s">
        <v>52</v>
      </c>
      <c r="W39" s="42" t="s">
        <v>52</v>
      </c>
      <c r="X39" s="42" t="s">
        <v>52</v>
      </c>
      <c r="Y39" s="42" t="s">
        <v>52</v>
      </c>
      <c r="Z39" s="42" t="s">
        <v>52</v>
      </c>
      <c r="AA39" s="42" t="s">
        <v>52</v>
      </c>
      <c r="AB39" s="42"/>
      <c r="AC39" s="42" t="s">
        <v>52</v>
      </c>
      <c r="AD39" s="42" t="s">
        <v>52</v>
      </c>
      <c r="AE39" s="42" t="s">
        <v>52</v>
      </c>
      <c r="AG39" s="80" t="s">
        <v>52</v>
      </c>
      <c r="AH39" s="80" t="s">
        <v>52</v>
      </c>
      <c r="AI39" s="80" t="s">
        <v>52</v>
      </c>
      <c r="AK39" s="81">
        <f t="shared" si="28"/>
        <v>-4.6151898334904629E-2</v>
      </c>
      <c r="AL39" s="81">
        <f t="shared" si="29"/>
        <v>-8.5953146736860053E-2</v>
      </c>
      <c r="AM39" s="81">
        <f t="shared" si="30"/>
        <v>-5.8160092509314976E-2</v>
      </c>
    </row>
    <row r="40" spans="1:40">
      <c r="A40" s="18">
        <v>45169</v>
      </c>
      <c r="B40" s="42">
        <v>21.341000000000001</v>
      </c>
      <c r="C40" s="42">
        <v>4.6266956521739129</v>
      </c>
      <c r="D40" s="42">
        <v>25.967695652173916</v>
      </c>
      <c r="E40" s="42"/>
      <c r="F40" s="42">
        <v>2.4276521739130437</v>
      </c>
      <c r="G40" s="42">
        <v>5.6063043478260868</v>
      </c>
      <c r="H40" s="42">
        <v>8.03395652173913</v>
      </c>
      <c r="I40" s="42"/>
      <c r="J40" s="42">
        <v>23.768652173913043</v>
      </c>
      <c r="K40" s="42">
        <v>10.233000000000001</v>
      </c>
      <c r="L40" s="42">
        <v>34.001652173913044</v>
      </c>
      <c r="M40" s="42"/>
      <c r="N40" s="42">
        <v>1.8748260869565216</v>
      </c>
      <c r="P40" s="42" t="s">
        <v>52</v>
      </c>
      <c r="Q40" s="42" t="s">
        <v>52</v>
      </c>
      <c r="R40" s="42" t="s">
        <v>52</v>
      </c>
      <c r="S40" s="42" t="s">
        <v>52</v>
      </c>
      <c r="T40" s="42" t="s">
        <v>52</v>
      </c>
      <c r="U40" s="42" t="s">
        <v>52</v>
      </c>
      <c r="V40" s="42" t="s">
        <v>52</v>
      </c>
      <c r="W40" s="42" t="s">
        <v>52</v>
      </c>
      <c r="X40" s="42" t="s">
        <v>52</v>
      </c>
      <c r="Y40" s="42" t="s">
        <v>52</v>
      </c>
      <c r="Z40" s="42" t="s">
        <v>52</v>
      </c>
      <c r="AA40" s="42" t="s">
        <v>52</v>
      </c>
      <c r="AB40" s="42"/>
      <c r="AC40" s="42" t="s">
        <v>52</v>
      </c>
      <c r="AD40" s="42" t="s">
        <v>52</v>
      </c>
      <c r="AE40" s="42" t="s">
        <v>52</v>
      </c>
      <c r="AG40" s="80" t="s">
        <v>52</v>
      </c>
      <c r="AH40" s="80" t="s">
        <v>52</v>
      </c>
      <c r="AI40" s="80" t="s">
        <v>52</v>
      </c>
      <c r="AK40" s="81">
        <f t="shared" si="28"/>
        <v>-8.3001299229243597E-2</v>
      </c>
      <c r="AL40" s="81">
        <f t="shared" si="29"/>
        <v>-4.6465361803636918E-2</v>
      </c>
      <c r="AM40" s="81">
        <f t="shared" si="30"/>
        <v>-7.2303544612854598E-2</v>
      </c>
    </row>
    <row r="41" spans="1:40">
      <c r="A41" s="18">
        <v>45199</v>
      </c>
      <c r="B41" s="42">
        <v>23.056150000000002</v>
      </c>
      <c r="C41" s="42">
        <v>5.6071</v>
      </c>
      <c r="D41" s="42">
        <v>28.663250000000001</v>
      </c>
      <c r="E41" s="42"/>
      <c r="F41" s="42">
        <v>3.1003499999999997</v>
      </c>
      <c r="G41" s="42">
        <v>6.3426999999999998</v>
      </c>
      <c r="H41" s="42">
        <v>9.4430499999999995</v>
      </c>
      <c r="I41" s="42"/>
      <c r="J41" s="42">
        <v>26.156500000000001</v>
      </c>
      <c r="K41" s="42">
        <v>11.9498</v>
      </c>
      <c r="L41" s="42">
        <v>38.106300000000005</v>
      </c>
      <c r="M41" s="42"/>
      <c r="N41" s="42">
        <v>2.2442000000000002</v>
      </c>
      <c r="P41" s="42" t="s">
        <v>52</v>
      </c>
      <c r="Q41" s="42" t="s">
        <v>52</v>
      </c>
      <c r="R41" s="42" t="s">
        <v>52</v>
      </c>
      <c r="S41" s="42" t="s">
        <v>52</v>
      </c>
      <c r="T41" s="42" t="s">
        <v>52</v>
      </c>
      <c r="U41" s="42" t="s">
        <v>52</v>
      </c>
      <c r="V41" s="42" t="s">
        <v>52</v>
      </c>
      <c r="W41" s="42" t="s">
        <v>52</v>
      </c>
      <c r="X41" s="42" t="s">
        <v>52</v>
      </c>
      <c r="Y41" s="42" t="s">
        <v>52</v>
      </c>
      <c r="Z41" s="42" t="s">
        <v>52</v>
      </c>
      <c r="AA41" s="42" t="s">
        <v>52</v>
      </c>
      <c r="AB41" s="42"/>
      <c r="AC41" s="42" t="s">
        <v>52</v>
      </c>
      <c r="AD41" s="42" t="s">
        <v>52</v>
      </c>
      <c r="AE41" s="42" t="s">
        <v>52</v>
      </c>
      <c r="AG41" s="80" t="s">
        <v>52</v>
      </c>
      <c r="AH41" s="80" t="s">
        <v>52</v>
      </c>
      <c r="AI41" s="80" t="s">
        <v>52</v>
      </c>
      <c r="AK41" s="81">
        <f t="shared" si="28"/>
        <v>0.10046206274614544</v>
      </c>
      <c r="AL41" s="81">
        <f t="shared" si="29"/>
        <v>0.16777093716407698</v>
      </c>
      <c r="AM41" s="81">
        <f t="shared" si="30"/>
        <v>0.12071906991731862</v>
      </c>
    </row>
    <row r="42" spans="1:40">
      <c r="A42" s="18">
        <v>45230</v>
      </c>
      <c r="B42" s="42">
        <v>24.952045454545456</v>
      </c>
      <c r="C42" s="42">
        <v>5.4439545454545453</v>
      </c>
      <c r="D42" s="42">
        <v>30.396000000000001</v>
      </c>
      <c r="E42" s="42"/>
      <c r="F42" s="42">
        <v>2.9840454545454547</v>
      </c>
      <c r="G42" s="42">
        <v>6.6554545454545453</v>
      </c>
      <c r="H42" s="42">
        <v>9.6395</v>
      </c>
      <c r="I42" s="42"/>
      <c r="J42" s="42">
        <v>27.936090909090911</v>
      </c>
      <c r="K42" s="42">
        <v>12.099409090909091</v>
      </c>
      <c r="L42" s="42">
        <v>40.035499999999999</v>
      </c>
      <c r="M42" s="42"/>
      <c r="N42" s="42">
        <v>1.7419090909090911</v>
      </c>
      <c r="P42" s="42" t="s">
        <v>52</v>
      </c>
      <c r="Q42" s="42" t="s">
        <v>52</v>
      </c>
      <c r="R42" s="42" t="s">
        <v>52</v>
      </c>
      <c r="S42" s="42" t="s">
        <v>52</v>
      </c>
      <c r="T42" s="42" t="s">
        <v>52</v>
      </c>
      <c r="U42" s="42" t="s">
        <v>52</v>
      </c>
      <c r="V42" s="42" t="s">
        <v>52</v>
      </c>
      <c r="W42" s="42" t="s">
        <v>52</v>
      </c>
      <c r="X42" s="42" t="s">
        <v>52</v>
      </c>
      <c r="Y42" s="42" t="s">
        <v>52</v>
      </c>
      <c r="Z42" s="42" t="s">
        <v>52</v>
      </c>
      <c r="AA42" s="42" t="s">
        <v>52</v>
      </c>
      <c r="AB42" s="42"/>
      <c r="AC42" s="42" t="s">
        <v>52</v>
      </c>
      <c r="AD42" s="42" t="s">
        <v>52</v>
      </c>
      <c r="AE42" s="42" t="s">
        <v>52</v>
      </c>
      <c r="AG42" s="80" t="s">
        <v>52</v>
      </c>
      <c r="AH42" s="80" t="s">
        <v>52</v>
      </c>
      <c r="AI42" s="80" t="s">
        <v>52</v>
      </c>
      <c r="AK42" s="81">
        <f t="shared" ref="AK42:AK44" si="31">J42/J41-1</f>
        <v>6.8036278137017847E-2</v>
      </c>
      <c r="AL42" s="81">
        <f t="shared" ref="AL42:AL44" si="32">K42/K41-1</f>
        <v>1.2519798733793941E-2</v>
      </c>
      <c r="AM42" s="81">
        <f t="shared" ref="AM42:AM44" si="33">L42/L41-1</f>
        <v>5.0626799243169707E-2</v>
      </c>
    </row>
    <row r="43" spans="1:40">
      <c r="A43" s="18">
        <v>45260</v>
      </c>
      <c r="B43" s="42">
        <v>27.378714285714285</v>
      </c>
      <c r="C43" s="42">
        <v>6.683523809523809</v>
      </c>
      <c r="D43" s="42">
        <v>34.062238095238094</v>
      </c>
      <c r="E43" s="42"/>
      <c r="F43" s="42">
        <v>3.610095238095238</v>
      </c>
      <c r="G43" s="42">
        <v>7.9756666666666671</v>
      </c>
      <c r="H43" s="42">
        <v>11.585761904761906</v>
      </c>
      <c r="I43" s="42"/>
      <c r="J43" s="42">
        <v>30.988809523809522</v>
      </c>
      <c r="K43" s="42">
        <v>14.659190476190476</v>
      </c>
      <c r="L43" s="42">
        <v>45.647999999999996</v>
      </c>
      <c r="M43" s="42"/>
      <c r="N43" s="42">
        <v>2.2188571428571429</v>
      </c>
      <c r="P43" s="42" t="s">
        <v>52</v>
      </c>
      <c r="Q43" s="42" t="s">
        <v>52</v>
      </c>
      <c r="R43" s="42" t="s">
        <v>52</v>
      </c>
      <c r="S43" s="42" t="s">
        <v>52</v>
      </c>
      <c r="T43" s="42" t="s">
        <v>52</v>
      </c>
      <c r="U43" s="42" t="s">
        <v>52</v>
      </c>
      <c r="V43" s="42" t="s">
        <v>52</v>
      </c>
      <c r="W43" s="42" t="s">
        <v>52</v>
      </c>
      <c r="X43" s="42" t="s">
        <v>52</v>
      </c>
      <c r="Y43" s="42" t="s">
        <v>52</v>
      </c>
      <c r="Z43" s="42" t="s">
        <v>52</v>
      </c>
      <c r="AA43" s="42" t="s">
        <v>52</v>
      </c>
      <c r="AB43" s="42"/>
      <c r="AC43" s="42" t="s">
        <v>52</v>
      </c>
      <c r="AD43" s="42" t="s">
        <v>52</v>
      </c>
      <c r="AE43" s="42" t="s">
        <v>52</v>
      </c>
      <c r="AG43" s="80" t="s">
        <v>52</v>
      </c>
      <c r="AH43" s="80" t="s">
        <v>52</v>
      </c>
      <c r="AI43" s="80" t="s">
        <v>52</v>
      </c>
      <c r="AK43" s="81">
        <f t="shared" si="31"/>
        <v>0.1092750816373238</v>
      </c>
      <c r="AL43" s="81">
        <f t="shared" si="32"/>
        <v>0.21156251235481238</v>
      </c>
      <c r="AM43" s="81">
        <f t="shared" si="33"/>
        <v>0.14018808307626984</v>
      </c>
    </row>
    <row r="44" spans="1:40">
      <c r="A44" s="18">
        <v>45291</v>
      </c>
      <c r="B44" s="42">
        <v>24.324150000000003</v>
      </c>
      <c r="C44" s="42">
        <v>4.5271000000000008</v>
      </c>
      <c r="D44" s="42">
        <v>28.851250000000004</v>
      </c>
      <c r="E44" s="42"/>
      <c r="F44" s="42">
        <v>3.0871999999999997</v>
      </c>
      <c r="G44" s="42">
        <v>5.5566499999999994</v>
      </c>
      <c r="H44" s="42">
        <v>8.6438499999999987</v>
      </c>
      <c r="I44" s="42"/>
      <c r="J44" s="42">
        <v>27.411350000000002</v>
      </c>
      <c r="K44" s="42">
        <v>10.08375</v>
      </c>
      <c r="L44" s="42">
        <v>37.495100000000001</v>
      </c>
      <c r="M44" s="42"/>
      <c r="N44" s="42">
        <v>1.9534500000000001</v>
      </c>
      <c r="P44" s="42" t="s">
        <v>52</v>
      </c>
      <c r="Q44" s="42" t="s">
        <v>52</v>
      </c>
      <c r="R44" s="42" t="s">
        <v>52</v>
      </c>
      <c r="S44" s="42" t="s">
        <v>52</v>
      </c>
      <c r="T44" s="42" t="s">
        <v>52</v>
      </c>
      <c r="U44" s="42" t="s">
        <v>52</v>
      </c>
      <c r="V44" s="42" t="s">
        <v>52</v>
      </c>
      <c r="W44" s="42" t="s">
        <v>52</v>
      </c>
      <c r="X44" s="42" t="s">
        <v>52</v>
      </c>
      <c r="Y44" s="42" t="s">
        <v>52</v>
      </c>
      <c r="Z44" s="42" t="s">
        <v>52</v>
      </c>
      <c r="AA44" s="42" t="s">
        <v>52</v>
      </c>
      <c r="AB44" s="42"/>
      <c r="AC44" s="42" t="s">
        <v>52</v>
      </c>
      <c r="AD44" s="42" t="s">
        <v>52</v>
      </c>
      <c r="AE44" s="42" t="s">
        <v>52</v>
      </c>
      <c r="AG44" s="80" t="s">
        <v>52</v>
      </c>
      <c r="AH44" s="80" t="s">
        <v>52</v>
      </c>
      <c r="AI44" s="80" t="s">
        <v>52</v>
      </c>
      <c r="AK44" s="81">
        <f t="shared" si="31"/>
        <v>-0.11544359330941267</v>
      </c>
      <c r="AL44" s="81">
        <f t="shared" si="32"/>
        <v>-0.31212095126411843</v>
      </c>
      <c r="AM44" s="81">
        <f t="shared" si="33"/>
        <v>-0.17860366281107598</v>
      </c>
    </row>
    <row r="45" spans="1:40">
      <c r="A45" s="18">
        <v>45322</v>
      </c>
      <c r="B45" s="42">
        <v>32.468666666666671</v>
      </c>
      <c r="C45" s="42">
        <v>7.6733809523809526</v>
      </c>
      <c r="D45" s="42">
        <v>40.142047619047624</v>
      </c>
      <c r="E45" s="42"/>
      <c r="F45" s="42">
        <v>4.4522380952380951</v>
      </c>
      <c r="G45" s="42">
        <v>8.5277142857142856</v>
      </c>
      <c r="H45" s="42">
        <v>12.97995238095238</v>
      </c>
      <c r="I45" s="42"/>
      <c r="J45" s="42">
        <v>36.920904761904765</v>
      </c>
      <c r="K45" s="42">
        <v>16.201095238095238</v>
      </c>
      <c r="L45" s="42">
        <v>53.122</v>
      </c>
      <c r="M45" s="42"/>
      <c r="N45" s="42">
        <v>2.3235714285714284</v>
      </c>
      <c r="P45" s="42" t="s">
        <v>52</v>
      </c>
      <c r="Q45" s="42" t="s">
        <v>52</v>
      </c>
      <c r="R45" s="42" t="s">
        <v>52</v>
      </c>
      <c r="S45" s="42" t="s">
        <v>52</v>
      </c>
      <c r="T45" s="42" t="s">
        <v>52</v>
      </c>
      <c r="U45" s="42" t="s">
        <v>52</v>
      </c>
      <c r="V45" s="42" t="s">
        <v>52</v>
      </c>
      <c r="W45" s="42" t="s">
        <v>52</v>
      </c>
      <c r="X45" s="42" t="s">
        <v>52</v>
      </c>
      <c r="Y45" s="42" t="s">
        <v>52</v>
      </c>
      <c r="Z45" s="42" t="s">
        <v>52</v>
      </c>
      <c r="AA45" s="42" t="s">
        <v>52</v>
      </c>
      <c r="AB45" s="42"/>
      <c r="AC45" s="42" t="s">
        <v>52</v>
      </c>
      <c r="AD45" s="42" t="s">
        <v>52</v>
      </c>
      <c r="AE45" s="42" t="s">
        <v>52</v>
      </c>
      <c r="AG45" s="80" t="s">
        <v>52</v>
      </c>
      <c r="AH45" s="80" t="s">
        <v>52</v>
      </c>
      <c r="AI45" s="80" t="s">
        <v>52</v>
      </c>
      <c r="AK45" s="81">
        <f t="shared" ref="AK45:AK46" si="34">J45/J44-1</f>
        <v>0.34692033635354558</v>
      </c>
      <c r="AL45" s="81">
        <f t="shared" ref="AL45:AL46" si="35">K45/K44-1</f>
        <v>0.60665379824918686</v>
      </c>
      <c r="AM45" s="81">
        <f t="shared" ref="AM45:AM46" si="36">L45/L44-1</f>
        <v>0.41677179151409116</v>
      </c>
    </row>
    <row r="46" spans="1:40">
      <c r="A46" s="18">
        <v>45351</v>
      </c>
      <c r="B46" s="42">
        <v>32.708750000000002</v>
      </c>
      <c r="C46" s="42">
        <v>8.4508500000000009</v>
      </c>
      <c r="D46" s="42">
        <v>41.159600000000005</v>
      </c>
      <c r="E46" s="42"/>
      <c r="F46" s="42">
        <v>4.2279999999999998</v>
      </c>
      <c r="G46" s="42">
        <v>8.6315499999999989</v>
      </c>
      <c r="H46" s="42">
        <v>12.859549999999999</v>
      </c>
      <c r="I46" s="42"/>
      <c r="J46" s="42">
        <v>36.936750000000004</v>
      </c>
      <c r="K46" s="42">
        <v>17.0824</v>
      </c>
      <c r="L46" s="42">
        <v>54.019150000000003</v>
      </c>
      <c r="M46" s="42"/>
      <c r="N46" s="42">
        <v>2.8032500000000002</v>
      </c>
      <c r="P46" s="42" t="s">
        <v>52</v>
      </c>
      <c r="Q46" s="42" t="s">
        <v>52</v>
      </c>
      <c r="R46" s="42" t="s">
        <v>52</v>
      </c>
      <c r="S46" s="42" t="s">
        <v>52</v>
      </c>
      <c r="T46" s="42" t="s">
        <v>52</v>
      </c>
      <c r="U46" s="42" t="s">
        <v>52</v>
      </c>
      <c r="V46" s="42" t="s">
        <v>52</v>
      </c>
      <c r="W46" s="42" t="s">
        <v>52</v>
      </c>
      <c r="X46" s="42" t="s">
        <v>52</v>
      </c>
      <c r="Y46" s="42" t="s">
        <v>52</v>
      </c>
      <c r="Z46" s="42" t="s">
        <v>52</v>
      </c>
      <c r="AA46" s="42" t="s">
        <v>52</v>
      </c>
      <c r="AB46" s="42"/>
      <c r="AC46" s="42" t="s">
        <v>52</v>
      </c>
      <c r="AD46" s="42" t="s">
        <v>52</v>
      </c>
      <c r="AE46" s="42" t="s">
        <v>52</v>
      </c>
      <c r="AG46" s="80" t="s">
        <v>52</v>
      </c>
      <c r="AH46" s="80" t="s">
        <v>52</v>
      </c>
      <c r="AI46" s="80" t="s">
        <v>52</v>
      </c>
      <c r="AK46" s="81">
        <f t="shared" si="34"/>
        <v>4.2916711270812868E-4</v>
      </c>
      <c r="AL46" s="81">
        <f t="shared" si="35"/>
        <v>5.4397850821372939E-2</v>
      </c>
      <c r="AM46" s="81">
        <f t="shared" si="36"/>
        <v>1.6888483114340547E-2</v>
      </c>
    </row>
    <row r="47" spans="1:40">
      <c r="A47" s="18">
        <v>45382</v>
      </c>
      <c r="B47" s="42">
        <v>31.382950000000001</v>
      </c>
      <c r="C47" s="42">
        <v>6.5086000000000004</v>
      </c>
      <c r="D47" s="42">
        <v>37.891550000000002</v>
      </c>
      <c r="E47" s="42"/>
      <c r="F47" s="42">
        <v>4.8698500000000005</v>
      </c>
      <c r="G47" s="42">
        <v>8.5304000000000002</v>
      </c>
      <c r="H47" s="42">
        <v>13.40025</v>
      </c>
      <c r="I47" s="42"/>
      <c r="J47" s="42">
        <v>36.252800000000001</v>
      </c>
      <c r="K47" s="42">
        <v>15.039000000000001</v>
      </c>
      <c r="L47" s="42">
        <v>51.291800000000002</v>
      </c>
      <c r="M47" s="42"/>
      <c r="N47" s="42">
        <v>3.0587</v>
      </c>
      <c r="P47" s="42" t="s">
        <v>52</v>
      </c>
      <c r="Q47" s="42" t="s">
        <v>52</v>
      </c>
      <c r="R47" s="42" t="s">
        <v>52</v>
      </c>
      <c r="S47" s="42" t="s">
        <v>52</v>
      </c>
      <c r="T47" s="42" t="s">
        <v>52</v>
      </c>
      <c r="U47" s="42" t="s">
        <v>52</v>
      </c>
      <c r="V47" s="42" t="s">
        <v>52</v>
      </c>
      <c r="W47" s="42" t="s">
        <v>52</v>
      </c>
      <c r="X47" s="42" t="s">
        <v>52</v>
      </c>
      <c r="Y47" s="42" t="s">
        <v>52</v>
      </c>
      <c r="Z47" s="42" t="s">
        <v>52</v>
      </c>
      <c r="AA47" s="42" t="s">
        <v>52</v>
      </c>
      <c r="AB47" s="42"/>
      <c r="AC47" s="42" t="s">
        <v>52</v>
      </c>
      <c r="AD47" s="42" t="s">
        <v>52</v>
      </c>
      <c r="AE47" s="42" t="s">
        <v>52</v>
      </c>
      <c r="AG47" s="81">
        <f t="shared" ref="AG47" si="37">J47/J35-1</f>
        <v>0.1705336097942407</v>
      </c>
      <c r="AH47" s="81">
        <f t="shared" ref="AH47" si="38">K47/K35-1</f>
        <v>0.12273965132772657</v>
      </c>
      <c r="AI47" s="81">
        <f t="shared" ref="AI47" si="39">L47/L35-1</f>
        <v>0.15610376119637004</v>
      </c>
      <c r="AK47" s="81">
        <f t="shared" ref="AK47" si="40">J47/J46-1</f>
        <v>-1.851678883496799E-2</v>
      </c>
      <c r="AL47" s="81">
        <f t="shared" ref="AL47" si="41">K47/K46-1</f>
        <v>-0.11962019388376333</v>
      </c>
      <c r="AM47" s="81">
        <f t="shared" ref="AM47" si="42">L47/L46-1</f>
        <v>-5.0488576736212987E-2</v>
      </c>
    </row>
    <row r="48" spans="1:40">
      <c r="A48" s="18"/>
      <c r="B48" s="64"/>
      <c r="C48" s="64"/>
      <c r="D48" s="64"/>
      <c r="E48" s="64"/>
      <c r="F48" s="64"/>
      <c r="G48" s="64"/>
      <c r="H48" s="64"/>
      <c r="I48" s="64"/>
      <c r="J48" s="64"/>
      <c r="K48" s="64"/>
      <c r="L48" s="64"/>
      <c r="M48" s="64"/>
      <c r="N48" s="65"/>
      <c r="AG48" s="81"/>
      <c r="AH48" s="81"/>
      <c r="AI48" s="81"/>
      <c r="AK48" s="81"/>
      <c r="AL48" s="81"/>
      <c r="AM48" s="81"/>
    </row>
    <row r="49" spans="2:31">
      <c r="B49" s="41"/>
      <c r="C49" s="41"/>
      <c r="D49" s="41"/>
      <c r="E49" s="41"/>
      <c r="F49" s="41"/>
      <c r="G49" s="41"/>
      <c r="H49" s="41"/>
      <c r="I49" s="41"/>
      <c r="J49" s="41"/>
      <c r="K49" s="41"/>
      <c r="L49" s="41"/>
      <c r="M49" s="41"/>
      <c r="P49" s="41"/>
      <c r="Q49" s="41"/>
      <c r="R49" s="41"/>
      <c r="S49" s="41"/>
      <c r="T49" s="41"/>
      <c r="U49" s="41"/>
      <c r="V49" s="41"/>
      <c r="W49" s="41"/>
      <c r="X49" s="41"/>
      <c r="Y49" s="41"/>
      <c r="Z49" s="41"/>
      <c r="AA49" s="41"/>
      <c r="AB49" s="41"/>
      <c r="AC49" s="41"/>
      <c r="AD49" s="41"/>
      <c r="AE49" s="41"/>
    </row>
    <row r="50" spans="2:31">
      <c r="B50" s="41"/>
      <c r="C50" s="41"/>
      <c r="D50" s="41"/>
      <c r="E50" s="41"/>
      <c r="F50" s="41"/>
      <c r="G50" s="41"/>
      <c r="H50" s="41"/>
      <c r="I50" s="41"/>
      <c r="J50" s="41"/>
      <c r="K50" s="41"/>
      <c r="L50" s="41"/>
      <c r="M50" s="41"/>
      <c r="P50" s="41"/>
      <c r="Q50" s="41"/>
      <c r="R50" s="41"/>
      <c r="S50" s="41"/>
      <c r="T50" s="41"/>
      <c r="U50" s="41"/>
      <c r="V50" s="41"/>
      <c r="W50" s="41"/>
      <c r="X50" s="41"/>
      <c r="Y50" s="41"/>
      <c r="Z50" s="41"/>
      <c r="AA50" s="41"/>
      <c r="AB50" s="41"/>
      <c r="AC50" s="41"/>
      <c r="AD50" s="41"/>
      <c r="AE50" s="41"/>
    </row>
  </sheetData>
  <mergeCells count="7">
    <mergeCell ref="AK8:AM8"/>
    <mergeCell ref="B8:D8"/>
    <mergeCell ref="F8:H8"/>
    <mergeCell ref="J8:L8"/>
    <mergeCell ref="P8:AA8"/>
    <mergeCell ref="AC8:AE8"/>
    <mergeCell ref="AG8:AI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5"/>
  <sheetViews>
    <sheetView workbookViewId="0">
      <pane xSplit="1" ySplit="8" topLeftCell="B9" activePane="bottomRight" state="frozen"/>
      <selection pane="topRight" activeCell="B1" sqref="B1"/>
      <selection pane="bottomLeft" activeCell="A9" sqref="A9"/>
      <selection pane="bottomRight" activeCell="A30" sqref="A30"/>
    </sheetView>
  </sheetViews>
  <sheetFormatPr defaultColWidth="9.140625" defaultRowHeight="12"/>
  <cols>
    <col min="1" max="1" width="8.7109375" style="32" customWidth="1"/>
    <col min="2" max="2" width="10.7109375" style="35" customWidth="1"/>
    <col min="3" max="3" width="2.7109375" style="35" customWidth="1"/>
    <col min="4" max="4" width="10.7109375" style="78" customWidth="1"/>
    <col min="5" max="5" width="1.7109375" style="89" customWidth="1"/>
    <col min="6" max="6" width="10.7109375" style="78" customWidth="1"/>
    <col min="7" max="7" width="2.7109375" style="35" customWidth="1"/>
    <col min="8" max="16384" width="9.140625" style="35"/>
  </cols>
  <sheetData>
    <row r="1" spans="1:7" s="24" customFormat="1" ht="12.75">
      <c r="A1" s="14" t="s">
        <v>18</v>
      </c>
      <c r="B1" s="23" t="s">
        <v>22</v>
      </c>
      <c r="D1" s="66"/>
      <c r="E1" s="66"/>
      <c r="F1" s="66"/>
    </row>
    <row r="2" spans="1:7" s="24" customFormat="1" ht="12.75">
      <c r="A2" s="14" t="s">
        <v>19</v>
      </c>
      <c r="B2" s="23" t="s">
        <v>55</v>
      </c>
      <c r="D2" s="66"/>
      <c r="E2" s="66"/>
      <c r="F2" s="66"/>
    </row>
    <row r="3" spans="1:7" s="24" customFormat="1" ht="12.75">
      <c r="A3" s="15" t="s">
        <v>20</v>
      </c>
      <c r="B3" s="23" t="s">
        <v>31</v>
      </c>
      <c r="D3" s="66"/>
      <c r="E3" s="66"/>
      <c r="F3" s="66"/>
    </row>
    <row r="4" spans="1:7" s="26" customFormat="1" ht="11.25">
      <c r="A4" s="16" t="s">
        <v>3</v>
      </c>
      <c r="B4" s="25" t="s">
        <v>30</v>
      </c>
      <c r="D4" s="67"/>
      <c r="E4" s="67"/>
      <c r="F4" s="67"/>
    </row>
    <row r="5" spans="1:7" s="26" customFormat="1" ht="11.25">
      <c r="A5" s="17" t="s">
        <v>21</v>
      </c>
      <c r="B5" s="27" t="s">
        <v>68</v>
      </c>
      <c r="C5" s="27"/>
      <c r="D5" s="67"/>
      <c r="E5" s="88"/>
      <c r="F5" s="67"/>
      <c r="G5" s="27"/>
    </row>
    <row r="6" spans="1:7">
      <c r="A6" s="28"/>
      <c r="D6" s="68"/>
      <c r="F6" s="68"/>
    </row>
    <row r="7" spans="1:7">
      <c r="A7" s="29"/>
      <c r="D7" s="68"/>
      <c r="F7" s="68"/>
    </row>
    <row r="8" spans="1:7" ht="12" customHeight="1" thickBot="1">
      <c r="A8" s="30"/>
      <c r="B8" s="21" t="s">
        <v>0</v>
      </c>
      <c r="D8" s="70" t="s">
        <v>53</v>
      </c>
      <c r="F8" s="70" t="s">
        <v>63</v>
      </c>
    </row>
    <row r="9" spans="1:7" ht="12.75" thickTop="1">
      <c r="A9" s="22">
        <v>2013</v>
      </c>
      <c r="B9" s="13">
        <v>7125.0079999999998</v>
      </c>
      <c r="D9" s="90" t="s">
        <v>52</v>
      </c>
      <c r="F9" s="90" t="s">
        <v>52</v>
      </c>
    </row>
    <row r="10" spans="1:7">
      <c r="A10" s="22">
        <v>2014</v>
      </c>
      <c r="B10" s="13">
        <v>7469.1820000000007</v>
      </c>
      <c r="D10" s="90">
        <f t="shared" ref="D10:D16" si="0">B10/B9-1</f>
        <v>4.83050685697477E-2</v>
      </c>
      <c r="F10" s="90" t="s">
        <v>52</v>
      </c>
    </row>
    <row r="11" spans="1:7">
      <c r="A11" s="22">
        <v>2015</v>
      </c>
      <c r="B11" s="13">
        <v>7707.7890000000007</v>
      </c>
      <c r="D11" s="90">
        <f t="shared" si="0"/>
        <v>3.1945532991430658E-2</v>
      </c>
      <c r="F11" s="90" t="s">
        <v>52</v>
      </c>
    </row>
    <row r="12" spans="1:7">
      <c r="A12" s="22">
        <v>2016</v>
      </c>
      <c r="B12" s="13">
        <v>7960.3649999999998</v>
      </c>
      <c r="D12" s="90">
        <f t="shared" si="0"/>
        <v>3.2768930234078786E-2</v>
      </c>
      <c r="F12" s="90" t="s">
        <v>52</v>
      </c>
    </row>
    <row r="13" spans="1:7">
      <c r="A13" s="22">
        <v>2017</v>
      </c>
      <c r="B13" s="13">
        <v>8310.7749999999996</v>
      </c>
      <c r="D13" s="90">
        <f t="shared" si="0"/>
        <v>4.4019338309235767E-2</v>
      </c>
      <c r="F13" s="90" t="s">
        <v>52</v>
      </c>
    </row>
    <row r="14" spans="1:7">
      <c r="A14" s="22">
        <v>2018</v>
      </c>
      <c r="B14" s="13">
        <v>8511.9230000000007</v>
      </c>
      <c r="D14" s="90">
        <f t="shared" si="0"/>
        <v>2.4203278274288698E-2</v>
      </c>
      <c r="F14" s="90" t="s">
        <v>52</v>
      </c>
    </row>
    <row r="15" spans="1:7">
      <c r="A15" s="22">
        <v>2019</v>
      </c>
      <c r="B15" s="13">
        <v>8864.6569999999992</v>
      </c>
      <c r="D15" s="90">
        <f t="shared" si="0"/>
        <v>4.1439989529980403E-2</v>
      </c>
      <c r="F15" s="90" t="s">
        <v>52</v>
      </c>
    </row>
    <row r="16" spans="1:7">
      <c r="A16" s="22">
        <v>2020</v>
      </c>
      <c r="B16" s="13">
        <v>9813.8109999999997</v>
      </c>
      <c r="D16" s="90">
        <f t="shared" si="0"/>
        <v>0.10707171185529241</v>
      </c>
      <c r="F16" s="90" t="s">
        <v>52</v>
      </c>
    </row>
    <row r="17" spans="1:6">
      <c r="A17" s="22">
        <v>2021</v>
      </c>
      <c r="B17" s="13">
        <v>10354.467000000001</v>
      </c>
      <c r="D17" s="90">
        <f t="shared" ref="D17:D18" si="1">B17/B16-1</f>
        <v>5.509134015317807E-2</v>
      </c>
      <c r="F17" s="90" t="s">
        <v>52</v>
      </c>
    </row>
    <row r="18" spans="1:6">
      <c r="A18" s="22">
        <v>2022</v>
      </c>
      <c r="B18" s="13">
        <v>10446.178</v>
      </c>
      <c r="D18" s="90">
        <f t="shared" si="1"/>
        <v>8.8571434917894543E-3</v>
      </c>
      <c r="F18" s="90" t="s">
        <v>52</v>
      </c>
    </row>
    <row r="19" spans="1:6">
      <c r="A19" s="22">
        <v>2023</v>
      </c>
      <c r="B19" s="13">
        <v>10759.584000000001</v>
      </c>
      <c r="D19" s="90">
        <f t="shared" ref="D19" si="2">B19/B18-1</f>
        <v>3.0001977756840992E-2</v>
      </c>
      <c r="F19" s="90" t="s">
        <v>52</v>
      </c>
    </row>
    <row r="20" spans="1:6">
      <c r="A20" s="18"/>
      <c r="D20" s="80"/>
      <c r="F20" s="80"/>
    </row>
    <row r="21" spans="1:6">
      <c r="A21" s="22" t="s">
        <v>29</v>
      </c>
      <c r="B21" s="13">
        <v>10354.467000000001</v>
      </c>
      <c r="D21" s="80" t="s">
        <v>52</v>
      </c>
      <c r="F21" s="80" t="s">
        <v>52</v>
      </c>
    </row>
    <row r="22" spans="1:6">
      <c r="A22" s="22" t="s">
        <v>64</v>
      </c>
      <c r="B22" s="13">
        <v>10443.296</v>
      </c>
      <c r="D22" s="80" t="s">
        <v>52</v>
      </c>
      <c r="F22" s="62">
        <f>B22/B21-1</f>
        <v>8.578809512841179E-3</v>
      </c>
    </row>
    <row r="23" spans="1:6">
      <c r="A23" s="22" t="s">
        <v>65</v>
      </c>
      <c r="B23" s="13">
        <v>10391.579</v>
      </c>
      <c r="D23" s="80" t="s">
        <v>52</v>
      </c>
      <c r="F23" s="62">
        <f t="shared" ref="F23:F27" si="3">B23/B22-1</f>
        <v>-4.9521721877844316E-3</v>
      </c>
    </row>
    <row r="24" spans="1:6">
      <c r="A24" s="22" t="s">
        <v>66</v>
      </c>
      <c r="B24" s="13">
        <v>10300.151000000002</v>
      </c>
      <c r="D24" s="80" t="s">
        <v>52</v>
      </c>
      <c r="F24" s="62">
        <f t="shared" si="3"/>
        <v>-8.7982779132986799E-3</v>
      </c>
    </row>
    <row r="25" spans="1:6">
      <c r="A25" s="22" t="s">
        <v>67</v>
      </c>
      <c r="B25" s="13">
        <v>10446.178</v>
      </c>
      <c r="D25" s="90">
        <f>B25/B21-1</f>
        <v>8.8571434917894543E-3</v>
      </c>
      <c r="F25" s="62">
        <f t="shared" si="3"/>
        <v>1.417717080069969E-2</v>
      </c>
    </row>
    <row r="26" spans="1:6">
      <c r="A26" s="22" t="s">
        <v>70</v>
      </c>
      <c r="B26" s="13">
        <v>10592.844000000001</v>
      </c>
      <c r="D26" s="90">
        <f t="shared" ref="D26:D27" si="4">B26/B22-1</f>
        <v>1.4320000122566734E-2</v>
      </c>
      <c r="F26" s="62">
        <f t="shared" si="3"/>
        <v>1.4040158994035989E-2</v>
      </c>
    </row>
    <row r="27" spans="1:6">
      <c r="A27" s="22" t="s">
        <v>71</v>
      </c>
      <c r="B27" s="13">
        <v>10631.331</v>
      </c>
      <c r="D27" s="90">
        <f t="shared" si="4"/>
        <v>2.307175839205966E-2</v>
      </c>
      <c r="F27" s="62">
        <f t="shared" si="3"/>
        <v>3.6333018781358195E-3</v>
      </c>
    </row>
    <row r="28" spans="1:6">
      <c r="A28" s="22" t="s">
        <v>73</v>
      </c>
      <c r="B28" s="13">
        <v>10607.611999999999</v>
      </c>
      <c r="D28" s="90">
        <f t="shared" ref="D28" si="5">B28/B24-1</f>
        <v>2.9850144915350985E-2</v>
      </c>
      <c r="F28" s="62">
        <f t="shared" ref="F28" si="6">B28/B27-1</f>
        <v>-2.2310470814991268E-3</v>
      </c>
    </row>
    <row r="29" spans="1:6">
      <c r="A29" s="22" t="s">
        <v>74</v>
      </c>
      <c r="B29" s="13">
        <v>10759.584000000001</v>
      </c>
      <c r="D29" s="90">
        <f t="shared" ref="D29" si="7">B29/B25-1</f>
        <v>3.0001977756840992E-2</v>
      </c>
      <c r="F29" s="62">
        <f t="shared" ref="F29" si="8">B29/B28-1</f>
        <v>1.4326692944651498E-2</v>
      </c>
    </row>
    <row r="30" spans="1:6">
      <c r="A30" s="18"/>
      <c r="D30" s="81"/>
      <c r="F30" s="81"/>
    </row>
    <row r="31" spans="1:6">
      <c r="A31" s="18"/>
      <c r="D31" s="81"/>
      <c r="F31" s="81"/>
    </row>
    <row r="32" spans="1:6">
      <c r="A32" s="18"/>
      <c r="D32" s="81"/>
      <c r="F32" s="81"/>
    </row>
    <row r="33" spans="1:6">
      <c r="A33" s="18"/>
      <c r="D33" s="81"/>
      <c r="F33" s="81"/>
    </row>
    <row r="34" spans="1:6">
      <c r="A34" s="18"/>
      <c r="D34" s="81"/>
      <c r="F34" s="81"/>
    </row>
    <row r="35" spans="1:6">
      <c r="A35" s="18"/>
      <c r="D35" s="81"/>
      <c r="F35" s="81"/>
    </row>
    <row r="36" spans="1:6">
      <c r="A36" s="18"/>
      <c r="D36" s="81"/>
      <c r="F36" s="81"/>
    </row>
    <row r="37" spans="1:6">
      <c r="A37" s="18"/>
      <c r="D37" s="81"/>
      <c r="F37" s="81"/>
    </row>
    <row r="38" spans="1:6">
      <c r="A38" s="18"/>
      <c r="D38" s="81"/>
      <c r="F38" s="81"/>
    </row>
    <row r="39" spans="1:6">
      <c r="A39" s="18"/>
      <c r="D39" s="81"/>
      <c r="F39" s="81"/>
    </row>
    <row r="40" spans="1:6">
      <c r="D40" s="81"/>
      <c r="F40" s="81"/>
    </row>
    <row r="41" spans="1:6">
      <c r="D41" s="81"/>
      <c r="F41" s="81"/>
    </row>
    <row r="42" spans="1:6">
      <c r="D42" s="81"/>
      <c r="F42" s="81"/>
    </row>
    <row r="43" spans="1:6">
      <c r="D43" s="81"/>
      <c r="F43" s="81"/>
    </row>
    <row r="44" spans="1:6">
      <c r="D44" s="81"/>
      <c r="F44" s="81"/>
    </row>
    <row r="45" spans="1:6">
      <c r="D45" s="81"/>
      <c r="F45" s="8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Podziemska, Justyna</cp:lastModifiedBy>
  <dcterms:created xsi:type="dcterms:W3CDTF">2007-03-06T14:59:53Z</dcterms:created>
  <dcterms:modified xsi:type="dcterms:W3CDTF">2024-04-02T21:01:04Z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