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inheiro\Documents\GitHub\EconImpact\output\"/>
    </mc:Choice>
  </mc:AlternateContent>
  <xr:revisionPtr revIDLastSave="0" documentId="13_ncr:1_{531FF8FE-FC0D-488C-AB15-62CA1C0802B9}" xr6:coauthVersionLast="45" xr6:coauthVersionMax="45" xr10:uidLastSave="{00000000-0000-0000-0000-000000000000}"/>
  <bookViews>
    <workbookView xWindow="20370" yWindow="-9180" windowWidth="29040" windowHeight="15840" xr2:uid="{BE45908A-FC2F-44DB-9874-7AB9E8815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5" i="1" l="1"/>
  <c r="N35" i="1"/>
  <c r="N36" i="1" s="1"/>
  <c r="M35" i="1"/>
  <c r="O36" i="1" s="1"/>
  <c r="L35" i="1"/>
  <c r="L36" i="1" s="1"/>
  <c r="K35" i="1"/>
  <c r="K36" i="1" s="1"/>
  <c r="C35" i="1"/>
  <c r="D35" i="1"/>
  <c r="E35" i="1"/>
  <c r="F35" i="1"/>
  <c r="B35" i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H25" i="1"/>
  <c r="G25" i="1"/>
  <c r="G26" i="1" s="1"/>
  <c r="F25" i="1"/>
  <c r="F26" i="1" s="1"/>
  <c r="E25" i="1"/>
  <c r="B26" i="1" s="1"/>
  <c r="D25" i="1"/>
  <c r="C25" i="1"/>
  <c r="C26" i="1" s="1"/>
  <c r="B25" i="1"/>
  <c r="H26" i="1" s="1"/>
  <c r="Q16" i="1"/>
  <c r="Q17" i="1" s="1"/>
  <c r="P16" i="1"/>
  <c r="O16" i="1"/>
  <c r="N16" i="1"/>
  <c r="M16" i="1"/>
  <c r="M17" i="1" s="1"/>
  <c r="L16" i="1"/>
  <c r="K16" i="1"/>
  <c r="C16" i="1"/>
  <c r="D16" i="1"/>
  <c r="E16" i="1"/>
  <c r="F16" i="1"/>
  <c r="G16" i="1"/>
  <c r="H16" i="1"/>
  <c r="B16" i="1"/>
  <c r="L7" i="1"/>
  <c r="M7" i="1"/>
  <c r="N7" i="1"/>
  <c r="O7" i="1"/>
  <c r="P7" i="1"/>
  <c r="Q7" i="1"/>
  <c r="K7" i="1"/>
  <c r="C7" i="1"/>
  <c r="D7" i="1"/>
  <c r="E7" i="1"/>
  <c r="F7" i="1"/>
  <c r="G7" i="1"/>
  <c r="H7" i="1"/>
  <c r="B7" i="1"/>
  <c r="B36" i="1" l="1"/>
  <c r="C36" i="1"/>
  <c r="E26" i="1"/>
  <c r="B8" i="1"/>
  <c r="Q8" i="1"/>
  <c r="N17" i="1"/>
  <c r="D26" i="1"/>
  <c r="H8" i="1"/>
  <c r="D8" i="1"/>
  <c r="P8" i="1"/>
  <c r="L8" i="1"/>
  <c r="F36" i="1"/>
  <c r="M36" i="1"/>
  <c r="E8" i="1"/>
  <c r="M8" i="1"/>
  <c r="B17" i="1"/>
  <c r="E17" i="1"/>
  <c r="L17" i="1"/>
  <c r="P17" i="1"/>
  <c r="E36" i="1"/>
  <c r="D36" i="1"/>
  <c r="G8" i="1"/>
  <c r="C8" i="1"/>
  <c r="O8" i="1"/>
  <c r="H17" i="1"/>
  <c r="D17" i="1"/>
  <c r="O17" i="1"/>
  <c r="F8" i="1"/>
  <c r="K8" i="1"/>
  <c r="N8" i="1"/>
  <c r="G17" i="1"/>
  <c r="C17" i="1"/>
  <c r="K17" i="1"/>
  <c r="F17" i="1"/>
</calcChain>
</file>

<file path=xl/sharedStrings.xml><?xml version="1.0" encoding="utf-8"?>
<sst xmlns="http://schemas.openxmlformats.org/spreadsheetml/2006/main" count="110" uniqueCount="44">
  <si>
    <t>Bin A</t>
  </si>
  <si>
    <t>Bin B</t>
  </si>
  <si>
    <t>Bin C</t>
  </si>
  <si>
    <t>Bin D</t>
  </si>
  <si>
    <t>NA</t>
  </si>
  <si>
    <t>Low</t>
  </si>
  <si>
    <t>Med</t>
  </si>
  <si>
    <t>High</t>
  </si>
  <si>
    <t>Extreme</t>
  </si>
  <si>
    <t>Cash Score</t>
  </si>
  <si>
    <t>Months Score</t>
  </si>
  <si>
    <t>Ratio Score</t>
  </si>
  <si>
    <t>Vulnerability Score</t>
  </si>
  <si>
    <t>Survey Sample</t>
  </si>
  <si>
    <t>Statewide estimates</t>
  </si>
  <si>
    <t>Sum</t>
  </si>
  <si>
    <t>Proportion</t>
  </si>
  <si>
    <t>Cash Score: Days of unrestricted cash on hand</t>
  </si>
  <si>
    <t>&lt;30 days</t>
  </si>
  <si>
    <t>30-60 days</t>
  </si>
  <si>
    <t>60-90 days</t>
  </si>
  <si>
    <t>&gt;365 days</t>
  </si>
  <si>
    <t>180-365 days</t>
  </si>
  <si>
    <t>90-180 days</t>
  </si>
  <si>
    <t>Months Score: Months before assistance needed</t>
  </si>
  <si>
    <t>No assistance needed</t>
  </si>
  <si>
    <t>&gt;12 months</t>
  </si>
  <si>
    <t>9-12 months</t>
  </si>
  <si>
    <t>6-9 months</t>
  </si>
  <si>
    <t>3-6 months</t>
  </si>
  <si>
    <t>&lt;3 months</t>
  </si>
  <si>
    <t>Ratio Score: Operating ratio (revenue/expense)</t>
  </si>
  <si>
    <t>&gt;2</t>
  </si>
  <si>
    <t>1.5-2</t>
  </si>
  <si>
    <t>1.2-1.5</t>
  </si>
  <si>
    <t>0.95-1.2</t>
  </si>
  <si>
    <t>0.5-0.95</t>
  </si>
  <si>
    <t>&lt;0.5</t>
  </si>
  <si>
    <t>0 out of 3</t>
  </si>
  <si>
    <t>Medium</t>
  </si>
  <si>
    <t>1 out of 3</t>
  </si>
  <si>
    <t>2 out of 3</t>
  </si>
  <si>
    <t>Vulnerability Score: Count of 4s or 5s in above scores</t>
  </si>
  <si>
    <t>3 out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</si>
</sst>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AFA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4" xfId="0" applyFont="1" applyBorder="1"/>
    <xf numFmtId="0" fontId="0" fillId="0" borderId="0" xfId="0" applyBorder="1"/>
    <xf numFmtId="0" fontId="0" fillId="2" borderId="0" xfId="0" applyFill="1" applyBorder="1"/>
    <xf numFmtId="0" fontId="2" fillId="0" borderId="0" xfId="0" applyFont="1" applyBorder="1"/>
    <xf numFmtId="0" fontId="0" fillId="0" borderId="4" xfId="0" applyBorder="1"/>
    <xf numFmtId="1" fontId="0" fillId="0" borderId="0" xfId="0" applyNumberFormat="1" applyBorder="1"/>
    <xf numFmtId="0" fontId="2" fillId="2" borderId="0" xfId="0" applyFont="1" applyFill="1" applyBorder="1"/>
    <xf numFmtId="1" fontId="2" fillId="0" borderId="0" xfId="0" applyNumberFormat="1" applyFont="1" applyBorder="1"/>
    <xf numFmtId="0" fontId="2" fillId="0" borderId="6" xfId="0" applyFont="1" applyBorder="1"/>
    <xf numFmtId="9" fontId="2" fillId="0" borderId="7" xfId="1" applyFont="1" applyBorder="1"/>
    <xf numFmtId="9" fontId="2" fillId="2" borderId="7" xfId="1" applyFont="1" applyFill="1" applyBorder="1"/>
    <xf numFmtId="0" fontId="2" fillId="0" borderId="7" xfId="0" applyFont="1" applyBorder="1"/>
    <xf numFmtId="1" fontId="0" fillId="2" borderId="0" xfId="0" applyNumberFormat="1" applyFill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2" fillId="3" borderId="0" xfId="0" applyFont="1" applyFill="1" applyBorder="1"/>
    <xf numFmtId="9" fontId="2" fillId="3" borderId="7" xfId="1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Fill="1" applyBorder="1"/>
    <xf numFmtId="0" fontId="2" fillId="0" borderId="3" xfId="0" applyFont="1" applyBorder="1" applyAlignment="1">
      <alignment horizontal="center"/>
    </xf>
    <xf numFmtId="0" fontId="2" fillId="0" borderId="7" xfId="0" applyFont="1" applyFill="1" applyBorder="1"/>
    <xf numFmtId="0" fontId="2" fillId="0" borderId="8" xfId="0" applyFont="1" applyBorder="1"/>
    <xf numFmtId="0" fontId="0" fillId="2" borderId="2" xfId="0" applyFill="1" applyBorder="1"/>
    <xf numFmtId="0" fontId="0" fillId="3" borderId="2" xfId="0" applyFill="1" applyBorder="1"/>
    <xf numFmtId="1" fontId="0" fillId="0" borderId="2" xfId="0" applyNumberFormat="1" applyBorder="1"/>
    <xf numFmtId="1" fontId="0" fillId="2" borderId="2" xfId="0" applyNumberFormat="1" applyFill="1" applyBorder="1"/>
    <xf numFmtId="0" fontId="0" fillId="0" borderId="9" xfId="0" applyBorder="1"/>
    <xf numFmtId="1" fontId="0" fillId="3" borderId="2" xfId="0" applyNumberFormat="1" applyFill="1" applyBorder="1"/>
    <xf numFmtId="1" fontId="0" fillId="3" borderId="0" xfId="0" applyNumberFormat="1" applyFill="1" applyBorder="1"/>
    <xf numFmtId="1" fontId="2" fillId="3" borderId="0" xfId="0" applyNumberFormat="1" applyFont="1" applyFill="1" applyBorder="1"/>
    <xf numFmtId="1" fontId="0" fillId="4" borderId="2" xfId="0" applyNumberFormat="1" applyFill="1" applyBorder="1"/>
    <xf numFmtId="1" fontId="0" fillId="4" borderId="3" xfId="0" applyNumberFormat="1" applyFill="1" applyBorder="1"/>
    <xf numFmtId="1" fontId="0" fillId="4" borderId="0" xfId="0" applyNumberFormat="1" applyFill="1" applyBorder="1"/>
    <xf numFmtId="1" fontId="0" fillId="4" borderId="5" xfId="0" applyNumberFormat="1" applyFill="1" applyBorder="1"/>
    <xf numFmtId="1" fontId="2" fillId="4" borderId="0" xfId="0" applyNumberFormat="1" applyFont="1" applyFill="1" applyBorder="1"/>
    <xf numFmtId="1" fontId="2" fillId="4" borderId="5" xfId="0" applyNumberFormat="1" applyFont="1" applyFill="1" applyBorder="1"/>
    <xf numFmtId="9" fontId="2" fillId="4" borderId="7" xfId="1" applyFont="1" applyFill="1" applyBorder="1"/>
    <xf numFmtId="9" fontId="2" fillId="4" borderId="8" xfId="1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0" fillId="5" borderId="5" xfId="0" applyFill="1" applyBorder="1"/>
    <xf numFmtId="0" fontId="2" fillId="5" borderId="5" xfId="0" applyFont="1" applyFill="1" applyBorder="1"/>
    <xf numFmtId="9" fontId="2" fillId="5" borderId="8" xfId="1" applyFont="1" applyFill="1" applyBorder="1"/>
    <xf numFmtId="1" fontId="0" fillId="5" borderId="5" xfId="0" applyNumberFormat="1" applyFill="1" applyBorder="1"/>
    <xf numFmtId="1" fontId="2" fillId="5" borderId="5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FA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11</xdr:col>
      <xdr:colOff>152400</xdr:colOff>
      <xdr:row>71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88EA9B-DB1D-4E2B-8CD4-C9CC1282B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4275"/>
          <a:ext cx="8353425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4440-FCC4-44BC-948F-F20AA290F10A}">
  <dimension ref="A1:T36"/>
  <sheetViews>
    <sheetView tabSelected="1" topLeftCell="A34" workbookViewId="0">
      <selection activeCell="A40" sqref="A40"/>
    </sheetView>
  </sheetViews>
  <sheetFormatPr defaultRowHeight="15" x14ac:dyDescent="0.25"/>
  <cols>
    <col min="1" max="1" width="18.140625" bestFit="1" customWidth="1"/>
    <col min="9" max="9" width="9.140625" style="5"/>
    <col min="10" max="10" width="18.140625" bestFit="1" customWidth="1"/>
    <col min="11" max="11" width="13.5703125" bestFit="1" customWidth="1"/>
    <col min="12" max="12" width="11.7109375" bestFit="1" customWidth="1"/>
    <col min="13" max="14" width="10.85546875" bestFit="1" customWidth="1"/>
    <col min="15" max="15" width="10.5703125" bestFit="1" customWidth="1"/>
    <col min="16" max="17" width="10.85546875" bestFit="1" customWidth="1"/>
    <col min="20" max="20" width="31.85546875" customWidth="1"/>
  </cols>
  <sheetData>
    <row r="1" spans="1:20" x14ac:dyDescent="0.25">
      <c r="A1" s="2"/>
      <c r="B1" s="21" t="s">
        <v>13</v>
      </c>
      <c r="C1" s="21"/>
      <c r="D1" s="21"/>
      <c r="E1" s="21"/>
      <c r="F1" s="21"/>
      <c r="G1" s="21"/>
      <c r="H1" s="23"/>
      <c r="J1" s="2"/>
      <c r="K1" s="21" t="s">
        <v>14</v>
      </c>
      <c r="L1" s="21"/>
      <c r="M1" s="21"/>
      <c r="N1" s="21"/>
      <c r="O1" s="21"/>
      <c r="P1" s="21"/>
      <c r="Q1" s="23"/>
    </row>
    <row r="2" spans="1:20" ht="15.75" thickBot="1" x14ac:dyDescent="0.3">
      <c r="A2" s="12" t="s">
        <v>9</v>
      </c>
      <c r="B2" s="15" t="s">
        <v>4</v>
      </c>
      <c r="C2" s="24">
        <v>0</v>
      </c>
      <c r="D2" s="24">
        <v>1</v>
      </c>
      <c r="E2" s="24">
        <v>2</v>
      </c>
      <c r="F2" s="24">
        <v>3</v>
      </c>
      <c r="G2" s="15">
        <v>4</v>
      </c>
      <c r="H2" s="25">
        <v>5</v>
      </c>
      <c r="J2" s="12" t="s">
        <v>9</v>
      </c>
      <c r="K2" s="15" t="s">
        <v>4</v>
      </c>
      <c r="L2" s="24">
        <v>0</v>
      </c>
      <c r="M2" s="24">
        <v>1</v>
      </c>
      <c r="N2" s="15">
        <v>2</v>
      </c>
      <c r="O2" s="15">
        <v>3</v>
      </c>
      <c r="P2" s="15">
        <v>4</v>
      </c>
      <c r="Q2" s="25">
        <v>5</v>
      </c>
      <c r="S2" s="1" t="s">
        <v>17</v>
      </c>
      <c r="T2" s="1"/>
    </row>
    <row r="3" spans="1:20" x14ac:dyDescent="0.25">
      <c r="A3" s="2" t="s">
        <v>0</v>
      </c>
      <c r="B3" s="3">
        <v>30</v>
      </c>
      <c r="C3" s="26">
        <v>80</v>
      </c>
      <c r="D3" s="26">
        <v>24</v>
      </c>
      <c r="E3" s="27">
        <v>16</v>
      </c>
      <c r="F3" s="27">
        <v>2</v>
      </c>
      <c r="G3" s="42">
        <v>8</v>
      </c>
      <c r="H3" s="43">
        <v>24</v>
      </c>
      <c r="J3" s="2" t="s">
        <v>0</v>
      </c>
      <c r="K3" s="28">
        <v>315.79253816999898</v>
      </c>
      <c r="L3" s="29">
        <v>851.09944939000002</v>
      </c>
      <c r="M3" s="29">
        <v>245.44521911999999</v>
      </c>
      <c r="N3" s="31">
        <v>169.62082226000001</v>
      </c>
      <c r="O3" s="31">
        <v>20.45376826</v>
      </c>
      <c r="P3" s="34">
        <v>87.805749219999996</v>
      </c>
      <c r="Q3" s="35">
        <v>245.44521911999999</v>
      </c>
      <c r="S3" s="22">
        <v>0</v>
      </c>
      <c r="T3" s="1" t="s">
        <v>21</v>
      </c>
    </row>
    <row r="4" spans="1:20" x14ac:dyDescent="0.25">
      <c r="A4" s="8" t="s">
        <v>1</v>
      </c>
      <c r="B4" s="5">
        <v>8</v>
      </c>
      <c r="C4" s="6">
        <v>40</v>
      </c>
      <c r="D4" s="6">
        <v>13</v>
      </c>
      <c r="E4" s="18">
        <v>20</v>
      </c>
      <c r="F4" s="18">
        <v>6</v>
      </c>
      <c r="G4" s="44">
        <v>5</v>
      </c>
      <c r="H4" s="45">
        <v>15</v>
      </c>
      <c r="J4" s="8" t="s">
        <v>1</v>
      </c>
      <c r="K4" s="9">
        <v>18.406854665999901</v>
      </c>
      <c r="L4" s="16">
        <v>98.369114948000004</v>
      </c>
      <c r="M4" s="16">
        <v>31.872955545999901</v>
      </c>
      <c r="N4" s="32">
        <v>49.734263069999997</v>
      </c>
      <c r="O4" s="32">
        <v>14.837676111999899</v>
      </c>
      <c r="P4" s="36">
        <v>12.2270587449999</v>
      </c>
      <c r="Q4" s="37">
        <v>36.681176234999903</v>
      </c>
      <c r="S4" s="1">
        <v>1</v>
      </c>
      <c r="T4" s="1" t="s">
        <v>22</v>
      </c>
    </row>
    <row r="5" spans="1:20" x14ac:dyDescent="0.25">
      <c r="A5" s="8" t="s">
        <v>2</v>
      </c>
      <c r="B5" s="5">
        <v>1</v>
      </c>
      <c r="C5" s="6">
        <v>15</v>
      </c>
      <c r="D5" s="6">
        <v>15</v>
      </c>
      <c r="E5" s="18">
        <v>17</v>
      </c>
      <c r="F5" s="18">
        <v>6</v>
      </c>
      <c r="G5" s="44">
        <v>5</v>
      </c>
      <c r="H5" s="45">
        <v>11</v>
      </c>
      <c r="J5" s="8" t="s">
        <v>2</v>
      </c>
      <c r="K5" s="9">
        <v>1.45910921</v>
      </c>
      <c r="L5" s="16">
        <v>24.903087255999999</v>
      </c>
      <c r="M5" s="16">
        <v>25.177309901999902</v>
      </c>
      <c r="N5" s="32">
        <v>28.643973613999901</v>
      </c>
      <c r="O5" s="32">
        <v>9.8515458439999897</v>
      </c>
      <c r="P5" s="36">
        <v>8.3924366339999992</v>
      </c>
      <c r="Q5" s="37">
        <v>18.243982478</v>
      </c>
      <c r="S5" s="1">
        <v>2</v>
      </c>
      <c r="T5" s="1" t="s">
        <v>23</v>
      </c>
    </row>
    <row r="6" spans="1:20" x14ac:dyDescent="0.25">
      <c r="A6" s="8" t="s">
        <v>3</v>
      </c>
      <c r="B6" s="5"/>
      <c r="C6" s="6">
        <v>16</v>
      </c>
      <c r="D6" s="6">
        <v>16</v>
      </c>
      <c r="E6" s="18">
        <v>6</v>
      </c>
      <c r="F6" s="18">
        <v>1</v>
      </c>
      <c r="G6" s="44">
        <v>6</v>
      </c>
      <c r="H6" s="45">
        <v>10</v>
      </c>
      <c r="J6" s="8" t="s">
        <v>3</v>
      </c>
      <c r="K6" s="9"/>
      <c r="L6" s="16">
        <v>23.5064573219999</v>
      </c>
      <c r="M6" s="16">
        <v>23.9806920159999</v>
      </c>
      <c r="N6" s="32">
        <v>8.7556421590000006</v>
      </c>
      <c r="O6" s="32">
        <v>1.2616759040000001</v>
      </c>
      <c r="P6" s="36">
        <v>8.5185248120000008</v>
      </c>
      <c r="Q6" s="37">
        <v>14.513697816000001</v>
      </c>
      <c r="S6" s="1">
        <v>3</v>
      </c>
      <c r="T6" s="1" t="s">
        <v>20</v>
      </c>
    </row>
    <row r="7" spans="1:20" x14ac:dyDescent="0.25">
      <c r="A7" s="4" t="s">
        <v>15</v>
      </c>
      <c r="B7" s="7">
        <f>SUM(B3:B6)</f>
        <v>39</v>
      </c>
      <c r="C7" s="10">
        <f t="shared" ref="C7:H7" si="0">SUM(C3:C6)</f>
        <v>151</v>
      </c>
      <c r="D7" s="10">
        <f t="shared" si="0"/>
        <v>68</v>
      </c>
      <c r="E7" s="19">
        <f t="shared" si="0"/>
        <v>59</v>
      </c>
      <c r="F7" s="19">
        <f t="shared" si="0"/>
        <v>15</v>
      </c>
      <c r="G7" s="46">
        <f t="shared" si="0"/>
        <v>24</v>
      </c>
      <c r="H7" s="47">
        <f t="shared" si="0"/>
        <v>60</v>
      </c>
      <c r="J7" s="4" t="s">
        <v>15</v>
      </c>
      <c r="K7" s="11">
        <f>SUM(K3:K6)</f>
        <v>335.65850204599889</v>
      </c>
      <c r="L7" s="17">
        <f t="shared" ref="L7:Q7" si="1">SUM(L3:L6)</f>
        <v>997.87810891599997</v>
      </c>
      <c r="M7" s="17">
        <f t="shared" si="1"/>
        <v>326.47617658399969</v>
      </c>
      <c r="N7" s="33">
        <f t="shared" si="1"/>
        <v>256.75470110299989</v>
      </c>
      <c r="O7" s="33">
        <f t="shared" si="1"/>
        <v>46.404666119999888</v>
      </c>
      <c r="P7" s="38">
        <f t="shared" si="1"/>
        <v>116.94376941099988</v>
      </c>
      <c r="Q7" s="39">
        <f t="shared" si="1"/>
        <v>314.8840756489999</v>
      </c>
      <c r="S7" s="1">
        <v>4</v>
      </c>
      <c r="T7" s="1" t="s">
        <v>19</v>
      </c>
    </row>
    <row r="8" spans="1:20" ht="15.75" thickBot="1" x14ac:dyDescent="0.3">
      <c r="A8" s="12" t="s">
        <v>16</v>
      </c>
      <c r="B8" s="13">
        <f>B7/SUM($B$7:$H$7)</f>
        <v>9.375E-2</v>
      </c>
      <c r="C8" s="14">
        <f t="shared" ref="C8:H8" si="2">C7/SUM($B$7:$H$7)</f>
        <v>0.36298076923076922</v>
      </c>
      <c r="D8" s="14">
        <f t="shared" si="2"/>
        <v>0.16346153846153846</v>
      </c>
      <c r="E8" s="20">
        <f t="shared" si="2"/>
        <v>0.14182692307692307</v>
      </c>
      <c r="F8" s="20">
        <f t="shared" si="2"/>
        <v>3.6057692307692304E-2</v>
      </c>
      <c r="G8" s="40">
        <f t="shared" si="2"/>
        <v>5.7692307692307696E-2</v>
      </c>
      <c r="H8" s="41">
        <f t="shared" si="2"/>
        <v>0.14423076923076922</v>
      </c>
      <c r="I8" s="30"/>
      <c r="J8" s="12" t="s">
        <v>16</v>
      </c>
      <c r="K8" s="13">
        <f>K7/SUM($K$7:$Q$7)</f>
        <v>0.1401496877118851</v>
      </c>
      <c r="L8" s="14">
        <f t="shared" ref="L8:Q8" si="3">L7/SUM($K$7:$Q$7)</f>
        <v>0.41665056742682594</v>
      </c>
      <c r="M8" s="14">
        <f t="shared" si="3"/>
        <v>0.13631573136004593</v>
      </c>
      <c r="N8" s="20">
        <f t="shared" si="3"/>
        <v>0.1072044681091157</v>
      </c>
      <c r="O8" s="20">
        <f t="shared" si="3"/>
        <v>1.9375643475287335E-2</v>
      </c>
      <c r="P8" s="40">
        <f t="shared" si="3"/>
        <v>4.8828296208496713E-2</v>
      </c>
      <c r="Q8" s="41">
        <f t="shared" si="3"/>
        <v>0.13147560570834343</v>
      </c>
      <c r="S8" s="1">
        <v>5</v>
      </c>
      <c r="T8" s="1" t="s">
        <v>18</v>
      </c>
    </row>
    <row r="9" spans="1:20" ht="15.75" thickBot="1" x14ac:dyDescent="0.3"/>
    <row r="10" spans="1:20" x14ac:dyDescent="0.25">
      <c r="A10" s="2"/>
      <c r="B10" s="21" t="s">
        <v>13</v>
      </c>
      <c r="C10" s="21"/>
      <c r="D10" s="21"/>
      <c r="E10" s="21"/>
      <c r="F10" s="21"/>
      <c r="G10" s="21"/>
      <c r="H10" s="23"/>
      <c r="J10" s="2"/>
      <c r="K10" s="21" t="s">
        <v>14</v>
      </c>
      <c r="L10" s="21"/>
      <c r="M10" s="21"/>
      <c r="N10" s="21"/>
      <c r="O10" s="21"/>
      <c r="P10" s="21"/>
      <c r="Q10" s="23"/>
    </row>
    <row r="11" spans="1:20" ht="15.75" thickBot="1" x14ac:dyDescent="0.3">
      <c r="A11" s="12" t="s">
        <v>10</v>
      </c>
      <c r="B11" s="15" t="s">
        <v>4</v>
      </c>
      <c r="C11" s="24">
        <v>0</v>
      </c>
      <c r="D11" s="24">
        <v>1</v>
      </c>
      <c r="E11" s="15">
        <v>2</v>
      </c>
      <c r="F11" s="15">
        <v>3</v>
      </c>
      <c r="G11" s="15">
        <v>4</v>
      </c>
      <c r="H11" s="25">
        <v>5</v>
      </c>
      <c r="J11" s="12" t="s">
        <v>10</v>
      </c>
      <c r="K11" s="15" t="s">
        <v>4</v>
      </c>
      <c r="L11" s="24">
        <v>0</v>
      </c>
      <c r="M11" s="24">
        <v>1</v>
      </c>
      <c r="N11" s="15">
        <v>2</v>
      </c>
      <c r="O11" s="15">
        <v>3</v>
      </c>
      <c r="P11" s="15">
        <v>4</v>
      </c>
      <c r="Q11" s="25">
        <v>5</v>
      </c>
      <c r="S11" s="1" t="s">
        <v>24</v>
      </c>
      <c r="T11" s="1"/>
    </row>
    <row r="12" spans="1:20" x14ac:dyDescent="0.25">
      <c r="A12" s="2" t="s">
        <v>0</v>
      </c>
      <c r="B12" s="3">
        <v>30</v>
      </c>
      <c r="C12" s="26">
        <v>115</v>
      </c>
      <c r="D12" s="26">
        <v>23</v>
      </c>
      <c r="E12" s="27">
        <v>3</v>
      </c>
      <c r="F12" s="27">
        <v>3</v>
      </c>
      <c r="G12" s="42">
        <v>5</v>
      </c>
      <c r="H12" s="43">
        <v>5</v>
      </c>
      <c r="J12" s="2" t="s">
        <v>0</v>
      </c>
      <c r="K12" s="28">
        <v>315.79253816999898</v>
      </c>
      <c r="L12" s="29">
        <v>1203.04971775999</v>
      </c>
      <c r="M12" s="29">
        <v>247.19968735</v>
      </c>
      <c r="N12" s="31">
        <v>33.675990480000003</v>
      </c>
      <c r="O12" s="31">
        <v>30.680652389999999</v>
      </c>
      <c r="P12" s="34">
        <v>54.12975874</v>
      </c>
      <c r="Q12" s="35">
        <v>51.134420650000003</v>
      </c>
      <c r="S12" s="1">
        <v>0</v>
      </c>
      <c r="T12" s="1" t="s">
        <v>25</v>
      </c>
    </row>
    <row r="13" spans="1:20" x14ac:dyDescent="0.25">
      <c r="A13" s="8" t="s">
        <v>1</v>
      </c>
      <c r="B13" s="5">
        <v>8</v>
      </c>
      <c r="C13" s="6">
        <v>64</v>
      </c>
      <c r="D13" s="6">
        <v>21</v>
      </c>
      <c r="E13" s="18">
        <v>3</v>
      </c>
      <c r="F13" s="18">
        <v>3</v>
      </c>
      <c r="G13" s="44">
        <v>7</v>
      </c>
      <c r="H13" s="45">
        <v>1</v>
      </c>
      <c r="J13" s="8" t="s">
        <v>1</v>
      </c>
      <c r="K13" s="9">
        <v>18.406854665999901</v>
      </c>
      <c r="L13" s="16">
        <v>159.37187557600001</v>
      </c>
      <c r="M13" s="16">
        <v>51.5188523469999</v>
      </c>
      <c r="N13" s="32">
        <v>7.4188380559999896</v>
      </c>
      <c r="O13" s="32">
        <v>7.0058240109999996</v>
      </c>
      <c r="P13" s="36">
        <v>16.209251343999998</v>
      </c>
      <c r="Q13" s="37">
        <v>2.197603322</v>
      </c>
      <c r="S13" s="1">
        <v>1</v>
      </c>
      <c r="T13" s="1" t="s">
        <v>26</v>
      </c>
    </row>
    <row r="14" spans="1:20" x14ac:dyDescent="0.25">
      <c r="A14" s="8" t="s">
        <v>2</v>
      </c>
      <c r="B14" s="5">
        <v>1</v>
      </c>
      <c r="C14" s="6">
        <v>39</v>
      </c>
      <c r="D14" s="6">
        <v>18</v>
      </c>
      <c r="E14" s="18">
        <v>5</v>
      </c>
      <c r="F14" s="18">
        <v>3</v>
      </c>
      <c r="G14" s="44">
        <v>3</v>
      </c>
      <c r="H14" s="45">
        <v>1</v>
      </c>
      <c r="J14" s="8" t="s">
        <v>2</v>
      </c>
      <c r="K14" s="9">
        <v>1.45910921</v>
      </c>
      <c r="L14" s="16">
        <v>65.680383861999999</v>
      </c>
      <c r="M14" s="16">
        <v>30.103082823999902</v>
      </c>
      <c r="N14" s="32">
        <v>8.3924366339999992</v>
      </c>
      <c r="O14" s="32">
        <v>4.3773276299999999</v>
      </c>
      <c r="P14" s="36">
        <v>4.9257729220000002</v>
      </c>
      <c r="Q14" s="37">
        <v>1.7333318559999999</v>
      </c>
      <c r="S14" s="1">
        <v>2</v>
      </c>
      <c r="T14" s="1" t="s">
        <v>27</v>
      </c>
    </row>
    <row r="15" spans="1:20" x14ac:dyDescent="0.25">
      <c r="A15" s="8" t="s">
        <v>3</v>
      </c>
      <c r="B15" s="5"/>
      <c r="C15" s="6">
        <v>31</v>
      </c>
      <c r="D15" s="6">
        <v>17</v>
      </c>
      <c r="E15" s="18">
        <v>3</v>
      </c>
      <c r="F15" s="18">
        <v>2</v>
      </c>
      <c r="G15" s="44">
        <v>1</v>
      </c>
      <c r="H15" s="45">
        <v>1</v>
      </c>
      <c r="J15" s="8" t="s">
        <v>3</v>
      </c>
      <c r="K15" s="9"/>
      <c r="L15" s="16">
        <v>45.751238739999998</v>
      </c>
      <c r="M15" s="16">
        <v>24.531015878999899</v>
      </c>
      <c r="N15" s="32">
        <v>4.4963797529999896</v>
      </c>
      <c r="O15" s="32">
        <v>2.9975865019999999</v>
      </c>
      <c r="P15" s="36">
        <v>1.2616759040000001</v>
      </c>
      <c r="Q15" s="37">
        <v>1.4987932509999999</v>
      </c>
      <c r="S15" s="1">
        <v>3</v>
      </c>
      <c r="T15" s="1" t="s">
        <v>28</v>
      </c>
    </row>
    <row r="16" spans="1:20" x14ac:dyDescent="0.25">
      <c r="A16" s="4" t="s">
        <v>15</v>
      </c>
      <c r="B16" s="7">
        <f>SUM(B12:B15)</f>
        <v>39</v>
      </c>
      <c r="C16" s="10">
        <f t="shared" ref="C16:H16" si="4">SUM(C12:C15)</f>
        <v>249</v>
      </c>
      <c r="D16" s="10">
        <f t="shared" si="4"/>
        <v>79</v>
      </c>
      <c r="E16" s="19">
        <f t="shared" si="4"/>
        <v>14</v>
      </c>
      <c r="F16" s="19">
        <f t="shared" si="4"/>
        <v>11</v>
      </c>
      <c r="G16" s="46">
        <f t="shared" si="4"/>
        <v>16</v>
      </c>
      <c r="H16" s="47">
        <f t="shared" si="4"/>
        <v>8</v>
      </c>
      <c r="J16" s="4" t="s">
        <v>15</v>
      </c>
      <c r="K16" s="11">
        <f>SUM(K12:K15)</f>
        <v>335.65850204599889</v>
      </c>
      <c r="L16" s="17">
        <f t="shared" ref="L16" si="5">SUM(L12:L15)</f>
        <v>1473.8532159379902</v>
      </c>
      <c r="M16" s="17">
        <f t="shared" ref="M16" si="6">SUM(M12:M15)</f>
        <v>353.35263839999971</v>
      </c>
      <c r="N16" s="33">
        <f t="shared" ref="N16" si="7">SUM(N12:N15)</f>
        <v>53.983644922999986</v>
      </c>
      <c r="O16" s="33">
        <f t="shared" ref="O16" si="8">SUM(O12:O15)</f>
        <v>45.061390533000001</v>
      </c>
      <c r="P16" s="38">
        <f t="shared" ref="P16" si="9">SUM(P12:P15)</f>
        <v>76.526458909999988</v>
      </c>
      <c r="Q16" s="39">
        <f t="shared" ref="Q16" si="10">SUM(Q12:Q15)</f>
        <v>56.564149079000003</v>
      </c>
      <c r="S16" s="1">
        <v>4</v>
      </c>
      <c r="T16" s="1" t="s">
        <v>29</v>
      </c>
    </row>
    <row r="17" spans="1:20" ht="15.75" thickBot="1" x14ac:dyDescent="0.3">
      <c r="A17" s="12" t="s">
        <v>16</v>
      </c>
      <c r="B17" s="13">
        <f>B16/SUM($B$16:$H$16)</f>
        <v>9.375E-2</v>
      </c>
      <c r="C17" s="14">
        <f t="shared" ref="C17:H17" si="11">C16/SUM($B$16:$H$16)</f>
        <v>0.59855769230769229</v>
      </c>
      <c r="D17" s="14">
        <f t="shared" si="11"/>
        <v>0.18990384615384615</v>
      </c>
      <c r="E17" s="20">
        <f t="shared" si="11"/>
        <v>3.3653846153846152E-2</v>
      </c>
      <c r="F17" s="20">
        <f t="shared" si="11"/>
        <v>2.6442307692307692E-2</v>
      </c>
      <c r="G17" s="40">
        <f t="shared" si="11"/>
        <v>3.8461538461538464E-2</v>
      </c>
      <c r="H17" s="41">
        <f t="shared" si="11"/>
        <v>1.9230769230769232E-2</v>
      </c>
      <c r="I17" s="30"/>
      <c r="J17" s="12" t="s">
        <v>16</v>
      </c>
      <c r="K17" s="13">
        <f>K16/SUM($K$16:$Q$16)</f>
        <v>0.1401496877118856</v>
      </c>
      <c r="L17" s="14">
        <f t="shared" ref="L17:Q17" si="12">L16/SUM($K$16:$Q$16)</f>
        <v>0.61538756410990736</v>
      </c>
      <c r="M17" s="14">
        <f t="shared" si="12"/>
        <v>0.14753763608569112</v>
      </c>
      <c r="N17" s="20">
        <f t="shared" si="12"/>
        <v>2.2540144019563505E-2</v>
      </c>
      <c r="O17" s="20">
        <f t="shared" si="12"/>
        <v>1.8814776841844481E-2</v>
      </c>
      <c r="P17" s="40">
        <f t="shared" si="12"/>
        <v>3.1952592449045608E-2</v>
      </c>
      <c r="Q17" s="41">
        <f t="shared" si="12"/>
        <v>2.3617598782062158E-2</v>
      </c>
      <c r="S17" s="1">
        <v>5</v>
      </c>
      <c r="T17" s="1" t="s">
        <v>30</v>
      </c>
    </row>
    <row r="18" spans="1:20" ht="15.75" thickBot="1" x14ac:dyDescent="0.3"/>
    <row r="19" spans="1:20" x14ac:dyDescent="0.25">
      <c r="A19" s="2"/>
      <c r="B19" s="21" t="s">
        <v>13</v>
      </c>
      <c r="C19" s="21"/>
      <c r="D19" s="21"/>
      <c r="E19" s="21"/>
      <c r="F19" s="21"/>
      <c r="G19" s="21"/>
      <c r="H19" s="23"/>
      <c r="J19" s="2"/>
      <c r="K19" s="21" t="s">
        <v>14</v>
      </c>
      <c r="L19" s="21"/>
      <c r="M19" s="21"/>
      <c r="N19" s="21"/>
      <c r="O19" s="21"/>
      <c r="P19" s="21"/>
      <c r="Q19" s="23"/>
    </row>
    <row r="20" spans="1:20" ht="15.75" thickBot="1" x14ac:dyDescent="0.3">
      <c r="A20" s="12" t="s">
        <v>11</v>
      </c>
      <c r="B20" s="15" t="s">
        <v>4</v>
      </c>
      <c r="C20" s="24">
        <v>0</v>
      </c>
      <c r="D20" s="24">
        <v>1</v>
      </c>
      <c r="E20" s="15">
        <v>2</v>
      </c>
      <c r="F20" s="15">
        <v>3</v>
      </c>
      <c r="G20" s="15">
        <v>4</v>
      </c>
      <c r="H20" s="25">
        <v>5</v>
      </c>
      <c r="J20" s="12" t="s">
        <v>11</v>
      </c>
      <c r="K20" s="15" t="s">
        <v>4</v>
      </c>
      <c r="L20" s="15">
        <v>0</v>
      </c>
      <c r="M20" s="15">
        <v>1</v>
      </c>
      <c r="N20" s="15">
        <v>2</v>
      </c>
      <c r="O20" s="15">
        <v>3</v>
      </c>
      <c r="P20" s="15">
        <v>4</v>
      </c>
      <c r="Q20" s="25">
        <v>5</v>
      </c>
      <c r="S20" s="1" t="s">
        <v>31</v>
      </c>
      <c r="T20" s="1"/>
    </row>
    <row r="21" spans="1:20" x14ac:dyDescent="0.25">
      <c r="A21" s="8" t="s">
        <v>0</v>
      </c>
      <c r="B21" s="5">
        <v>30</v>
      </c>
      <c r="C21" s="6">
        <v>32</v>
      </c>
      <c r="D21" s="6">
        <v>18</v>
      </c>
      <c r="E21" s="18">
        <v>26</v>
      </c>
      <c r="F21" s="18">
        <v>26</v>
      </c>
      <c r="G21" s="44">
        <v>31</v>
      </c>
      <c r="H21" s="45">
        <v>21</v>
      </c>
      <c r="J21" s="8" t="s">
        <v>0</v>
      </c>
      <c r="K21" s="9">
        <v>315.79253816999898</v>
      </c>
      <c r="L21" s="16">
        <v>336.24630642999898</v>
      </c>
      <c r="M21" s="16">
        <v>187.07925243</v>
      </c>
      <c r="N21" s="32">
        <v>268.89432547000001</v>
      </c>
      <c r="O21" s="32">
        <v>277.88033973999899</v>
      </c>
      <c r="P21" s="36">
        <v>329.01476038999903</v>
      </c>
      <c r="Q21" s="37">
        <v>220.75524290999999</v>
      </c>
      <c r="S21" s="1">
        <v>0</v>
      </c>
      <c r="T21" s="1" t="s">
        <v>32</v>
      </c>
    </row>
    <row r="22" spans="1:20" x14ac:dyDescent="0.25">
      <c r="A22" s="8" t="s">
        <v>1</v>
      </c>
      <c r="B22" s="5">
        <v>8</v>
      </c>
      <c r="C22" s="6">
        <v>20</v>
      </c>
      <c r="D22" s="6">
        <v>16</v>
      </c>
      <c r="E22" s="18">
        <v>16</v>
      </c>
      <c r="F22" s="18">
        <v>26</v>
      </c>
      <c r="G22" s="44">
        <v>15</v>
      </c>
      <c r="H22" s="45">
        <v>6</v>
      </c>
      <c r="J22" s="8" t="s">
        <v>1</v>
      </c>
      <c r="K22" s="9">
        <v>18.406854665999901</v>
      </c>
      <c r="L22" s="16">
        <v>51.799333294999997</v>
      </c>
      <c r="M22" s="16">
        <v>39.291793601999899</v>
      </c>
      <c r="N22" s="32">
        <v>39.291793601999998</v>
      </c>
      <c r="O22" s="32">
        <v>61.820471809999901</v>
      </c>
      <c r="P22" s="36">
        <v>37.094190279999999</v>
      </c>
      <c r="Q22" s="37">
        <v>14.424662067</v>
      </c>
      <c r="S22" s="1">
        <v>1</v>
      </c>
      <c r="T22" s="1" t="s">
        <v>33</v>
      </c>
    </row>
    <row r="23" spans="1:20" x14ac:dyDescent="0.25">
      <c r="A23" s="8" t="s">
        <v>2</v>
      </c>
      <c r="B23" s="5">
        <v>1</v>
      </c>
      <c r="C23" s="6">
        <v>8</v>
      </c>
      <c r="D23" s="6">
        <v>6</v>
      </c>
      <c r="E23" s="18">
        <v>18</v>
      </c>
      <c r="F23" s="18">
        <v>20</v>
      </c>
      <c r="G23" s="44">
        <v>15</v>
      </c>
      <c r="H23" s="45">
        <v>2</v>
      </c>
      <c r="J23" s="8" t="s">
        <v>2</v>
      </c>
      <c r="K23" s="9">
        <v>1.45910921</v>
      </c>
      <c r="L23" s="16">
        <v>13.5924322019999</v>
      </c>
      <c r="M23" s="16">
        <v>10.399991135999899</v>
      </c>
      <c r="N23" s="32">
        <v>29.280414885999999</v>
      </c>
      <c r="O23" s="32">
        <v>33.569746535999997</v>
      </c>
      <c r="P23" s="36">
        <v>25.177309901999902</v>
      </c>
      <c r="Q23" s="37">
        <v>3.19244106599999</v>
      </c>
      <c r="S23" s="1">
        <v>2</v>
      </c>
      <c r="T23" s="1" t="s">
        <v>34</v>
      </c>
    </row>
    <row r="24" spans="1:20" x14ac:dyDescent="0.25">
      <c r="A24" s="8" t="s">
        <v>3</v>
      </c>
      <c r="B24" s="5"/>
      <c r="C24" s="6">
        <v>8</v>
      </c>
      <c r="D24" s="6">
        <v>9</v>
      </c>
      <c r="E24" s="18">
        <v>14</v>
      </c>
      <c r="F24" s="18">
        <v>15</v>
      </c>
      <c r="G24" s="44">
        <v>8</v>
      </c>
      <c r="H24" s="45">
        <v>1</v>
      </c>
      <c r="J24" s="8" t="s">
        <v>3</v>
      </c>
      <c r="K24" s="9"/>
      <c r="L24" s="16">
        <v>11.990346008</v>
      </c>
      <c r="M24" s="16">
        <v>13.252021912</v>
      </c>
      <c r="N24" s="32">
        <v>20.271753473</v>
      </c>
      <c r="O24" s="32">
        <v>22.007664070999901</v>
      </c>
      <c r="P24" s="36">
        <v>11.516111314</v>
      </c>
      <c r="Q24" s="37">
        <v>1.4987932509999999</v>
      </c>
      <c r="S24" s="1">
        <v>3</v>
      </c>
      <c r="T24" s="1" t="s">
        <v>35</v>
      </c>
    </row>
    <row r="25" spans="1:20" x14ac:dyDescent="0.25">
      <c r="A25" s="4" t="s">
        <v>15</v>
      </c>
      <c r="B25" s="7">
        <f>SUM(B21:B24)</f>
        <v>39</v>
      </c>
      <c r="C25" s="10">
        <f t="shared" ref="C25" si="13">SUM(C21:C24)</f>
        <v>68</v>
      </c>
      <c r="D25" s="10">
        <f t="shared" ref="D25" si="14">SUM(D21:D24)</f>
        <v>49</v>
      </c>
      <c r="E25" s="19">
        <f t="shared" ref="E25" si="15">SUM(E21:E24)</f>
        <v>74</v>
      </c>
      <c r="F25" s="19">
        <f t="shared" ref="F25" si="16">SUM(F21:F24)</f>
        <v>87</v>
      </c>
      <c r="G25" s="46">
        <f t="shared" ref="G25" si="17">SUM(G21:G24)</f>
        <v>69</v>
      </c>
      <c r="H25" s="47">
        <f t="shared" ref="H25" si="18">SUM(H21:H24)</f>
        <v>30</v>
      </c>
      <c r="J25" s="4" t="s">
        <v>15</v>
      </c>
      <c r="K25" s="11">
        <f>SUM(K21:K24)</f>
        <v>335.65850204599889</v>
      </c>
      <c r="L25" s="17">
        <f t="shared" ref="L25" si="19">SUM(L21:L24)</f>
        <v>413.62841793499888</v>
      </c>
      <c r="M25" s="17">
        <f t="shared" ref="M25" si="20">SUM(M21:M24)</f>
        <v>250.0230590799998</v>
      </c>
      <c r="N25" s="33">
        <f t="shared" ref="N25" si="21">SUM(N21:N24)</f>
        <v>357.738287431</v>
      </c>
      <c r="O25" s="33">
        <f t="shared" ref="O25" si="22">SUM(O21:O24)</f>
        <v>395.27822215699882</v>
      </c>
      <c r="P25" s="38">
        <f t="shared" ref="P25" si="23">SUM(P21:P24)</f>
        <v>402.80237188599892</v>
      </c>
      <c r="Q25" s="39">
        <f t="shared" ref="Q25" si="24">SUM(Q21:Q24)</f>
        <v>239.87113929399996</v>
      </c>
      <c r="S25" s="1">
        <v>4</v>
      </c>
      <c r="T25" s="1" t="s">
        <v>36</v>
      </c>
    </row>
    <row r="26" spans="1:20" ht="15.75" thickBot="1" x14ac:dyDescent="0.3">
      <c r="A26" s="12" t="s">
        <v>16</v>
      </c>
      <c r="B26" s="13">
        <f>B25/SUM($B$25:$H$25)</f>
        <v>9.375E-2</v>
      </c>
      <c r="C26" s="14">
        <f t="shared" ref="C26:H26" si="25">C25/SUM($B$25:$H$25)</f>
        <v>0.16346153846153846</v>
      </c>
      <c r="D26" s="14">
        <f t="shared" si="25"/>
        <v>0.11778846153846154</v>
      </c>
      <c r="E26" s="20">
        <f t="shared" si="25"/>
        <v>0.17788461538461539</v>
      </c>
      <c r="F26" s="20">
        <f t="shared" si="25"/>
        <v>0.20913461538461539</v>
      </c>
      <c r="G26" s="40">
        <f t="shared" si="25"/>
        <v>0.16586538461538461</v>
      </c>
      <c r="H26" s="41">
        <f t="shared" si="25"/>
        <v>7.2115384615384609E-2</v>
      </c>
      <c r="I26" s="30"/>
      <c r="J26" s="12" t="s">
        <v>16</v>
      </c>
      <c r="K26" s="13">
        <f>K25/SUM($K$25:$Q$25)</f>
        <v>0.14014968771188524</v>
      </c>
      <c r="L26" s="14">
        <f t="shared" ref="L26:Q26" si="26">L25/SUM($K$25:$Q$25)</f>
        <v>0.17270497618560843</v>
      </c>
      <c r="M26" s="14">
        <f t="shared" si="26"/>
        <v>0.10439376162749545</v>
      </c>
      <c r="N26" s="20">
        <f t="shared" si="26"/>
        <v>0.14936880478352516</v>
      </c>
      <c r="O26" s="20">
        <f t="shared" si="26"/>
        <v>0.16504309903349559</v>
      </c>
      <c r="P26" s="40">
        <f t="shared" si="26"/>
        <v>0.16818470643622516</v>
      </c>
      <c r="Q26" s="41">
        <f t="shared" si="26"/>
        <v>0.1001549642217649</v>
      </c>
      <c r="S26" s="1">
        <v>5</v>
      </c>
      <c r="T26" s="1" t="s">
        <v>37</v>
      </c>
    </row>
    <row r="28" spans="1:20" ht="15.75" thickBot="1" x14ac:dyDescent="0.3"/>
    <row r="29" spans="1:20" x14ac:dyDescent="0.25">
      <c r="A29" s="2"/>
      <c r="B29" s="21" t="s">
        <v>13</v>
      </c>
      <c r="C29" s="21"/>
      <c r="D29" s="21"/>
      <c r="E29" s="21"/>
      <c r="F29" s="23"/>
      <c r="J29" s="2"/>
      <c r="K29" s="21" t="s">
        <v>14</v>
      </c>
      <c r="L29" s="21"/>
      <c r="M29" s="21"/>
      <c r="N29" s="21"/>
      <c r="O29" s="23"/>
    </row>
    <row r="30" spans="1:20" ht="15.75" thickBot="1" x14ac:dyDescent="0.3">
      <c r="A30" s="12" t="s">
        <v>12</v>
      </c>
      <c r="B30" s="15" t="s">
        <v>4</v>
      </c>
      <c r="C30" s="24" t="s">
        <v>5</v>
      </c>
      <c r="D30" s="15" t="s">
        <v>6</v>
      </c>
      <c r="E30" s="15" t="s">
        <v>7</v>
      </c>
      <c r="F30" s="25" t="s">
        <v>8</v>
      </c>
      <c r="J30" s="12" t="s">
        <v>12</v>
      </c>
      <c r="K30" s="15" t="s">
        <v>4</v>
      </c>
      <c r="L30" s="24" t="s">
        <v>5</v>
      </c>
      <c r="M30" s="15" t="s">
        <v>6</v>
      </c>
      <c r="N30" s="15" t="s">
        <v>7</v>
      </c>
      <c r="O30" s="25" t="s">
        <v>8</v>
      </c>
      <c r="S30" s="1" t="s">
        <v>42</v>
      </c>
      <c r="T30" s="1"/>
    </row>
    <row r="31" spans="1:20" x14ac:dyDescent="0.25">
      <c r="A31" s="8" t="s">
        <v>0</v>
      </c>
      <c r="B31" s="5">
        <v>30</v>
      </c>
      <c r="C31" s="6">
        <v>87</v>
      </c>
      <c r="D31" s="18">
        <v>42</v>
      </c>
      <c r="E31" s="44">
        <v>23</v>
      </c>
      <c r="F31" s="48">
        <v>2</v>
      </c>
      <c r="J31" s="8" t="s">
        <v>0</v>
      </c>
      <c r="K31" s="9">
        <v>315.79253816999898</v>
      </c>
      <c r="L31" s="16">
        <v>913.70162402999995</v>
      </c>
      <c r="M31" s="32">
        <v>444.50582390999898</v>
      </c>
      <c r="N31" s="36">
        <v>241.20901117</v>
      </c>
      <c r="O31" s="51">
        <v>20.45376826</v>
      </c>
      <c r="S31" s="1" t="s">
        <v>5</v>
      </c>
      <c r="T31" s="1" t="s">
        <v>38</v>
      </c>
    </row>
    <row r="32" spans="1:20" x14ac:dyDescent="0.25">
      <c r="A32" s="8" t="s">
        <v>1</v>
      </c>
      <c r="B32" s="5">
        <v>8</v>
      </c>
      <c r="C32" s="6">
        <v>57</v>
      </c>
      <c r="D32" s="18">
        <v>35</v>
      </c>
      <c r="E32" s="44">
        <v>7</v>
      </c>
      <c r="F32" s="48"/>
      <c r="J32" s="8" t="s">
        <v>1</v>
      </c>
      <c r="K32" s="9">
        <v>18.406854665999901</v>
      </c>
      <c r="L32" s="16">
        <v>141.09755400700001</v>
      </c>
      <c r="M32" s="32">
        <v>86.415439305000007</v>
      </c>
      <c r="N32" s="36">
        <v>16.209251343999998</v>
      </c>
      <c r="O32" s="51"/>
      <c r="S32" s="1" t="s">
        <v>39</v>
      </c>
      <c r="T32" s="1" t="s">
        <v>40</v>
      </c>
    </row>
    <row r="33" spans="1:20" x14ac:dyDescent="0.25">
      <c r="A33" s="8" t="s">
        <v>2</v>
      </c>
      <c r="B33" s="5">
        <v>1</v>
      </c>
      <c r="C33" s="6">
        <v>41</v>
      </c>
      <c r="D33" s="18">
        <v>21</v>
      </c>
      <c r="E33" s="44">
        <v>5</v>
      </c>
      <c r="F33" s="48">
        <v>2</v>
      </c>
      <c r="J33" s="8" t="s">
        <v>2</v>
      </c>
      <c r="K33" s="9">
        <v>1.45910921</v>
      </c>
      <c r="L33" s="16">
        <v>68.324379636000003</v>
      </c>
      <c r="M33" s="32">
        <v>35.303078391999897</v>
      </c>
      <c r="N33" s="36">
        <v>8.3924366339999992</v>
      </c>
      <c r="O33" s="51">
        <v>3.19244106599999</v>
      </c>
      <c r="S33" s="1" t="s">
        <v>7</v>
      </c>
      <c r="T33" s="1" t="s">
        <v>41</v>
      </c>
    </row>
    <row r="34" spans="1:20" x14ac:dyDescent="0.25">
      <c r="A34" s="8" t="s">
        <v>3</v>
      </c>
      <c r="B34" s="5"/>
      <c r="C34" s="6">
        <v>33</v>
      </c>
      <c r="D34" s="18">
        <v>18</v>
      </c>
      <c r="E34" s="44">
        <v>3</v>
      </c>
      <c r="F34" s="48">
        <v>1</v>
      </c>
      <c r="J34" s="8" t="s">
        <v>3</v>
      </c>
      <c r="K34" s="9"/>
      <c r="L34" s="16">
        <v>48.748825242000002</v>
      </c>
      <c r="M34" s="32">
        <v>26.029809129999901</v>
      </c>
      <c r="N34" s="36">
        <v>4.4963797529999896</v>
      </c>
      <c r="O34" s="51">
        <v>1.2616759040000001</v>
      </c>
      <c r="S34" s="1" t="s">
        <v>8</v>
      </c>
      <c r="T34" s="1" t="s">
        <v>43</v>
      </c>
    </row>
    <row r="35" spans="1:20" x14ac:dyDescent="0.25">
      <c r="A35" s="4" t="s">
        <v>15</v>
      </c>
      <c r="B35" s="7">
        <f>SUM(B31:B34)</f>
        <v>39</v>
      </c>
      <c r="C35" s="10">
        <f t="shared" ref="C35:F35" si="27">SUM(C31:C34)</f>
        <v>218</v>
      </c>
      <c r="D35" s="19">
        <f t="shared" si="27"/>
        <v>116</v>
      </c>
      <c r="E35" s="46">
        <f t="shared" si="27"/>
        <v>38</v>
      </c>
      <c r="F35" s="49">
        <f t="shared" si="27"/>
        <v>5</v>
      </c>
      <c r="J35" s="4" t="s">
        <v>15</v>
      </c>
      <c r="K35" s="11">
        <f>SUM(K31:K34)</f>
        <v>335.65850204599889</v>
      </c>
      <c r="L35" s="17">
        <f t="shared" ref="L35" si="28">SUM(L31:L34)</f>
        <v>1171.8723829150001</v>
      </c>
      <c r="M35" s="33">
        <f t="shared" ref="M35" si="29">SUM(M31:M34)</f>
        <v>592.25415073699878</v>
      </c>
      <c r="N35" s="38">
        <f t="shared" ref="N35" si="30">SUM(N31:N34)</f>
        <v>270.30707890099995</v>
      </c>
      <c r="O35" s="52">
        <f t="shared" ref="O35" si="31">SUM(O31:O34)</f>
        <v>24.907885229999991</v>
      </c>
    </row>
    <row r="36" spans="1:20" ht="15.75" thickBot="1" x14ac:dyDescent="0.3">
      <c r="A36" s="12" t="s">
        <v>16</v>
      </c>
      <c r="B36" s="13">
        <f>B35/SUM($B$35:$F$35)</f>
        <v>9.375E-2</v>
      </c>
      <c r="C36" s="14">
        <f>C35/SUM($B$35:$F$35)</f>
        <v>0.52403846153846156</v>
      </c>
      <c r="D36" s="20">
        <f>D35/SUM($B$35:$F$35)</f>
        <v>0.27884615384615385</v>
      </c>
      <c r="E36" s="40">
        <f>E35/SUM($B$35:$F$35)</f>
        <v>9.1346153846153841E-2</v>
      </c>
      <c r="F36" s="50">
        <f>F35/SUM($B$35:$F$35)</f>
        <v>1.201923076923077E-2</v>
      </c>
      <c r="J36" s="12" t="s">
        <v>16</v>
      </c>
      <c r="K36" s="13">
        <f>K35/SUM($K$35:$O$35)</f>
        <v>0.1401496877118851</v>
      </c>
      <c r="L36" s="14">
        <f t="shared" ref="L36:O36" si="32">L35/SUM($K$35:$O$35)</f>
        <v>0.48929953361113632</v>
      </c>
      <c r="M36" s="20">
        <f t="shared" si="32"/>
        <v>0.24728774562809416</v>
      </c>
      <c r="N36" s="40">
        <f t="shared" si="32"/>
        <v>0.11286308096880994</v>
      </c>
      <c r="O36" s="50">
        <f t="shared" si="32"/>
        <v>1.0399952080074491E-2</v>
      </c>
    </row>
  </sheetData>
  <mergeCells count="8">
    <mergeCell ref="B29:F29"/>
    <mergeCell ref="K29:O29"/>
    <mergeCell ref="B19:H19"/>
    <mergeCell ref="K19:Q19"/>
    <mergeCell ref="B10:H10"/>
    <mergeCell ref="K10:Q10"/>
    <mergeCell ref="B1:H1"/>
    <mergeCell ref="K1:Q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Pinheiro, Marielle@Waterboards</dc:creator>
  <cp:lastModifiedBy>Pinheiro, Marielle@Waterboards</cp:lastModifiedBy>
  <dcterms:created xsi:type="dcterms:W3CDTF">2021-01-13T01:06:23Z</dcterms:created>
  <dcterms:modified xsi:type="dcterms:W3CDTF">2021-01-13T01:42:19Z</dcterms:modified>
</cp:coreProperties>
</file>