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 Work &amp; Classes\Research\Cu\"/>
    </mc:Choice>
  </mc:AlternateContent>
  <xr:revisionPtr revIDLastSave="0" documentId="13_ncr:1_{2F4C6057-1602-472A-9A1C-0E85ED9F13EF}" xr6:coauthVersionLast="47" xr6:coauthVersionMax="47" xr10:uidLastSave="{00000000-0000-0000-0000-000000000000}"/>
  <bookViews>
    <workbookView xWindow="-23148" yWindow="-108" windowWidth="23256" windowHeight="12576" activeTab="3" xr2:uid="{00000000-000D-0000-FFFF-FFFF00000000}"/>
  </bookViews>
  <sheets>
    <sheet name="FinalPorosityResults" sheetId="1" r:id="rId1"/>
    <sheet name="Old Samples" sheetId="2" r:id="rId2"/>
    <sheet name="Summary" sheetId="3" r:id="rId3"/>
    <sheet name="Publication Tab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8" i="1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4" i="2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9" i="1"/>
</calcChain>
</file>

<file path=xl/sharedStrings.xml><?xml version="1.0" encoding="utf-8"?>
<sst xmlns="http://schemas.openxmlformats.org/spreadsheetml/2006/main" count="136" uniqueCount="91">
  <si>
    <t>Sample ID</t>
  </si>
  <si>
    <t>Top Porosity</t>
  </si>
  <si>
    <t>Bottom Porosity</t>
  </si>
  <si>
    <t>Avg Porosity</t>
  </si>
  <si>
    <t>Top Total Pores</t>
  </si>
  <si>
    <t>Bottom Total Pores</t>
  </si>
  <si>
    <t>Avg Total Pores</t>
  </si>
  <si>
    <t>Top Avg Pore Size (Î¼m2)</t>
  </si>
  <si>
    <t>Bottom Avg Pore Size (Î¼m2)</t>
  </si>
  <si>
    <t>Combined Avg Pore Size (Î¼m2)</t>
  </si>
  <si>
    <t>Top Max Pore (Î¼m2)</t>
  </si>
  <si>
    <t>Bottom Max Pore (Î¼m2)</t>
  </si>
  <si>
    <t>Avg Max Pore (Î¼m2)</t>
  </si>
  <si>
    <t>Top Median Pore (Î¼m2)</t>
  </si>
  <si>
    <t>Bottom Median Pore (Î¼m2)</t>
  </si>
  <si>
    <t>Avg Median Pore (Î¼m2)</t>
  </si>
  <si>
    <t>Top Total Map Area (Î¼m2)</t>
  </si>
  <si>
    <t>Bottom Total Map Area (Î¼m2)</t>
  </si>
  <si>
    <t>Avg Total Map Area (Î¼m2)</t>
  </si>
  <si>
    <t>Top Total Pore Area (Î¼m2)</t>
  </si>
  <si>
    <t>Bottom Total Pore Area (Î¼m2)</t>
  </si>
  <si>
    <t>Avg Total Pore Area (Î¼m2)</t>
  </si>
  <si>
    <t>C1</t>
  </si>
  <si>
    <t>C2</t>
  </si>
  <si>
    <t>C3</t>
  </si>
  <si>
    <t>C4</t>
  </si>
  <si>
    <t>C5</t>
  </si>
  <si>
    <t>C6</t>
  </si>
  <si>
    <t>C7</t>
  </si>
  <si>
    <t>H1</t>
  </si>
  <si>
    <t>H2</t>
  </si>
  <si>
    <t>H3</t>
  </si>
  <si>
    <t>H4</t>
  </si>
  <si>
    <t>H5</t>
  </si>
  <si>
    <t>H6</t>
  </si>
  <si>
    <t>H7</t>
  </si>
  <si>
    <t>L1</t>
  </si>
  <si>
    <t>L2</t>
  </si>
  <si>
    <t>L3</t>
  </si>
  <si>
    <t>L4</t>
  </si>
  <si>
    <t>L5</t>
  </si>
  <si>
    <t>L6</t>
  </si>
  <si>
    <t>L7</t>
  </si>
  <si>
    <t>G1</t>
  </si>
  <si>
    <t>G2</t>
  </si>
  <si>
    <t>G3</t>
  </si>
  <si>
    <t>G4</t>
  </si>
  <si>
    <t>G5</t>
  </si>
  <si>
    <t>G6</t>
  </si>
  <si>
    <t>G7</t>
  </si>
  <si>
    <t>Avg</t>
  </si>
  <si>
    <t>Average</t>
  </si>
  <si>
    <t>Condition</t>
  </si>
  <si>
    <t>N Samples</t>
  </si>
  <si>
    <t>New Control</t>
  </si>
  <si>
    <t>New Low</t>
  </si>
  <si>
    <t>New High</t>
  </si>
  <si>
    <t>Old Control</t>
  </si>
  <si>
    <t>Old High</t>
  </si>
  <si>
    <t>Old Low</t>
  </si>
  <si>
    <t>Top Porosity (%)</t>
  </si>
  <si>
    <t>Bottom Porosity (%)</t>
  </si>
  <si>
    <t>Avg Porosity (%)</t>
  </si>
  <si>
    <t>Observations</t>
  </si>
  <si>
    <t>Gernerally, new samples have higher porosity</t>
  </si>
  <si>
    <t>New Samples have a larger cross sectional area</t>
  </si>
  <si>
    <t>New samples low &amp; high have 2x pore quantity</t>
  </si>
  <si>
    <t>Avg Pore Sizes are similar between new vs old samples</t>
  </si>
  <si>
    <t>Yes the median values make sense, numbers appear on all sample files as median, lots the same number appear, assuming it’s a keyence measurement limitation</t>
  </si>
  <si>
    <t>Total Pore Area (μm2)</t>
  </si>
  <si>
    <t>Total Map Area (μm2)</t>
  </si>
  <si>
    <t>Max Pore (μm2)</t>
  </si>
  <si>
    <t>Median Pore (μm2)</t>
  </si>
  <si>
    <t>Avg Pore Size (μm2)</t>
  </si>
  <si>
    <t>Total Pores</t>
  </si>
  <si>
    <t>Control</t>
  </si>
  <si>
    <t>Low</t>
  </si>
  <si>
    <t>High</t>
  </si>
  <si>
    <t>Green</t>
  </si>
  <si>
    <t>Porosity
(%)</t>
  </si>
  <si>
    <r>
      <t>Total Pore Area
(μm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</si>
  <si>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Quantity
Pores</t>
  </si>
  <si>
    <r>
      <t>Pore Size
(μm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</si>
  <si>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Map Area
(μm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</si>
  <si>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13.372 ± 2.045</t>
  </si>
  <si>
    <t>12.825 ± 1.479</t>
  </si>
  <si>
    <t>15.572 ± 3.407</t>
  </si>
  <si>
    <t>4.850 ± 0.515</t>
  </si>
  <si>
    <r>
      <t>Pore Size
(μm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</si>
  <si>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Total Map Area
(μm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</si>
  <si>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Total Pore Area
(μm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</si>
</sst>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1" xfId="0" applyBorder="1"/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2" max="2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17.552</v>
      </c>
      <c r="C2">
        <v>17.167999999999999</v>
      </c>
      <c r="D2">
        <v>17.36</v>
      </c>
      <c r="E2">
        <v>15154</v>
      </c>
      <c r="F2">
        <v>15588</v>
      </c>
      <c r="G2">
        <v>15371</v>
      </c>
      <c r="H2">
        <v>72.606999999999999</v>
      </c>
      <c r="I2">
        <v>70.058999999999997</v>
      </c>
      <c r="J2">
        <v>71.332999999999998</v>
      </c>
      <c r="K2">
        <v>276578.49</v>
      </c>
      <c r="L2">
        <v>289424.89399999997</v>
      </c>
      <c r="M2">
        <v>283001.69199999998</v>
      </c>
      <c r="N2">
        <v>3.355</v>
      </c>
      <c r="O2">
        <v>3.355</v>
      </c>
      <c r="P2">
        <v>3.355</v>
      </c>
      <c r="Q2">
        <v>6268802.0930000003</v>
      </c>
      <c r="R2">
        <v>6361181.1270000003</v>
      </c>
      <c r="S2">
        <v>6314991.6100000003</v>
      </c>
      <c r="T2">
        <v>1100283.2949999999</v>
      </c>
      <c r="U2">
        <v>1092085.2830000001</v>
      </c>
      <c r="V2">
        <v>1096184.2890000001</v>
      </c>
    </row>
    <row r="3" spans="1:22" x14ac:dyDescent="0.25">
      <c r="A3" t="s">
        <v>23</v>
      </c>
      <c r="B3">
        <v>12.675000000000001</v>
      </c>
      <c r="C3">
        <v>11.207000000000001</v>
      </c>
      <c r="D3">
        <v>11.941000000000001</v>
      </c>
      <c r="E3">
        <v>9939</v>
      </c>
      <c r="F3">
        <v>10177</v>
      </c>
      <c r="G3">
        <v>10058</v>
      </c>
      <c r="H3">
        <v>87.266000000000005</v>
      </c>
      <c r="I3">
        <v>74.123000000000005</v>
      </c>
      <c r="J3">
        <v>80.694999999999993</v>
      </c>
      <c r="K3">
        <v>165449.87899999999</v>
      </c>
      <c r="L3">
        <v>99042.120999999999</v>
      </c>
      <c r="M3">
        <v>132246</v>
      </c>
      <c r="N3">
        <v>3.355</v>
      </c>
      <c r="O3">
        <v>3.355</v>
      </c>
      <c r="P3">
        <v>3.355</v>
      </c>
      <c r="Q3">
        <v>6842822.3169999998</v>
      </c>
      <c r="R3">
        <v>6731064.6380000003</v>
      </c>
      <c r="S3">
        <v>6786943.4780000001</v>
      </c>
      <c r="T3">
        <v>867333.59699999995</v>
      </c>
      <c r="U3">
        <v>754346.3</v>
      </c>
      <c r="V3">
        <v>810839.94799999997</v>
      </c>
    </row>
    <row r="4" spans="1:22" x14ac:dyDescent="0.25">
      <c r="A4" t="s">
        <v>24</v>
      </c>
      <c r="B4">
        <v>13.016999999999999</v>
      </c>
      <c r="C4">
        <v>15.872999999999999</v>
      </c>
      <c r="D4">
        <v>14.445</v>
      </c>
      <c r="E4">
        <v>12557</v>
      </c>
      <c r="F4">
        <v>11773</v>
      </c>
      <c r="G4">
        <v>12165</v>
      </c>
      <c r="H4">
        <v>67.861000000000004</v>
      </c>
      <c r="I4">
        <v>91.070999999999998</v>
      </c>
      <c r="J4">
        <v>79.465999999999994</v>
      </c>
      <c r="K4">
        <v>65079.167000000001</v>
      </c>
      <c r="L4">
        <v>127427.34</v>
      </c>
      <c r="M4">
        <v>96253.252999999997</v>
      </c>
      <c r="N4">
        <v>3.355</v>
      </c>
      <c r="O4">
        <v>3.355</v>
      </c>
      <c r="P4">
        <v>3.355</v>
      </c>
      <c r="Q4">
        <v>6546190.8219999997</v>
      </c>
      <c r="R4">
        <v>6754808.1749999998</v>
      </c>
      <c r="S4">
        <v>6650499.4979999997</v>
      </c>
      <c r="T4">
        <v>852128.60699999996</v>
      </c>
      <c r="U4">
        <v>1072174.8659999999</v>
      </c>
      <c r="V4">
        <v>962151.73600000003</v>
      </c>
    </row>
    <row r="5" spans="1:22" x14ac:dyDescent="0.25">
      <c r="A5" t="s">
        <v>25</v>
      </c>
      <c r="B5">
        <v>14.433</v>
      </c>
      <c r="C5">
        <v>13.042999999999999</v>
      </c>
      <c r="D5">
        <v>13.738</v>
      </c>
      <c r="E5">
        <v>12468</v>
      </c>
      <c r="F5">
        <v>12137</v>
      </c>
      <c r="G5">
        <v>12302.5</v>
      </c>
      <c r="H5">
        <v>77.230999999999995</v>
      </c>
      <c r="I5">
        <v>70.983000000000004</v>
      </c>
      <c r="J5">
        <v>74.106999999999999</v>
      </c>
      <c r="K5">
        <v>160209.32399999999</v>
      </c>
      <c r="L5">
        <v>129128.33900000001</v>
      </c>
      <c r="M5">
        <v>144668.83199999999</v>
      </c>
      <c r="N5">
        <v>3.355</v>
      </c>
      <c r="O5">
        <v>3.355</v>
      </c>
      <c r="P5">
        <v>3.355</v>
      </c>
      <c r="Q5">
        <v>6671410.5530000003</v>
      </c>
      <c r="R5">
        <v>6605061.5080000004</v>
      </c>
      <c r="S5">
        <v>6638236.0310000004</v>
      </c>
      <c r="T5">
        <v>962911.65</v>
      </c>
      <c r="U5">
        <v>861526.04200000002</v>
      </c>
      <c r="V5">
        <v>912218.84600000002</v>
      </c>
    </row>
    <row r="6" spans="1:22" x14ac:dyDescent="0.25">
      <c r="A6" t="s">
        <v>26</v>
      </c>
      <c r="B6">
        <v>11.457000000000001</v>
      </c>
      <c r="C6">
        <v>10.691000000000001</v>
      </c>
      <c r="D6">
        <v>11.074</v>
      </c>
      <c r="E6">
        <v>9483</v>
      </c>
      <c r="F6">
        <v>8929</v>
      </c>
      <c r="G6">
        <v>9206</v>
      </c>
      <c r="H6">
        <v>76.975999999999999</v>
      </c>
      <c r="I6">
        <v>75.856999999999999</v>
      </c>
      <c r="J6">
        <v>76.415999999999997</v>
      </c>
      <c r="K6">
        <v>124780.22199999999</v>
      </c>
      <c r="L6">
        <v>64648.044999999998</v>
      </c>
      <c r="M6">
        <v>94714.133000000002</v>
      </c>
      <c r="N6">
        <v>3.355</v>
      </c>
      <c r="O6">
        <v>3.355</v>
      </c>
      <c r="P6">
        <v>3.355</v>
      </c>
      <c r="Q6">
        <v>6371316.6679999996</v>
      </c>
      <c r="R6">
        <v>6335530.2560000001</v>
      </c>
      <c r="S6">
        <v>6353423.4620000003</v>
      </c>
      <c r="T6">
        <v>729966.98499999999</v>
      </c>
      <c r="U6">
        <v>677328.26399999997</v>
      </c>
      <c r="V6">
        <v>703647.62399999995</v>
      </c>
    </row>
    <row r="7" spans="1:22" x14ac:dyDescent="0.25">
      <c r="A7" t="s">
        <v>27</v>
      </c>
      <c r="B7">
        <v>12.403</v>
      </c>
      <c r="C7">
        <v>10.069000000000001</v>
      </c>
      <c r="D7">
        <v>11.236000000000001</v>
      </c>
      <c r="E7">
        <v>11901</v>
      </c>
      <c r="F7">
        <v>10849</v>
      </c>
      <c r="G7">
        <v>11375</v>
      </c>
      <c r="H7">
        <v>79.010999999999996</v>
      </c>
      <c r="I7">
        <v>65.997</v>
      </c>
      <c r="J7">
        <v>72.504000000000005</v>
      </c>
      <c r="K7">
        <v>60897.123</v>
      </c>
      <c r="L7">
        <v>23349.321</v>
      </c>
      <c r="M7">
        <v>42123.222000000002</v>
      </c>
      <c r="N7">
        <v>3.355</v>
      </c>
      <c r="O7">
        <v>3.355</v>
      </c>
      <c r="P7">
        <v>3.355</v>
      </c>
      <c r="Q7">
        <v>7581483.858</v>
      </c>
      <c r="R7">
        <v>7110993.1050000004</v>
      </c>
      <c r="S7">
        <v>7346238.4809999997</v>
      </c>
      <c r="T7">
        <v>940307.14500000002</v>
      </c>
      <c r="U7">
        <v>715996.64599999995</v>
      </c>
      <c r="V7">
        <v>828151.89500000002</v>
      </c>
    </row>
    <row r="8" spans="1:22" x14ac:dyDescent="0.25">
      <c r="A8" t="s">
        <v>28</v>
      </c>
      <c r="B8">
        <v>14.224</v>
      </c>
      <c r="C8">
        <v>13.398</v>
      </c>
      <c r="D8">
        <v>13.811</v>
      </c>
      <c r="E8">
        <v>9965</v>
      </c>
      <c r="F8">
        <v>9995</v>
      </c>
      <c r="G8">
        <v>9980</v>
      </c>
      <c r="H8">
        <v>96.822000000000003</v>
      </c>
      <c r="I8">
        <v>93.741</v>
      </c>
      <c r="J8">
        <v>95.281000000000006</v>
      </c>
      <c r="K8">
        <v>85219.403000000006</v>
      </c>
      <c r="L8">
        <v>70494.183000000005</v>
      </c>
      <c r="M8">
        <v>77856.793000000005</v>
      </c>
      <c r="N8">
        <v>3.355</v>
      </c>
      <c r="O8">
        <v>3.355</v>
      </c>
      <c r="P8">
        <v>3.355</v>
      </c>
      <c r="Q8">
        <v>6782941.767</v>
      </c>
      <c r="R8">
        <v>6993307.091</v>
      </c>
      <c r="S8">
        <v>6888124.4289999995</v>
      </c>
      <c r="T8">
        <v>964832.40399999998</v>
      </c>
      <c r="U8">
        <v>936937.01899999997</v>
      </c>
      <c r="V8">
        <v>950884.71100000001</v>
      </c>
    </row>
    <row r="9" spans="1:22" x14ac:dyDescent="0.25">
      <c r="A9" t="s">
        <v>51</v>
      </c>
      <c r="B9">
        <f>AVERAGE(B2:B8)</f>
        <v>13.680142857142858</v>
      </c>
      <c r="C9">
        <f t="shared" ref="C9:V9" si="0">AVERAGE(C2:C8)</f>
        <v>13.064142857142857</v>
      </c>
      <c r="D9">
        <f t="shared" si="0"/>
        <v>13.37214285714286</v>
      </c>
      <c r="E9">
        <f t="shared" si="0"/>
        <v>11638.142857142857</v>
      </c>
      <c r="F9">
        <f t="shared" si="0"/>
        <v>11349.714285714286</v>
      </c>
      <c r="G9">
        <f t="shared" si="0"/>
        <v>11493.928571428571</v>
      </c>
      <c r="H9">
        <f t="shared" si="0"/>
        <v>79.682000000000002</v>
      </c>
      <c r="I9">
        <f t="shared" si="0"/>
        <v>77.404428571428568</v>
      </c>
      <c r="J9">
        <f t="shared" si="0"/>
        <v>78.543142857142854</v>
      </c>
      <c r="K9">
        <f t="shared" si="0"/>
        <v>134030.51542857144</v>
      </c>
      <c r="L9">
        <f t="shared" si="0"/>
        <v>114787.749</v>
      </c>
      <c r="M9">
        <f t="shared" si="0"/>
        <v>124409.13214285715</v>
      </c>
      <c r="N9">
        <f t="shared" si="0"/>
        <v>3.355</v>
      </c>
      <c r="O9">
        <f t="shared" si="0"/>
        <v>3.355</v>
      </c>
      <c r="P9">
        <f t="shared" si="0"/>
        <v>3.355</v>
      </c>
      <c r="Q9">
        <f t="shared" si="0"/>
        <v>6723566.8682857146</v>
      </c>
      <c r="R9">
        <f t="shared" si="0"/>
        <v>6698849.4142857138</v>
      </c>
      <c r="S9">
        <f t="shared" si="0"/>
        <v>6711208.1412857147</v>
      </c>
      <c r="T9">
        <f t="shared" si="0"/>
        <v>916823.3832857142</v>
      </c>
      <c r="U9">
        <f t="shared" si="0"/>
        <v>872913.48857142858</v>
      </c>
      <c r="V9">
        <f t="shared" si="0"/>
        <v>894868.4355714285</v>
      </c>
    </row>
    <row r="10" spans="1:22" x14ac:dyDescent="0.25">
      <c r="B10">
        <f>_xlfn.STDEV.P(B2:B8)</f>
        <v>1.8469040062123574</v>
      </c>
      <c r="C10">
        <f t="shared" ref="C10:V10" si="1">_xlfn.STDEV.P(C2:C8)</f>
        <v>2.4754479207131941</v>
      </c>
      <c r="D10">
        <f t="shared" si="1"/>
        <v>2.0449663237584228</v>
      </c>
      <c r="E10">
        <f t="shared" si="1"/>
        <v>1862.9638773103641</v>
      </c>
      <c r="F10">
        <f t="shared" si="1"/>
        <v>2002.9669931155142</v>
      </c>
      <c r="G10">
        <f t="shared" si="1"/>
        <v>1917.529631519446</v>
      </c>
      <c r="H10">
        <f t="shared" si="1"/>
        <v>8.9031968576300429</v>
      </c>
      <c r="I10">
        <f t="shared" si="1"/>
        <v>9.9437025420563359</v>
      </c>
      <c r="J10">
        <f t="shared" si="1"/>
        <v>7.5432043480695068</v>
      </c>
      <c r="K10">
        <f t="shared" si="1"/>
        <v>70268.16556503762</v>
      </c>
      <c r="L10">
        <f t="shared" si="1"/>
        <v>79235.963171832467</v>
      </c>
      <c r="M10">
        <f t="shared" si="1"/>
        <v>71948.503181357475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399793.2589562342</v>
      </c>
      <c r="R10">
        <f t="shared" si="1"/>
        <v>271386.33587367483</v>
      </c>
      <c r="S10">
        <f t="shared" si="1"/>
        <v>323884.157220333</v>
      </c>
      <c r="T10">
        <f t="shared" si="1"/>
        <v>107030.0273452749</v>
      </c>
      <c r="U10">
        <f t="shared" si="1"/>
        <v>155335.90889916231</v>
      </c>
      <c r="V10">
        <f t="shared" si="1"/>
        <v>117455.92334425618</v>
      </c>
    </row>
    <row r="11" spans="1:22" x14ac:dyDescent="0.25">
      <c r="A11" t="s">
        <v>29</v>
      </c>
      <c r="B11">
        <v>11.321999999999999</v>
      </c>
      <c r="C11">
        <v>16.756</v>
      </c>
      <c r="D11">
        <v>14.039</v>
      </c>
      <c r="E11">
        <v>6550</v>
      </c>
      <c r="F11">
        <v>8598</v>
      </c>
      <c r="G11">
        <v>7574</v>
      </c>
      <c r="H11">
        <v>109.637</v>
      </c>
      <c r="I11">
        <v>128.78200000000001</v>
      </c>
      <c r="J11">
        <v>119.21</v>
      </c>
      <c r="K11">
        <v>105183.5</v>
      </c>
      <c r="L11">
        <v>374731.52799999999</v>
      </c>
      <c r="M11">
        <v>239957.514</v>
      </c>
      <c r="N11">
        <v>3.355</v>
      </c>
      <c r="O11">
        <v>3.355</v>
      </c>
      <c r="P11">
        <v>3.355</v>
      </c>
      <c r="Q11">
        <v>6342466.7769999998</v>
      </c>
      <c r="R11">
        <v>6608357.8229999999</v>
      </c>
      <c r="S11">
        <v>6475412.2999999998</v>
      </c>
      <c r="T11">
        <v>718123.73400000005</v>
      </c>
      <c r="U11">
        <v>1107271.8189999999</v>
      </c>
      <c r="V11">
        <v>912697.77599999995</v>
      </c>
    </row>
    <row r="12" spans="1:22" x14ac:dyDescent="0.25">
      <c r="A12" t="s">
        <v>30</v>
      </c>
      <c r="B12">
        <v>11.693</v>
      </c>
      <c r="C12">
        <v>10.308999999999999</v>
      </c>
      <c r="D12">
        <v>11.000999999999999</v>
      </c>
      <c r="E12">
        <v>6454</v>
      </c>
      <c r="F12">
        <v>8697</v>
      </c>
      <c r="G12">
        <v>7575.5</v>
      </c>
      <c r="H12">
        <v>106.867</v>
      </c>
      <c r="I12">
        <v>72.111999999999995</v>
      </c>
      <c r="J12">
        <v>89.489000000000004</v>
      </c>
      <c r="K12">
        <v>103707.288</v>
      </c>
      <c r="L12">
        <v>55450.235000000001</v>
      </c>
      <c r="M12">
        <v>79578.760999999999</v>
      </c>
      <c r="N12">
        <v>3.355</v>
      </c>
      <c r="O12">
        <v>3.355</v>
      </c>
      <c r="P12">
        <v>3.355</v>
      </c>
      <c r="Q12">
        <v>5898665.2759999996</v>
      </c>
      <c r="R12">
        <v>6083854.466</v>
      </c>
      <c r="S12">
        <v>5991259.8710000003</v>
      </c>
      <c r="T12">
        <v>689718.38399999996</v>
      </c>
      <c r="U12">
        <v>627160.522</v>
      </c>
      <c r="V12">
        <v>658439.45299999998</v>
      </c>
    </row>
    <row r="13" spans="1:22" x14ac:dyDescent="0.25">
      <c r="A13" t="s">
        <v>31</v>
      </c>
      <c r="B13">
        <v>13.031000000000001</v>
      </c>
      <c r="C13">
        <v>14.896000000000001</v>
      </c>
      <c r="D13">
        <v>13.962999999999999</v>
      </c>
      <c r="E13">
        <v>9542</v>
      </c>
      <c r="F13">
        <v>10090</v>
      </c>
      <c r="G13">
        <v>9816</v>
      </c>
      <c r="H13">
        <v>88.537999999999997</v>
      </c>
      <c r="I13">
        <v>95.138999999999996</v>
      </c>
      <c r="J13">
        <v>91.837999999999994</v>
      </c>
      <c r="K13">
        <v>132674.60500000001</v>
      </c>
      <c r="L13">
        <v>217536.69699999999</v>
      </c>
      <c r="M13">
        <v>175105.65100000001</v>
      </c>
      <c r="N13">
        <v>3.355</v>
      </c>
      <c r="O13">
        <v>3.355</v>
      </c>
      <c r="P13">
        <v>3.355</v>
      </c>
      <c r="Q13">
        <v>6483391.3969999999</v>
      </c>
      <c r="R13">
        <v>6444509.9709999999</v>
      </c>
      <c r="S13">
        <v>6463950.6840000004</v>
      </c>
      <c r="T13">
        <v>844833.098</v>
      </c>
      <c r="U13">
        <v>959949.16</v>
      </c>
      <c r="V13">
        <v>902391.12899999996</v>
      </c>
    </row>
    <row r="14" spans="1:22" x14ac:dyDescent="0.25">
      <c r="A14" t="s">
        <v>32</v>
      </c>
      <c r="B14">
        <v>10.089</v>
      </c>
      <c r="C14">
        <v>11.689</v>
      </c>
      <c r="D14">
        <v>10.888999999999999</v>
      </c>
      <c r="E14">
        <v>7504</v>
      </c>
      <c r="F14">
        <v>7515</v>
      </c>
      <c r="G14">
        <v>7509.5</v>
      </c>
      <c r="H14">
        <v>79.522999999999996</v>
      </c>
      <c r="I14">
        <v>92.512</v>
      </c>
      <c r="J14">
        <v>86.016999999999996</v>
      </c>
      <c r="K14">
        <v>62093.190999999999</v>
      </c>
      <c r="L14">
        <v>71753.995999999999</v>
      </c>
      <c r="M14">
        <v>66923.593999999997</v>
      </c>
      <c r="N14">
        <v>3.355</v>
      </c>
      <c r="O14">
        <v>3.355</v>
      </c>
      <c r="P14">
        <v>3.355</v>
      </c>
      <c r="Q14">
        <v>5914581.5319999997</v>
      </c>
      <c r="R14">
        <v>5947851.6730000004</v>
      </c>
      <c r="S14">
        <v>5931216.6030000001</v>
      </c>
      <c r="T14">
        <v>596738.80000000005</v>
      </c>
      <c r="U14">
        <v>695229.01899999997</v>
      </c>
      <c r="V14">
        <v>645983.91</v>
      </c>
    </row>
    <row r="15" spans="1:22" x14ac:dyDescent="0.25">
      <c r="A15" t="s">
        <v>33</v>
      </c>
      <c r="B15">
        <v>12.96</v>
      </c>
      <c r="C15">
        <v>17.151</v>
      </c>
      <c r="D15">
        <v>15.055999999999999</v>
      </c>
      <c r="E15">
        <v>11056</v>
      </c>
      <c r="F15">
        <v>10589</v>
      </c>
      <c r="G15">
        <v>10822.5</v>
      </c>
      <c r="H15">
        <v>77.215999999999994</v>
      </c>
      <c r="I15">
        <v>106.685</v>
      </c>
      <c r="J15">
        <v>91.950999999999993</v>
      </c>
      <c r="K15">
        <v>69821.498999999996</v>
      </c>
      <c r="L15">
        <v>280500.51799999998</v>
      </c>
      <c r="M15">
        <v>175161.008</v>
      </c>
      <c r="N15">
        <v>3.355</v>
      </c>
      <c r="O15">
        <v>3.355</v>
      </c>
      <c r="P15">
        <v>3.355</v>
      </c>
      <c r="Q15">
        <v>6587330.182</v>
      </c>
      <c r="R15">
        <v>6586669.2410000004</v>
      </c>
      <c r="S15">
        <v>6586999.7120000003</v>
      </c>
      <c r="T15">
        <v>853698.76100000006</v>
      </c>
      <c r="U15">
        <v>1129691.798</v>
      </c>
      <c r="V15">
        <v>991695.27899999998</v>
      </c>
    </row>
    <row r="16" spans="1:22" x14ac:dyDescent="0.25">
      <c r="A16" t="s">
        <v>34</v>
      </c>
      <c r="B16">
        <v>11.356</v>
      </c>
      <c r="C16">
        <v>14.032999999999999</v>
      </c>
      <c r="D16">
        <v>12.694000000000001</v>
      </c>
      <c r="E16">
        <v>9632</v>
      </c>
      <c r="F16">
        <v>11576</v>
      </c>
      <c r="G16">
        <v>10604</v>
      </c>
      <c r="H16">
        <v>76.989999999999995</v>
      </c>
      <c r="I16">
        <v>80.227999999999994</v>
      </c>
      <c r="J16">
        <v>78.608999999999995</v>
      </c>
      <c r="K16">
        <v>136772.772</v>
      </c>
      <c r="L16">
        <v>171472.155</v>
      </c>
      <c r="M16">
        <v>154122.46400000001</v>
      </c>
      <c r="N16">
        <v>3.355</v>
      </c>
      <c r="O16">
        <v>3.355</v>
      </c>
      <c r="P16">
        <v>3.355</v>
      </c>
      <c r="Q16">
        <v>6530121.9119999995</v>
      </c>
      <c r="R16">
        <v>6618271.9330000002</v>
      </c>
      <c r="S16">
        <v>6574196.9220000003</v>
      </c>
      <c r="T16">
        <v>741568.67299999995</v>
      </c>
      <c r="U16">
        <v>928715.522</v>
      </c>
      <c r="V16">
        <v>835142.09699999995</v>
      </c>
    </row>
    <row r="17" spans="1:22" x14ac:dyDescent="0.25">
      <c r="A17" t="s">
        <v>35</v>
      </c>
      <c r="B17">
        <v>11.621</v>
      </c>
      <c r="C17">
        <v>12.647</v>
      </c>
      <c r="D17">
        <v>12.134</v>
      </c>
      <c r="E17">
        <v>10456</v>
      </c>
      <c r="F17">
        <v>11848</v>
      </c>
      <c r="G17">
        <v>11152</v>
      </c>
      <c r="H17">
        <v>77.697000000000003</v>
      </c>
      <c r="I17">
        <v>73.183000000000007</v>
      </c>
      <c r="J17">
        <v>75.44</v>
      </c>
      <c r="K17">
        <v>80544.171000000002</v>
      </c>
      <c r="L17">
        <v>88753.926000000007</v>
      </c>
      <c r="M17">
        <v>84649.048999999999</v>
      </c>
      <c r="N17">
        <v>3.355</v>
      </c>
      <c r="O17">
        <v>3.355</v>
      </c>
      <c r="P17">
        <v>3.355</v>
      </c>
      <c r="Q17">
        <v>6990574.4199999999</v>
      </c>
      <c r="R17">
        <v>6856022.6770000001</v>
      </c>
      <c r="S17">
        <v>6923298.5480000004</v>
      </c>
      <c r="T17">
        <v>812401.71400000004</v>
      </c>
      <c r="U17">
        <v>867076.93700000003</v>
      </c>
      <c r="V17">
        <v>839739.326</v>
      </c>
    </row>
    <row r="18" spans="1:22" x14ac:dyDescent="0.25">
      <c r="A18" t="s">
        <v>51</v>
      </c>
      <c r="B18">
        <f>AVERAGE(B11:B17)</f>
        <v>11.724571428571426</v>
      </c>
      <c r="C18">
        <f t="shared" ref="C18" si="2">AVERAGE(C11:C17)</f>
        <v>13.925857142857144</v>
      </c>
      <c r="D18">
        <f t="shared" ref="D18" si="3">AVERAGE(D11:D17)</f>
        <v>12.825142857142856</v>
      </c>
      <c r="E18">
        <f t="shared" ref="E18" si="4">AVERAGE(E11:E17)</f>
        <v>8742</v>
      </c>
      <c r="F18">
        <f t="shared" ref="F18" si="5">AVERAGE(F11:F17)</f>
        <v>9844.7142857142862</v>
      </c>
      <c r="G18">
        <f t="shared" ref="G18" si="6">AVERAGE(G11:G17)</f>
        <v>9293.3571428571431</v>
      </c>
      <c r="H18">
        <f t="shared" ref="H18" si="7">AVERAGE(H11:H17)</f>
        <v>88.06685714285716</v>
      </c>
      <c r="I18">
        <f t="shared" ref="I18" si="8">AVERAGE(I11:I17)</f>
        <v>92.662999999999997</v>
      </c>
      <c r="J18">
        <f t="shared" ref="J18" si="9">AVERAGE(J11:J17)</f>
        <v>90.364857142857161</v>
      </c>
      <c r="K18">
        <f t="shared" ref="K18" si="10">AVERAGE(K11:K17)</f>
        <v>98685.289428571428</v>
      </c>
      <c r="L18">
        <f t="shared" ref="L18" si="11">AVERAGE(L11:L17)</f>
        <v>180028.43642857141</v>
      </c>
      <c r="M18">
        <f t="shared" ref="M18" si="12">AVERAGE(M11:M17)</f>
        <v>139356.86300000001</v>
      </c>
      <c r="N18">
        <f t="shared" ref="N18" si="13">AVERAGE(N11:N17)</f>
        <v>3.355</v>
      </c>
      <c r="O18">
        <f t="shared" ref="O18" si="14">AVERAGE(O11:O17)</f>
        <v>3.355</v>
      </c>
      <c r="P18">
        <f t="shared" ref="P18" si="15">AVERAGE(P11:P17)</f>
        <v>3.355</v>
      </c>
      <c r="Q18">
        <f t="shared" ref="Q18" si="16">AVERAGE(Q11:Q17)</f>
        <v>6392447.3565714285</v>
      </c>
      <c r="R18">
        <f t="shared" ref="R18" si="17">AVERAGE(R11:R17)</f>
        <v>6449362.5405714288</v>
      </c>
      <c r="S18">
        <f t="shared" ref="S18" si="18">AVERAGE(S11:S17)</f>
        <v>6420904.9485714287</v>
      </c>
      <c r="T18">
        <f t="shared" ref="T18" si="19">AVERAGE(T11:T17)</f>
        <v>751011.88057142845</v>
      </c>
      <c r="U18">
        <f t="shared" ref="U18" si="20">AVERAGE(U11:U17)</f>
        <v>902156.39671428571</v>
      </c>
      <c r="V18">
        <f t="shared" ref="V18" si="21">AVERAGE(V11:V17)</f>
        <v>826584.13857142872</v>
      </c>
    </row>
    <row r="19" spans="1:22" x14ac:dyDescent="0.25">
      <c r="B19">
        <f>_xlfn.STDEV.P(B11:B17)</f>
        <v>0.9424713496430327</v>
      </c>
      <c r="C19">
        <f t="shared" ref="C19:V19" si="22">_xlfn.STDEV.P(C11:C17)</f>
        <v>2.3629452825156991</v>
      </c>
      <c r="D19">
        <f t="shared" si="22"/>
        <v>1.4791848554980287</v>
      </c>
      <c r="E19">
        <f t="shared" si="22"/>
        <v>1744.2535857576934</v>
      </c>
      <c r="F19">
        <f t="shared" si="22"/>
        <v>1508.2508046727237</v>
      </c>
      <c r="G19">
        <f t="shared" si="22"/>
        <v>1552.561931460516</v>
      </c>
      <c r="H19">
        <f t="shared" si="22"/>
        <v>13.30900719092754</v>
      </c>
      <c r="I19">
        <f t="shared" si="22"/>
        <v>18.760883500365516</v>
      </c>
      <c r="J19">
        <f t="shared" si="22"/>
        <v>13.187390031265913</v>
      </c>
      <c r="K19">
        <f t="shared" si="22"/>
        <v>27188.698689700625</v>
      </c>
      <c r="L19">
        <f t="shared" si="22"/>
        <v>110232.30767080709</v>
      </c>
      <c r="M19">
        <f t="shared" si="22"/>
        <v>59415.4518701903</v>
      </c>
      <c r="N19">
        <f t="shared" si="22"/>
        <v>0</v>
      </c>
      <c r="O19">
        <f t="shared" si="22"/>
        <v>0</v>
      </c>
      <c r="P19">
        <f t="shared" si="22"/>
        <v>0</v>
      </c>
      <c r="Q19">
        <f t="shared" si="22"/>
        <v>358097.14345924836</v>
      </c>
      <c r="R19">
        <f t="shared" si="22"/>
        <v>298368.97807159642</v>
      </c>
      <c r="S19">
        <f t="shared" si="22"/>
        <v>323529.37236296124</v>
      </c>
      <c r="T19">
        <f t="shared" si="22"/>
        <v>86059.454834941891</v>
      </c>
      <c r="U19">
        <f t="shared" si="22"/>
        <v>176296.14904361925</v>
      </c>
      <c r="V19">
        <f t="shared" si="22"/>
        <v>120451.12968535777</v>
      </c>
    </row>
    <row r="20" spans="1:22" x14ac:dyDescent="0.25">
      <c r="A20" t="s">
        <v>36</v>
      </c>
      <c r="B20">
        <v>14.282999999999999</v>
      </c>
      <c r="C20">
        <v>19.45</v>
      </c>
      <c r="D20">
        <v>16.866</v>
      </c>
      <c r="E20">
        <v>17935</v>
      </c>
      <c r="F20">
        <v>18161</v>
      </c>
      <c r="G20">
        <v>18048</v>
      </c>
      <c r="H20">
        <v>59.85</v>
      </c>
      <c r="I20">
        <v>82.896000000000001</v>
      </c>
      <c r="J20">
        <v>71.373000000000005</v>
      </c>
      <c r="K20">
        <v>168732.774</v>
      </c>
      <c r="L20">
        <v>486027.89</v>
      </c>
      <c r="M20">
        <v>327380.33199999999</v>
      </c>
      <c r="N20">
        <v>3.355</v>
      </c>
      <c r="O20">
        <v>3.355</v>
      </c>
      <c r="P20">
        <v>3.355</v>
      </c>
      <c r="Q20">
        <v>7515156.6210000003</v>
      </c>
      <c r="R20">
        <v>7740403.1739999996</v>
      </c>
      <c r="S20">
        <v>7627779.8969999999</v>
      </c>
      <c r="T20">
        <v>1073416.226</v>
      </c>
      <c r="U20">
        <v>1505473.45</v>
      </c>
      <c r="V20">
        <v>1289444.838</v>
      </c>
    </row>
    <row r="21" spans="1:22" x14ac:dyDescent="0.25">
      <c r="A21" t="s">
        <v>37</v>
      </c>
      <c r="B21">
        <v>10.337</v>
      </c>
      <c r="C21">
        <v>9.4550000000000001</v>
      </c>
      <c r="D21">
        <v>9.8960000000000008</v>
      </c>
      <c r="E21">
        <v>8605</v>
      </c>
      <c r="F21">
        <v>8588</v>
      </c>
      <c r="G21">
        <v>8596.5</v>
      </c>
      <c r="H21">
        <v>82.233000000000004</v>
      </c>
      <c r="I21">
        <v>75.028000000000006</v>
      </c>
      <c r="J21">
        <v>78.631</v>
      </c>
      <c r="K21">
        <v>41104.131999999998</v>
      </c>
      <c r="L21">
        <v>48443.256999999998</v>
      </c>
      <c r="M21">
        <v>44773.694000000003</v>
      </c>
      <c r="N21">
        <v>5.0330000000000004</v>
      </c>
      <c r="O21">
        <v>5.0330000000000004</v>
      </c>
      <c r="P21">
        <v>5.0330000000000004</v>
      </c>
      <c r="Q21">
        <v>6845254.7130000005</v>
      </c>
      <c r="R21">
        <v>6815175.2039999999</v>
      </c>
      <c r="S21">
        <v>6830214.9579999996</v>
      </c>
      <c r="T21">
        <v>707614.10699999996</v>
      </c>
      <c r="U21">
        <v>644343.30099999998</v>
      </c>
      <c r="V21">
        <v>675978.70400000003</v>
      </c>
    </row>
    <row r="22" spans="1:22" x14ac:dyDescent="0.25">
      <c r="A22" t="s">
        <v>38</v>
      </c>
      <c r="B22">
        <v>16.670999999999999</v>
      </c>
      <c r="C22">
        <v>22.797000000000001</v>
      </c>
      <c r="D22">
        <v>19.734000000000002</v>
      </c>
      <c r="E22">
        <v>12199</v>
      </c>
      <c r="F22">
        <v>14838</v>
      </c>
      <c r="G22">
        <v>13518.5</v>
      </c>
      <c r="H22">
        <v>81.753</v>
      </c>
      <c r="I22">
        <v>92.003</v>
      </c>
      <c r="J22">
        <v>86.878</v>
      </c>
      <c r="K22">
        <v>274256.81</v>
      </c>
      <c r="L22">
        <v>256944.86300000001</v>
      </c>
      <c r="M22">
        <v>265600.83600000001</v>
      </c>
      <c r="N22">
        <v>3.355</v>
      </c>
      <c r="O22">
        <v>3.355</v>
      </c>
      <c r="P22">
        <v>3.355</v>
      </c>
      <c r="Q22">
        <v>5982220.585</v>
      </c>
      <c r="R22">
        <v>5988192.5360000003</v>
      </c>
      <c r="S22">
        <v>5985206.5599999996</v>
      </c>
      <c r="T22">
        <v>997309.08100000001</v>
      </c>
      <c r="U22">
        <v>1365135.96</v>
      </c>
      <c r="V22">
        <v>1181222.5209999999</v>
      </c>
    </row>
    <row r="23" spans="1:22" x14ac:dyDescent="0.25">
      <c r="A23" t="s">
        <v>39</v>
      </c>
      <c r="B23">
        <v>18.292000000000002</v>
      </c>
      <c r="C23">
        <v>18.556999999999999</v>
      </c>
      <c r="D23">
        <v>18.425000000000001</v>
      </c>
      <c r="E23">
        <v>17673</v>
      </c>
      <c r="F23">
        <v>17812</v>
      </c>
      <c r="G23">
        <v>17742.5</v>
      </c>
      <c r="H23">
        <v>67.462999999999994</v>
      </c>
      <c r="I23">
        <v>67.02</v>
      </c>
      <c r="J23">
        <v>67.242000000000004</v>
      </c>
      <c r="K23">
        <v>180492.149</v>
      </c>
      <c r="L23">
        <v>117784.988</v>
      </c>
      <c r="M23">
        <v>149138.568</v>
      </c>
      <c r="N23">
        <v>3.355</v>
      </c>
      <c r="O23">
        <v>3.355</v>
      </c>
      <c r="P23">
        <v>3.355</v>
      </c>
      <c r="Q23">
        <v>6517887.801</v>
      </c>
      <c r="R23">
        <v>6432792.534</v>
      </c>
      <c r="S23">
        <v>6475340.1679999996</v>
      </c>
      <c r="T23">
        <v>1192266.4350000001</v>
      </c>
      <c r="U23">
        <v>1193759.423</v>
      </c>
      <c r="V23">
        <v>1193012.929</v>
      </c>
    </row>
    <row r="24" spans="1:22" x14ac:dyDescent="0.25">
      <c r="A24" t="s">
        <v>40</v>
      </c>
      <c r="B24">
        <v>10.694000000000001</v>
      </c>
      <c r="C24">
        <v>12.678000000000001</v>
      </c>
      <c r="D24">
        <v>11.686</v>
      </c>
      <c r="E24">
        <v>11918</v>
      </c>
      <c r="F24">
        <v>13284</v>
      </c>
      <c r="G24">
        <v>12601</v>
      </c>
      <c r="H24">
        <v>56.996000000000002</v>
      </c>
      <c r="I24">
        <v>61.503</v>
      </c>
      <c r="J24">
        <v>59.249000000000002</v>
      </c>
      <c r="K24">
        <v>55612.953000000001</v>
      </c>
      <c r="L24">
        <v>50724.677000000003</v>
      </c>
      <c r="M24">
        <v>53168.815000000002</v>
      </c>
      <c r="N24">
        <v>3.355</v>
      </c>
      <c r="O24">
        <v>3.355</v>
      </c>
      <c r="P24">
        <v>3.355</v>
      </c>
      <c r="Q24">
        <v>6352271.8480000002</v>
      </c>
      <c r="R24">
        <v>6444124.1430000002</v>
      </c>
      <c r="S24">
        <v>6398197.9960000003</v>
      </c>
      <c r="T24">
        <v>679284.24600000004</v>
      </c>
      <c r="U24">
        <v>817001.45799999998</v>
      </c>
      <c r="V24">
        <v>748142.85199999996</v>
      </c>
    </row>
    <row r="25" spans="1:22" x14ac:dyDescent="0.25">
      <c r="A25" t="s">
        <v>41</v>
      </c>
      <c r="B25">
        <v>13.125</v>
      </c>
      <c r="C25">
        <v>15.805999999999999</v>
      </c>
      <c r="D25">
        <v>14.465</v>
      </c>
      <c r="E25">
        <v>12702</v>
      </c>
      <c r="F25">
        <v>14099</v>
      </c>
      <c r="G25">
        <v>13400.5</v>
      </c>
      <c r="H25">
        <v>73.716999999999999</v>
      </c>
      <c r="I25">
        <v>79.792000000000002</v>
      </c>
      <c r="J25">
        <v>76.754999999999995</v>
      </c>
      <c r="K25">
        <v>81533.903999999995</v>
      </c>
      <c r="L25">
        <v>154534.29300000001</v>
      </c>
      <c r="M25">
        <v>118034.098</v>
      </c>
      <c r="N25">
        <v>3.355</v>
      </c>
      <c r="O25">
        <v>3.355</v>
      </c>
      <c r="P25">
        <v>3.355</v>
      </c>
      <c r="Q25">
        <v>7134070.6689999998</v>
      </c>
      <c r="R25">
        <v>7117428.0499999998</v>
      </c>
      <c r="S25">
        <v>7125749.3600000003</v>
      </c>
      <c r="T25">
        <v>936348.21200000006</v>
      </c>
      <c r="U25">
        <v>1124984.693</v>
      </c>
      <c r="V25">
        <v>1030666.453</v>
      </c>
    </row>
    <row r="26" spans="1:22" x14ac:dyDescent="0.25">
      <c r="A26" t="s">
        <v>42</v>
      </c>
      <c r="B26">
        <v>14.324</v>
      </c>
      <c r="C26">
        <v>21.535</v>
      </c>
      <c r="D26">
        <v>17.93</v>
      </c>
      <c r="E26">
        <v>13790</v>
      </c>
      <c r="F26">
        <v>17632</v>
      </c>
      <c r="G26">
        <v>15711</v>
      </c>
      <c r="H26">
        <v>67.566000000000003</v>
      </c>
      <c r="I26">
        <v>82.207999999999998</v>
      </c>
      <c r="J26">
        <v>74.887</v>
      </c>
      <c r="K26">
        <v>85637.104000000007</v>
      </c>
      <c r="L26">
        <v>131867.72</v>
      </c>
      <c r="M26">
        <v>108752.412</v>
      </c>
      <c r="N26">
        <v>3.355</v>
      </c>
      <c r="O26">
        <v>3.355</v>
      </c>
      <c r="P26">
        <v>3.355</v>
      </c>
      <c r="Q26">
        <v>6504616.9850000003</v>
      </c>
      <c r="R26">
        <v>6730707.3279999997</v>
      </c>
      <c r="S26">
        <v>6617662.1569999997</v>
      </c>
      <c r="T26">
        <v>931740.08</v>
      </c>
      <c r="U26">
        <v>1449491.443</v>
      </c>
      <c r="V26">
        <v>1190615.7620000001</v>
      </c>
    </row>
    <row r="27" spans="1:22" x14ac:dyDescent="0.25">
      <c r="A27" t="s">
        <v>51</v>
      </c>
      <c r="B27">
        <f>AVERAGE(B20:B26)</f>
        <v>13.960857142857142</v>
      </c>
      <c r="C27">
        <f t="shared" ref="C27" si="23">AVERAGE(C20:C26)</f>
        <v>17.182571428571428</v>
      </c>
      <c r="D27">
        <f t="shared" ref="D27" si="24">AVERAGE(D20:D26)</f>
        <v>15.571714285714288</v>
      </c>
      <c r="E27">
        <f t="shared" ref="E27" si="25">AVERAGE(E20:E26)</f>
        <v>13546</v>
      </c>
      <c r="F27">
        <f t="shared" ref="F27" si="26">AVERAGE(F20:F26)</f>
        <v>14916.285714285714</v>
      </c>
      <c r="G27">
        <f t="shared" ref="G27" si="27">AVERAGE(G20:G26)</f>
        <v>14231.142857142857</v>
      </c>
      <c r="H27">
        <f t="shared" ref="H27" si="28">AVERAGE(H20:H26)</f>
        <v>69.939714285714288</v>
      </c>
      <c r="I27">
        <f t="shared" ref="I27" si="29">AVERAGE(I20:I26)</f>
        <v>77.207142857142841</v>
      </c>
      <c r="J27">
        <f t="shared" ref="J27" si="30">AVERAGE(J20:J26)</f>
        <v>73.573571428571441</v>
      </c>
      <c r="K27">
        <f t="shared" ref="K27" si="31">AVERAGE(K20:K26)</f>
        <v>126767.118</v>
      </c>
      <c r="L27">
        <f t="shared" ref="L27" si="32">AVERAGE(L20:L26)</f>
        <v>178046.81257142857</v>
      </c>
      <c r="M27">
        <f t="shared" ref="M27" si="33">AVERAGE(M20:M26)</f>
        <v>152406.965</v>
      </c>
      <c r="N27">
        <f t="shared" ref="N27" si="34">AVERAGE(N20:N26)</f>
        <v>3.5947142857142858</v>
      </c>
      <c r="O27">
        <f t="shared" ref="O27" si="35">AVERAGE(O20:O26)</f>
        <v>3.5947142857142858</v>
      </c>
      <c r="P27">
        <f t="shared" ref="P27" si="36">AVERAGE(P20:P26)</f>
        <v>3.5947142857142858</v>
      </c>
      <c r="Q27">
        <f t="shared" ref="Q27" si="37">AVERAGE(Q20:Q26)</f>
        <v>6693068.4602857148</v>
      </c>
      <c r="R27">
        <f t="shared" ref="R27" si="38">AVERAGE(R20:R26)</f>
        <v>6752688.995571428</v>
      </c>
      <c r="S27">
        <f t="shared" ref="S27" si="39">AVERAGE(S20:S26)</f>
        <v>6722878.7279999992</v>
      </c>
      <c r="T27">
        <f t="shared" ref="T27" si="40">AVERAGE(T20:T26)</f>
        <v>931139.76957142854</v>
      </c>
      <c r="U27">
        <f t="shared" ref="U27" si="41">AVERAGE(U20:U26)</f>
        <v>1157169.9611428571</v>
      </c>
      <c r="V27">
        <f t="shared" ref="V27" si="42">AVERAGE(V20:V26)</f>
        <v>1044154.8655714287</v>
      </c>
    </row>
    <row r="28" spans="1:22" x14ac:dyDescent="0.25">
      <c r="B28">
        <f>_xlfn.STDEV.P(B20:B26)</f>
        <v>2.6950397520827352</v>
      </c>
      <c r="C28">
        <f t="shared" ref="C28:V28" si="43">_xlfn.STDEV.P(C20:C26)</f>
        <v>4.4624977265186043</v>
      </c>
      <c r="D28">
        <f t="shared" si="43"/>
        <v>3.4067134021049568</v>
      </c>
      <c r="E28">
        <f t="shared" si="43"/>
        <v>3069.3320818333473</v>
      </c>
      <c r="F28">
        <f t="shared" si="43"/>
        <v>3154.9072304353199</v>
      </c>
      <c r="G28">
        <f t="shared" si="43"/>
        <v>3040.0281450093485</v>
      </c>
      <c r="H28">
        <f t="shared" si="43"/>
        <v>9.1499975599417311</v>
      </c>
      <c r="I28">
        <f t="shared" si="43"/>
        <v>9.5477535791496386</v>
      </c>
      <c r="J28">
        <f t="shared" si="43"/>
        <v>8.1464860410071616</v>
      </c>
      <c r="K28">
        <f t="shared" si="43"/>
        <v>77955.562940333024</v>
      </c>
      <c r="L28">
        <f t="shared" si="43"/>
        <v>141624.29619379461</v>
      </c>
      <c r="M28">
        <f t="shared" si="43"/>
        <v>98531.763867033835</v>
      </c>
      <c r="N28">
        <f t="shared" si="43"/>
        <v>0.58717768405573845</v>
      </c>
      <c r="O28">
        <f t="shared" si="43"/>
        <v>0.58717768405573845</v>
      </c>
      <c r="P28">
        <f t="shared" si="43"/>
        <v>0.58717768405573845</v>
      </c>
      <c r="Q28">
        <f t="shared" si="43"/>
        <v>475262.60444117564</v>
      </c>
      <c r="R28">
        <f t="shared" si="43"/>
        <v>520302.44598871417</v>
      </c>
      <c r="S28">
        <f t="shared" si="43"/>
        <v>494916.3866943309</v>
      </c>
      <c r="T28">
        <f t="shared" si="43"/>
        <v>171643.53346115912</v>
      </c>
      <c r="U28">
        <f t="shared" si="43"/>
        <v>300261.19578841398</v>
      </c>
      <c r="V28">
        <f t="shared" si="43"/>
        <v>222300.6218649612</v>
      </c>
    </row>
    <row r="29" spans="1:22" x14ac:dyDescent="0.25">
      <c r="A29" t="s">
        <v>43</v>
      </c>
      <c r="B29">
        <v>5.6079999999999997</v>
      </c>
      <c r="C29">
        <v>5.7069999999999999</v>
      </c>
      <c r="D29">
        <v>5.657</v>
      </c>
      <c r="E29">
        <v>14290</v>
      </c>
      <c r="F29">
        <v>14829</v>
      </c>
      <c r="G29">
        <v>14559.5</v>
      </c>
      <c r="H29">
        <v>42.015999999999998</v>
      </c>
      <c r="I29">
        <v>41.668999999999997</v>
      </c>
      <c r="J29">
        <v>41.843000000000004</v>
      </c>
      <c r="K29">
        <v>12282.76</v>
      </c>
      <c r="L29">
        <v>10437.494000000001</v>
      </c>
      <c r="M29">
        <v>11360.127</v>
      </c>
      <c r="N29">
        <v>3.355</v>
      </c>
      <c r="O29">
        <v>3.355</v>
      </c>
      <c r="P29">
        <v>3.355</v>
      </c>
      <c r="Q29">
        <v>10705847.498</v>
      </c>
      <c r="R29">
        <v>10826537.939999999</v>
      </c>
      <c r="S29">
        <v>10766192.719000001</v>
      </c>
      <c r="T29">
        <v>600412.55700000003</v>
      </c>
      <c r="U29">
        <v>617912.38600000006</v>
      </c>
      <c r="V29">
        <v>609162.47100000002</v>
      </c>
    </row>
    <row r="30" spans="1:22" x14ac:dyDescent="0.25">
      <c r="A30" t="s">
        <v>44</v>
      </c>
      <c r="B30">
        <v>6.0110000000000001</v>
      </c>
      <c r="C30">
        <v>4.702</v>
      </c>
      <c r="D30">
        <v>5.3570000000000002</v>
      </c>
      <c r="E30">
        <v>17249</v>
      </c>
      <c r="F30">
        <v>14417</v>
      </c>
      <c r="G30">
        <v>15833</v>
      </c>
      <c r="H30">
        <v>37.933</v>
      </c>
      <c r="I30">
        <v>34.174999999999997</v>
      </c>
      <c r="J30">
        <v>36.054000000000002</v>
      </c>
      <c r="K30">
        <v>20499.224999999999</v>
      </c>
      <c r="L30">
        <v>8540.2250000000004</v>
      </c>
      <c r="M30">
        <v>14519.725</v>
      </c>
      <c r="N30">
        <v>3.355</v>
      </c>
      <c r="O30">
        <v>3.355</v>
      </c>
      <c r="P30">
        <v>3.355</v>
      </c>
      <c r="Q30">
        <v>10884249.464</v>
      </c>
      <c r="R30">
        <v>10478673.481000001</v>
      </c>
      <c r="S30">
        <v>10681461.472999999</v>
      </c>
      <c r="T30">
        <v>654301.02500000002</v>
      </c>
      <c r="U30">
        <v>492704.397</v>
      </c>
      <c r="V30">
        <v>573502.71100000001</v>
      </c>
    </row>
    <row r="31" spans="1:22" x14ac:dyDescent="0.25">
      <c r="A31" t="s">
        <v>45</v>
      </c>
      <c r="B31">
        <v>4.3849999999999998</v>
      </c>
      <c r="C31">
        <v>3.9620000000000002</v>
      </c>
      <c r="D31">
        <v>4.173</v>
      </c>
      <c r="E31">
        <v>11244</v>
      </c>
      <c r="F31">
        <v>10821</v>
      </c>
      <c r="G31">
        <v>11032.5</v>
      </c>
      <c r="H31">
        <v>41.34</v>
      </c>
      <c r="I31">
        <v>38.822000000000003</v>
      </c>
      <c r="J31">
        <v>40.081000000000003</v>
      </c>
      <c r="K31">
        <v>11239.444</v>
      </c>
      <c r="L31">
        <v>18039.922999999999</v>
      </c>
      <c r="M31">
        <v>14639.683000000001</v>
      </c>
      <c r="N31">
        <v>3.7879999999999998</v>
      </c>
      <c r="O31">
        <v>3.7879999999999998</v>
      </c>
      <c r="P31">
        <v>3.7879999999999998</v>
      </c>
      <c r="Q31">
        <v>10601579.494000001</v>
      </c>
      <c r="R31">
        <v>10602749.835999999</v>
      </c>
      <c r="S31">
        <v>10602164.664999999</v>
      </c>
      <c r="T31">
        <v>464826.28499999997</v>
      </c>
      <c r="U31">
        <v>420091.973</v>
      </c>
      <c r="V31">
        <v>442459.12900000002</v>
      </c>
    </row>
    <row r="32" spans="1:22" x14ac:dyDescent="0.25">
      <c r="A32" t="s">
        <v>46</v>
      </c>
      <c r="B32">
        <v>4.5620000000000003</v>
      </c>
      <c r="C32">
        <v>4.4390000000000001</v>
      </c>
      <c r="D32">
        <v>4.5010000000000003</v>
      </c>
      <c r="E32">
        <v>9583</v>
      </c>
      <c r="F32">
        <v>10777</v>
      </c>
      <c r="G32">
        <v>10180</v>
      </c>
      <c r="H32">
        <v>50.526000000000003</v>
      </c>
      <c r="I32">
        <v>43.981999999999999</v>
      </c>
      <c r="J32">
        <v>47.253999999999998</v>
      </c>
      <c r="K32">
        <v>15538.071</v>
      </c>
      <c r="L32">
        <v>8457.866</v>
      </c>
      <c r="M32">
        <v>11997.968000000001</v>
      </c>
      <c r="N32">
        <v>5.431</v>
      </c>
      <c r="O32">
        <v>5.431</v>
      </c>
      <c r="P32">
        <v>5.431</v>
      </c>
      <c r="Q32">
        <v>10613970.432</v>
      </c>
      <c r="R32">
        <v>10677413.481000001</v>
      </c>
      <c r="S32">
        <v>10645691.957</v>
      </c>
      <c r="T32">
        <v>484194.74</v>
      </c>
      <c r="U32">
        <v>473998.95600000001</v>
      </c>
      <c r="V32">
        <v>479096.848</v>
      </c>
    </row>
    <row r="33" spans="1:22" x14ac:dyDescent="0.25">
      <c r="A33" t="s">
        <v>47</v>
      </c>
      <c r="B33">
        <v>5.032</v>
      </c>
      <c r="C33">
        <v>4.032</v>
      </c>
      <c r="D33">
        <v>4.532</v>
      </c>
      <c r="E33">
        <v>10357</v>
      </c>
      <c r="F33">
        <v>9329</v>
      </c>
      <c r="G33">
        <v>9843</v>
      </c>
      <c r="H33">
        <v>51.790999999999997</v>
      </c>
      <c r="I33">
        <v>47.207000000000001</v>
      </c>
      <c r="J33">
        <v>49.499000000000002</v>
      </c>
      <c r="K33">
        <v>7200.9049999999997</v>
      </c>
      <c r="L33">
        <v>6440.3810000000003</v>
      </c>
      <c r="M33">
        <v>6820.643</v>
      </c>
      <c r="N33">
        <v>5.7759999999999998</v>
      </c>
      <c r="O33">
        <v>5.7759999999999998</v>
      </c>
      <c r="P33">
        <v>5.7759999999999998</v>
      </c>
      <c r="Q33">
        <v>10659849.66</v>
      </c>
      <c r="R33">
        <v>10923674.25</v>
      </c>
      <c r="S33">
        <v>10791761.955</v>
      </c>
      <c r="T33">
        <v>536394.23699999996</v>
      </c>
      <c r="U33">
        <v>440393.08399999997</v>
      </c>
      <c r="V33">
        <v>488393.66</v>
      </c>
    </row>
    <row r="34" spans="1:22" x14ac:dyDescent="0.25">
      <c r="A34" t="s">
        <v>48</v>
      </c>
      <c r="B34">
        <v>5.0570000000000004</v>
      </c>
      <c r="C34">
        <v>3.9380000000000002</v>
      </c>
      <c r="D34">
        <v>4.4980000000000002</v>
      </c>
      <c r="E34">
        <v>11265</v>
      </c>
      <c r="F34">
        <v>9034</v>
      </c>
      <c r="G34">
        <v>10149.5</v>
      </c>
      <c r="H34">
        <v>49.976999999999997</v>
      </c>
      <c r="I34">
        <v>48.679000000000002</v>
      </c>
      <c r="J34">
        <v>49.328000000000003</v>
      </c>
      <c r="K34">
        <v>14684.724</v>
      </c>
      <c r="L34">
        <v>8055.6409999999996</v>
      </c>
      <c r="M34">
        <v>11370.182000000001</v>
      </c>
      <c r="N34">
        <v>5.6390000000000002</v>
      </c>
      <c r="O34">
        <v>5.6390000000000002</v>
      </c>
      <c r="P34">
        <v>5.6390000000000002</v>
      </c>
      <c r="Q34">
        <v>11132529.715</v>
      </c>
      <c r="R34">
        <v>11166545.346999999</v>
      </c>
      <c r="S34">
        <v>11149537.530999999</v>
      </c>
      <c r="T34">
        <v>562990.83700000006</v>
      </c>
      <c r="U34">
        <v>439769.22200000001</v>
      </c>
      <c r="V34">
        <v>501380.03</v>
      </c>
    </row>
    <row r="35" spans="1:22" x14ac:dyDescent="0.25">
      <c r="A35" t="s">
        <v>49</v>
      </c>
      <c r="B35">
        <v>6.5369999999999999</v>
      </c>
      <c r="C35">
        <v>3.923</v>
      </c>
      <c r="D35">
        <v>5.23</v>
      </c>
      <c r="E35">
        <v>10848</v>
      </c>
      <c r="F35">
        <v>9115</v>
      </c>
      <c r="G35">
        <v>9981.5</v>
      </c>
      <c r="H35">
        <v>67.206999999999994</v>
      </c>
      <c r="I35">
        <v>48.106000000000002</v>
      </c>
      <c r="J35">
        <v>57.655999999999999</v>
      </c>
      <c r="K35">
        <v>47053.398000000001</v>
      </c>
      <c r="L35">
        <v>8551.7729999999992</v>
      </c>
      <c r="M35">
        <v>27802.585999999999</v>
      </c>
      <c r="N35">
        <v>5.5940000000000003</v>
      </c>
      <c r="O35">
        <v>5.5940000000000003</v>
      </c>
      <c r="P35">
        <v>5.5940000000000003</v>
      </c>
      <c r="Q35">
        <v>11153204.848999999</v>
      </c>
      <c r="R35">
        <v>11178369.737</v>
      </c>
      <c r="S35">
        <v>11165787.293</v>
      </c>
      <c r="T35">
        <v>729056.34100000001</v>
      </c>
      <c r="U35">
        <v>438486.27299999999</v>
      </c>
      <c r="V35">
        <v>583771.30700000003</v>
      </c>
    </row>
    <row r="36" spans="1:22" x14ac:dyDescent="0.25">
      <c r="A36" t="s">
        <v>51</v>
      </c>
      <c r="B36">
        <f>AVERAGE(B29:B35)</f>
        <v>5.3131428571428572</v>
      </c>
      <c r="C36">
        <f t="shared" ref="C36" si="44">AVERAGE(C29:C35)</f>
        <v>4.3861428571428567</v>
      </c>
      <c r="D36">
        <f t="shared" ref="D36" si="45">AVERAGE(D29:D35)</f>
        <v>4.8497142857142856</v>
      </c>
      <c r="E36">
        <f t="shared" ref="E36" si="46">AVERAGE(E29:E35)</f>
        <v>12119.428571428571</v>
      </c>
      <c r="F36">
        <f t="shared" ref="F36" si="47">AVERAGE(F29:F35)</f>
        <v>11188.857142857143</v>
      </c>
      <c r="G36">
        <f t="shared" ref="G36" si="48">AVERAGE(G29:G35)</f>
        <v>11654.142857142857</v>
      </c>
      <c r="H36">
        <f t="shared" ref="H36" si="49">AVERAGE(H29:H35)</f>
        <v>48.684285714285707</v>
      </c>
      <c r="I36">
        <f t="shared" ref="I36" si="50">AVERAGE(I29:I35)</f>
        <v>43.234285714285711</v>
      </c>
      <c r="J36">
        <f t="shared" ref="J36" si="51">AVERAGE(J29:J35)</f>
        <v>45.959285714285713</v>
      </c>
      <c r="K36">
        <f t="shared" ref="K36" si="52">AVERAGE(K29:K35)</f>
        <v>18356.932428571428</v>
      </c>
      <c r="L36">
        <f t="shared" ref="L36" si="53">AVERAGE(L29:L35)</f>
        <v>9789.043285714286</v>
      </c>
      <c r="M36">
        <f t="shared" ref="M36" si="54">AVERAGE(M29:M35)</f>
        <v>14072.987714285715</v>
      </c>
      <c r="N36">
        <f t="shared" ref="N36" si="55">AVERAGE(N29:N35)</f>
        <v>4.7054285714285706</v>
      </c>
      <c r="O36">
        <f t="shared" ref="O36" si="56">AVERAGE(O29:O35)</f>
        <v>4.7054285714285706</v>
      </c>
      <c r="P36">
        <f t="shared" ref="P36" si="57">AVERAGE(P29:P35)</f>
        <v>4.7054285714285706</v>
      </c>
      <c r="Q36">
        <f t="shared" ref="Q36" si="58">AVERAGE(Q29:Q35)</f>
        <v>10821604.444571426</v>
      </c>
      <c r="R36">
        <f t="shared" ref="R36" si="59">AVERAGE(R29:R35)</f>
        <v>10836280.581714286</v>
      </c>
      <c r="S36">
        <f t="shared" ref="S36" si="60">AVERAGE(S29:S35)</f>
        <v>10828942.513285713</v>
      </c>
      <c r="T36">
        <f t="shared" ref="T36" si="61">AVERAGE(T29:T35)</f>
        <v>576025.14599999995</v>
      </c>
      <c r="U36">
        <f t="shared" ref="U36" si="62">AVERAGE(U29:U35)</f>
        <v>474765.18442857143</v>
      </c>
      <c r="V36">
        <f t="shared" ref="V36" si="63">AVERAGE(V29:V35)</f>
        <v>525395.16514285724</v>
      </c>
    </row>
    <row r="37" spans="1:22" x14ac:dyDescent="0.25">
      <c r="B37">
        <f>_xlfn.STDEV.P(B29:B35)</f>
        <v>0.72131693620001991</v>
      </c>
      <c r="C37">
        <f t="shared" ref="C37:V37" si="64">_xlfn.STDEV.P(C29:C35)</f>
        <v>0.60567210095690682</v>
      </c>
      <c r="D37">
        <f t="shared" si="64"/>
        <v>0.51517756003862381</v>
      </c>
      <c r="E37">
        <f t="shared" si="64"/>
        <v>2497.8980224605339</v>
      </c>
      <c r="F37">
        <f t="shared" si="64"/>
        <v>2279.7196838064747</v>
      </c>
      <c r="G37">
        <f t="shared" si="64"/>
        <v>2293.0144494324763</v>
      </c>
      <c r="H37">
        <f t="shared" si="64"/>
        <v>9.0380177301107576</v>
      </c>
      <c r="I37">
        <f t="shared" si="64"/>
        <v>4.9815243138818417</v>
      </c>
      <c r="J37">
        <f t="shared" si="64"/>
        <v>6.6759692654065743</v>
      </c>
      <c r="K37">
        <f t="shared" si="64"/>
        <v>12314.444529320874</v>
      </c>
      <c r="L37">
        <f t="shared" si="64"/>
        <v>3537.112317232024</v>
      </c>
      <c r="M37">
        <f t="shared" si="64"/>
        <v>6101.3999504818485</v>
      </c>
      <c r="N37">
        <f t="shared" si="64"/>
        <v>1.0571310037945516</v>
      </c>
      <c r="O37">
        <f t="shared" si="64"/>
        <v>1.0571310037945516</v>
      </c>
      <c r="P37">
        <f t="shared" si="64"/>
        <v>1.0571310037945516</v>
      </c>
      <c r="Q37">
        <f t="shared" si="64"/>
        <v>220921.7358281432</v>
      </c>
      <c r="R37">
        <f t="shared" si="64"/>
        <v>251137.5778452456</v>
      </c>
      <c r="S37">
        <f t="shared" si="64"/>
        <v>216572.36260071999</v>
      </c>
      <c r="T37">
        <f t="shared" si="64"/>
        <v>86749.983947902932</v>
      </c>
      <c r="U37">
        <f t="shared" si="64"/>
        <v>62706.802898145528</v>
      </c>
      <c r="V37">
        <f t="shared" si="64"/>
        <v>58195.274473353405</v>
      </c>
    </row>
  </sheetData>
  <conditionalFormatting sqref="D2:D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workbookViewId="0">
      <selection activeCell="V10" sqref="V1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15.395</v>
      </c>
      <c r="C2">
        <v>15.563000000000001</v>
      </c>
      <c r="D2">
        <v>15.478999999999999</v>
      </c>
      <c r="E2">
        <v>12036</v>
      </c>
      <c r="F2">
        <v>12129</v>
      </c>
      <c r="G2">
        <v>12082.5</v>
      </c>
      <c r="H2">
        <v>69.617000000000004</v>
      </c>
      <c r="I2">
        <v>69.613</v>
      </c>
      <c r="J2">
        <v>69.614999999999995</v>
      </c>
      <c r="K2">
        <v>48897.864000000001</v>
      </c>
      <c r="L2">
        <v>37331.402999999998</v>
      </c>
      <c r="M2">
        <v>43114.633000000002</v>
      </c>
      <c r="N2">
        <v>3.355</v>
      </c>
      <c r="O2">
        <v>3.355</v>
      </c>
      <c r="P2">
        <v>3.355</v>
      </c>
      <c r="Q2">
        <v>5442888.0010000002</v>
      </c>
      <c r="R2">
        <v>5425243.9060000004</v>
      </c>
      <c r="S2">
        <v>5434065.9539999999</v>
      </c>
      <c r="T2">
        <v>837911.674</v>
      </c>
      <c r="U2">
        <v>844339.90800000005</v>
      </c>
      <c r="V2">
        <v>841125.79099999997</v>
      </c>
    </row>
    <row r="3" spans="1:22" x14ac:dyDescent="0.25">
      <c r="A3" t="s">
        <v>23</v>
      </c>
      <c r="B3">
        <v>17.960999999999999</v>
      </c>
      <c r="C3">
        <v>20.286999999999999</v>
      </c>
      <c r="D3">
        <v>19.123999999999999</v>
      </c>
      <c r="E3">
        <v>11404</v>
      </c>
      <c r="F3">
        <v>12925</v>
      </c>
      <c r="G3">
        <v>12164.5</v>
      </c>
      <c r="H3">
        <v>87.009</v>
      </c>
      <c r="I3">
        <v>85.313999999999993</v>
      </c>
      <c r="J3">
        <v>86.161000000000001</v>
      </c>
      <c r="K3">
        <v>75783.384999999995</v>
      </c>
      <c r="L3">
        <v>90951.468999999997</v>
      </c>
      <c r="M3">
        <v>83367.426999999996</v>
      </c>
      <c r="N3">
        <v>3.355</v>
      </c>
      <c r="O3">
        <v>3.355</v>
      </c>
      <c r="P3">
        <v>3.355</v>
      </c>
      <c r="Q3">
        <v>5524497.3930000002</v>
      </c>
      <c r="R3">
        <v>5435347.574</v>
      </c>
      <c r="S3">
        <v>5479922.4840000002</v>
      </c>
      <c r="T3">
        <v>992246.34299999999</v>
      </c>
      <c r="U3">
        <v>1102678.7849999999</v>
      </c>
      <c r="V3">
        <v>1047462.564</v>
      </c>
    </row>
    <row r="4" spans="1:22" x14ac:dyDescent="0.25">
      <c r="A4" t="s">
        <v>50</v>
      </c>
      <c r="B4">
        <f>AVERAGE(B2:B3)</f>
        <v>16.677999999999997</v>
      </c>
      <c r="C4">
        <f t="shared" ref="C4:V4" si="0">AVERAGE(C2:C3)</f>
        <v>17.925000000000001</v>
      </c>
      <c r="D4">
        <f t="shared" si="0"/>
        <v>17.301499999999997</v>
      </c>
      <c r="E4">
        <f t="shared" si="0"/>
        <v>11720</v>
      </c>
      <c r="F4">
        <f t="shared" si="0"/>
        <v>12527</v>
      </c>
      <c r="G4">
        <f t="shared" si="0"/>
        <v>12123.5</v>
      </c>
      <c r="H4">
        <f t="shared" si="0"/>
        <v>78.313000000000002</v>
      </c>
      <c r="I4">
        <f t="shared" si="0"/>
        <v>77.463499999999996</v>
      </c>
      <c r="J4">
        <f t="shared" si="0"/>
        <v>77.888000000000005</v>
      </c>
      <c r="K4">
        <f t="shared" si="0"/>
        <v>62340.624499999998</v>
      </c>
      <c r="L4">
        <f t="shared" si="0"/>
        <v>64141.436000000002</v>
      </c>
      <c r="M4">
        <f t="shared" si="0"/>
        <v>63241.03</v>
      </c>
      <c r="N4">
        <f t="shared" si="0"/>
        <v>3.355</v>
      </c>
      <c r="O4">
        <f t="shared" si="0"/>
        <v>3.355</v>
      </c>
      <c r="P4">
        <f t="shared" si="0"/>
        <v>3.355</v>
      </c>
      <c r="Q4">
        <f t="shared" si="0"/>
        <v>5483692.6970000006</v>
      </c>
      <c r="R4">
        <f t="shared" si="0"/>
        <v>5430295.7400000002</v>
      </c>
      <c r="S4">
        <f t="shared" si="0"/>
        <v>5456994.2190000005</v>
      </c>
      <c r="T4">
        <f t="shared" si="0"/>
        <v>915079.0085</v>
      </c>
      <c r="U4">
        <f t="shared" si="0"/>
        <v>973509.34649999999</v>
      </c>
      <c r="V4">
        <f t="shared" si="0"/>
        <v>944294.17749999999</v>
      </c>
    </row>
    <row r="5" spans="1:22" x14ac:dyDescent="0.25">
      <c r="A5" t="s">
        <v>31</v>
      </c>
      <c r="B5">
        <v>7.2850000000000001</v>
      </c>
      <c r="C5">
        <v>7.6</v>
      </c>
      <c r="D5">
        <v>7.4420000000000002</v>
      </c>
      <c r="E5">
        <v>4451</v>
      </c>
      <c r="F5">
        <v>4647</v>
      </c>
      <c r="G5">
        <v>4549</v>
      </c>
      <c r="H5">
        <v>82.825999999999993</v>
      </c>
      <c r="I5">
        <v>89.429000000000002</v>
      </c>
      <c r="J5">
        <v>86.126999999999995</v>
      </c>
      <c r="K5">
        <v>30836.067999999999</v>
      </c>
      <c r="L5">
        <v>14854.388999999999</v>
      </c>
      <c r="M5">
        <v>22845.227999999999</v>
      </c>
      <c r="N5">
        <v>3.355</v>
      </c>
      <c r="O5">
        <v>3.355</v>
      </c>
      <c r="P5">
        <v>3.355</v>
      </c>
      <c r="Q5">
        <v>5060859.2860000003</v>
      </c>
      <c r="R5">
        <v>5468189.949</v>
      </c>
      <c r="S5">
        <v>5264524.6169999996</v>
      </c>
      <c r="T5">
        <v>368660.60399999999</v>
      </c>
      <c r="U5">
        <v>415575.64600000001</v>
      </c>
      <c r="V5">
        <v>392118.125</v>
      </c>
    </row>
    <row r="6" spans="1:22" x14ac:dyDescent="0.25">
      <c r="A6" t="s">
        <v>32</v>
      </c>
      <c r="B6">
        <v>7.7629999999999999</v>
      </c>
      <c r="C6">
        <v>7.165</v>
      </c>
      <c r="D6">
        <v>7.4640000000000004</v>
      </c>
      <c r="E6">
        <v>4286</v>
      </c>
      <c r="F6">
        <v>3627</v>
      </c>
      <c r="G6">
        <v>3956.5</v>
      </c>
      <c r="H6">
        <v>91.861999999999995</v>
      </c>
      <c r="I6">
        <v>100.18</v>
      </c>
      <c r="J6">
        <v>96.021000000000001</v>
      </c>
      <c r="K6">
        <v>10325.1</v>
      </c>
      <c r="L6">
        <v>14284.034</v>
      </c>
      <c r="M6">
        <v>12304.566999999999</v>
      </c>
      <c r="N6">
        <v>3.355</v>
      </c>
      <c r="O6">
        <v>3.355</v>
      </c>
      <c r="P6">
        <v>3.355</v>
      </c>
      <c r="Q6">
        <v>5071496.4040000001</v>
      </c>
      <c r="R6">
        <v>5071300.1349999998</v>
      </c>
      <c r="S6">
        <v>5071398.2699999996</v>
      </c>
      <c r="T6">
        <v>393719.31199999998</v>
      </c>
      <c r="U6">
        <v>363354.62599999999</v>
      </c>
      <c r="V6">
        <v>378536.96899999998</v>
      </c>
    </row>
    <row r="7" spans="1:22" x14ac:dyDescent="0.25">
      <c r="A7" t="s">
        <v>50</v>
      </c>
      <c r="B7">
        <f>AVERAGE(B5:B6)</f>
        <v>7.524</v>
      </c>
      <c r="C7">
        <f t="shared" ref="C7" si="1">AVERAGE(C5:C6)</f>
        <v>7.3825000000000003</v>
      </c>
      <c r="D7">
        <f t="shared" ref="D7" si="2">AVERAGE(D5:D6)</f>
        <v>7.4530000000000003</v>
      </c>
      <c r="E7">
        <f t="shared" ref="E7" si="3">AVERAGE(E5:E6)</f>
        <v>4368.5</v>
      </c>
      <c r="F7">
        <f t="shared" ref="F7" si="4">AVERAGE(F5:F6)</f>
        <v>4137</v>
      </c>
      <c r="G7">
        <f t="shared" ref="G7" si="5">AVERAGE(G5:G6)</f>
        <v>4252.75</v>
      </c>
      <c r="H7">
        <f t="shared" ref="H7" si="6">AVERAGE(H5:H6)</f>
        <v>87.343999999999994</v>
      </c>
      <c r="I7">
        <f t="shared" ref="I7" si="7">AVERAGE(I5:I6)</f>
        <v>94.804500000000004</v>
      </c>
      <c r="J7">
        <f t="shared" ref="J7" si="8">AVERAGE(J5:J6)</f>
        <v>91.073999999999998</v>
      </c>
      <c r="K7">
        <f t="shared" ref="K7" si="9">AVERAGE(K5:K6)</f>
        <v>20580.583999999999</v>
      </c>
      <c r="L7">
        <f t="shared" ref="L7" si="10">AVERAGE(L5:L6)</f>
        <v>14569.211499999999</v>
      </c>
      <c r="M7">
        <f t="shared" ref="M7" si="11">AVERAGE(M5:M6)</f>
        <v>17574.897499999999</v>
      </c>
      <c r="N7">
        <f t="shared" ref="N7" si="12">AVERAGE(N5:N6)</f>
        <v>3.355</v>
      </c>
      <c r="O7">
        <f t="shared" ref="O7" si="13">AVERAGE(O5:O6)</f>
        <v>3.355</v>
      </c>
      <c r="P7">
        <f t="shared" ref="P7" si="14">AVERAGE(P5:P6)</f>
        <v>3.355</v>
      </c>
      <c r="Q7">
        <f t="shared" ref="Q7" si="15">AVERAGE(Q5:Q6)</f>
        <v>5066177.8450000007</v>
      </c>
      <c r="R7">
        <f t="shared" ref="R7" si="16">AVERAGE(R5:R6)</f>
        <v>5269745.0419999994</v>
      </c>
      <c r="S7">
        <f t="shared" ref="S7" si="17">AVERAGE(S5:S6)</f>
        <v>5167961.4434999991</v>
      </c>
      <c r="T7">
        <f t="shared" ref="T7" si="18">AVERAGE(T5:T6)</f>
        <v>381189.95799999998</v>
      </c>
      <c r="U7">
        <f t="shared" ref="U7" si="19">AVERAGE(U5:U6)</f>
        <v>389465.136</v>
      </c>
      <c r="V7">
        <f t="shared" ref="V7" si="20">AVERAGE(V5:V6)</f>
        <v>385327.54700000002</v>
      </c>
    </row>
    <row r="8" spans="1:22" x14ac:dyDescent="0.25">
      <c r="A8" t="s">
        <v>40</v>
      </c>
      <c r="B8">
        <v>9.6829999999999998</v>
      </c>
      <c r="C8">
        <v>9.234</v>
      </c>
      <c r="D8">
        <v>9.4589999999999996</v>
      </c>
      <c r="E8">
        <v>7251</v>
      </c>
      <c r="F8">
        <v>6666</v>
      </c>
      <c r="G8">
        <v>6958.5</v>
      </c>
      <c r="H8">
        <v>71.037000000000006</v>
      </c>
      <c r="I8">
        <v>73.94</v>
      </c>
      <c r="J8">
        <v>72.489000000000004</v>
      </c>
      <c r="K8">
        <v>69677.232999999993</v>
      </c>
      <c r="L8">
        <v>51092.052000000003</v>
      </c>
      <c r="M8">
        <v>60384.642999999996</v>
      </c>
      <c r="N8">
        <v>3.355</v>
      </c>
      <c r="O8">
        <v>3.355</v>
      </c>
      <c r="P8">
        <v>3.355</v>
      </c>
      <c r="Q8">
        <v>5319379.335</v>
      </c>
      <c r="R8">
        <v>5337892.3820000002</v>
      </c>
      <c r="S8">
        <v>5328635.8590000002</v>
      </c>
      <c r="T8">
        <v>515087.47</v>
      </c>
      <c r="U8">
        <v>492882.21399999998</v>
      </c>
      <c r="V8">
        <v>503984.842</v>
      </c>
    </row>
    <row r="9" spans="1:22" x14ac:dyDescent="0.25">
      <c r="A9" t="s">
        <v>41</v>
      </c>
      <c r="B9">
        <v>8.125</v>
      </c>
      <c r="C9">
        <v>12.32</v>
      </c>
      <c r="D9">
        <v>10.223000000000001</v>
      </c>
      <c r="E9">
        <v>6463</v>
      </c>
      <c r="F9">
        <v>9864</v>
      </c>
      <c r="G9">
        <v>8163.5</v>
      </c>
      <c r="H9">
        <v>66.293000000000006</v>
      </c>
      <c r="I9">
        <v>69.700999999999993</v>
      </c>
      <c r="J9">
        <v>67.997</v>
      </c>
      <c r="K9">
        <v>38764</v>
      </c>
      <c r="L9">
        <v>27219.347000000002</v>
      </c>
      <c r="M9">
        <v>32991.673999999999</v>
      </c>
      <c r="N9">
        <v>3.355</v>
      </c>
      <c r="O9">
        <v>3.355</v>
      </c>
      <c r="P9">
        <v>3.355</v>
      </c>
      <c r="Q9">
        <v>5273308.0820000004</v>
      </c>
      <c r="R9">
        <v>5580444.1720000003</v>
      </c>
      <c r="S9">
        <v>5426876.1270000003</v>
      </c>
      <c r="T9">
        <v>428453.92300000001</v>
      </c>
      <c r="U9">
        <v>687527.55099999998</v>
      </c>
      <c r="V9">
        <v>557990.73699999996</v>
      </c>
    </row>
    <row r="10" spans="1:22" x14ac:dyDescent="0.25">
      <c r="A10" t="s">
        <v>50</v>
      </c>
      <c r="B10">
        <f>AVERAGE(B8:B9)</f>
        <v>8.9039999999999999</v>
      </c>
      <c r="C10">
        <f t="shared" ref="C10" si="21">AVERAGE(C8:C9)</f>
        <v>10.777000000000001</v>
      </c>
      <c r="D10">
        <f t="shared" ref="D10" si="22">AVERAGE(D8:D9)</f>
        <v>9.8410000000000011</v>
      </c>
      <c r="E10">
        <f t="shared" ref="E10" si="23">AVERAGE(E8:E9)</f>
        <v>6857</v>
      </c>
      <c r="F10">
        <f t="shared" ref="F10" si="24">AVERAGE(F8:F9)</f>
        <v>8265</v>
      </c>
      <c r="G10">
        <f t="shared" ref="G10" si="25">AVERAGE(G8:G9)</f>
        <v>7561</v>
      </c>
      <c r="H10">
        <f t="shared" ref="H10" si="26">AVERAGE(H8:H9)</f>
        <v>68.665000000000006</v>
      </c>
      <c r="I10">
        <f t="shared" ref="I10" si="27">AVERAGE(I8:I9)</f>
        <v>71.820499999999996</v>
      </c>
      <c r="J10">
        <f t="shared" ref="J10" si="28">AVERAGE(J8:J9)</f>
        <v>70.242999999999995</v>
      </c>
      <c r="K10">
        <f t="shared" ref="K10" si="29">AVERAGE(K8:K9)</f>
        <v>54220.616499999996</v>
      </c>
      <c r="L10">
        <f t="shared" ref="L10" si="30">AVERAGE(L8:L9)</f>
        <v>39155.699500000002</v>
      </c>
      <c r="M10">
        <f t="shared" ref="M10" si="31">AVERAGE(M8:M9)</f>
        <v>46688.158499999998</v>
      </c>
      <c r="N10">
        <f t="shared" ref="N10" si="32">AVERAGE(N8:N9)</f>
        <v>3.355</v>
      </c>
      <c r="O10">
        <f t="shared" ref="O10" si="33">AVERAGE(O8:O9)</f>
        <v>3.355</v>
      </c>
      <c r="P10">
        <f t="shared" ref="P10" si="34">AVERAGE(P8:P9)</f>
        <v>3.355</v>
      </c>
      <c r="Q10">
        <f t="shared" ref="Q10" si="35">AVERAGE(Q8:Q9)</f>
        <v>5296343.7084999997</v>
      </c>
      <c r="R10">
        <f t="shared" ref="R10" si="36">AVERAGE(R8:R9)</f>
        <v>5459168.2770000007</v>
      </c>
      <c r="S10">
        <f t="shared" ref="S10" si="37">AVERAGE(S8:S9)</f>
        <v>5377755.9930000007</v>
      </c>
      <c r="T10">
        <f t="shared" ref="T10" si="38">AVERAGE(T8:T9)</f>
        <v>471770.69649999996</v>
      </c>
      <c r="U10">
        <f t="shared" ref="U10" si="39">AVERAGE(U8:U9)</f>
        <v>590204.88249999995</v>
      </c>
      <c r="V10">
        <f t="shared" ref="V10" si="40">AVERAGE(V8:V9)</f>
        <v>530987.78949999996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6"/>
  <sheetViews>
    <sheetView zoomScale="90" zoomScaleNormal="90" workbookViewId="0">
      <selection activeCell="E32" sqref="E32"/>
    </sheetView>
  </sheetViews>
  <sheetFormatPr defaultRowHeight="15" x14ac:dyDescent="0.25"/>
  <cols>
    <col min="2" max="2" width="14.7109375" bestFit="1" customWidth="1"/>
    <col min="3" max="3" width="14.7109375" customWidth="1"/>
    <col min="4" max="4" width="15.28515625" bestFit="1" customWidth="1"/>
    <col min="5" max="5" width="18.7109375" bestFit="1" customWidth="1"/>
    <col min="6" max="6" width="15.28515625" bestFit="1" customWidth="1"/>
    <col min="7" max="7" width="14.5703125" bestFit="1" customWidth="1"/>
    <col min="8" max="8" width="26.85546875" bestFit="1" customWidth="1"/>
    <col min="9" max="9" width="18.42578125" bestFit="1" customWidth="1"/>
    <col min="10" max="10" width="21" bestFit="1" customWidth="1"/>
    <col min="11" max="11" width="23.28515625" bestFit="1" customWidth="1"/>
    <col min="12" max="12" width="23.42578125" bestFit="1" customWidth="1"/>
  </cols>
  <sheetData>
    <row r="2" spans="2:12" ht="15.75" thickBot="1" x14ac:dyDescent="0.3"/>
    <row r="3" spans="2:12" ht="15.75" thickBot="1" x14ac:dyDescent="0.3">
      <c r="B3" s="2" t="s">
        <v>52</v>
      </c>
      <c r="C3" s="3" t="s">
        <v>53</v>
      </c>
      <c r="D3" s="3" t="s">
        <v>60</v>
      </c>
      <c r="E3" s="3" t="s">
        <v>61</v>
      </c>
      <c r="F3" s="3" t="s">
        <v>62</v>
      </c>
      <c r="G3" s="3" t="s">
        <v>74</v>
      </c>
      <c r="H3" s="3" t="s">
        <v>73</v>
      </c>
      <c r="I3" s="3" t="s">
        <v>71</v>
      </c>
      <c r="J3" s="3" t="s">
        <v>72</v>
      </c>
      <c r="K3" s="3" t="s">
        <v>70</v>
      </c>
      <c r="L3" s="4" t="s">
        <v>69</v>
      </c>
    </row>
    <row r="4" spans="2:12" x14ac:dyDescent="0.25">
      <c r="B4" s="2" t="s">
        <v>54</v>
      </c>
      <c r="C4" s="3">
        <v>7</v>
      </c>
      <c r="D4" s="15">
        <v>13.680142857142858</v>
      </c>
      <c r="E4" s="15">
        <v>13.064142857142857</v>
      </c>
      <c r="F4" s="15">
        <v>13.37214285714286</v>
      </c>
      <c r="G4" s="16">
        <v>11493.928571428571</v>
      </c>
      <c r="H4" s="15">
        <v>78.543142857142854</v>
      </c>
      <c r="I4" s="16">
        <v>124409.13214285715</v>
      </c>
      <c r="J4" s="15">
        <v>3.355</v>
      </c>
      <c r="K4" s="16">
        <v>6711208.1412857147</v>
      </c>
      <c r="L4" s="17">
        <v>894868.4355714285</v>
      </c>
    </row>
    <row r="5" spans="2:12" x14ac:dyDescent="0.25">
      <c r="B5" s="5" t="s">
        <v>56</v>
      </c>
      <c r="C5" s="6">
        <v>7</v>
      </c>
      <c r="D5" s="7">
        <v>11.724571428571426</v>
      </c>
      <c r="E5" s="7">
        <v>13.925857142857144</v>
      </c>
      <c r="F5" s="7">
        <v>12.825142857142856</v>
      </c>
      <c r="G5" s="8">
        <v>9293.3571428571431</v>
      </c>
      <c r="H5" s="7">
        <v>90.364857142857161</v>
      </c>
      <c r="I5" s="8">
        <v>139356.86300000001</v>
      </c>
      <c r="J5" s="7">
        <v>3.355</v>
      </c>
      <c r="K5" s="8">
        <v>6420904.9485714287</v>
      </c>
      <c r="L5" s="9">
        <v>826584.13857142872</v>
      </c>
    </row>
    <row r="6" spans="2:12" ht="15.75" thickBot="1" x14ac:dyDescent="0.3">
      <c r="B6" s="10" t="s">
        <v>55</v>
      </c>
      <c r="C6" s="11">
        <v>7</v>
      </c>
      <c r="D6" s="12">
        <v>13.960857142857142</v>
      </c>
      <c r="E6" s="12">
        <v>17.182571428571428</v>
      </c>
      <c r="F6" s="12">
        <v>15.571714285714288</v>
      </c>
      <c r="G6" s="13">
        <v>14231.142857142857</v>
      </c>
      <c r="H6" s="12">
        <v>73.573571428571441</v>
      </c>
      <c r="I6" s="13">
        <v>152406.965</v>
      </c>
      <c r="J6" s="12">
        <v>3.5947142857142858</v>
      </c>
      <c r="K6" s="13">
        <v>6722878.7279999992</v>
      </c>
      <c r="L6" s="14">
        <v>1044154.8655714287</v>
      </c>
    </row>
    <row r="7" spans="2:12" x14ac:dyDescent="0.25">
      <c r="B7" s="5" t="s">
        <v>57</v>
      </c>
      <c r="C7" s="6">
        <v>2</v>
      </c>
      <c r="D7" s="7">
        <v>16.677999999999997</v>
      </c>
      <c r="E7" s="7">
        <v>17.925000000000001</v>
      </c>
      <c r="F7" s="7">
        <v>17.301499999999997</v>
      </c>
      <c r="G7" s="8">
        <v>12123.5</v>
      </c>
      <c r="H7" s="7">
        <v>77.888000000000005</v>
      </c>
      <c r="I7" s="8">
        <v>63241.03</v>
      </c>
      <c r="J7" s="7">
        <v>3.355</v>
      </c>
      <c r="K7" s="8">
        <v>5456994.2190000005</v>
      </c>
      <c r="L7" s="9">
        <v>944294.17749999999</v>
      </c>
    </row>
    <row r="8" spans="2:12" x14ac:dyDescent="0.25">
      <c r="B8" s="5" t="s">
        <v>58</v>
      </c>
      <c r="C8" s="6">
        <v>2</v>
      </c>
      <c r="D8" s="7">
        <v>7.524</v>
      </c>
      <c r="E8" s="7">
        <v>7.3825000000000003</v>
      </c>
      <c r="F8" s="7">
        <v>7.4530000000000003</v>
      </c>
      <c r="G8" s="8">
        <v>4252.75</v>
      </c>
      <c r="H8" s="7">
        <v>91.073999999999998</v>
      </c>
      <c r="I8" s="8">
        <v>17574.897499999999</v>
      </c>
      <c r="J8" s="7">
        <v>3.355</v>
      </c>
      <c r="K8" s="8">
        <v>5167961.4434999991</v>
      </c>
      <c r="L8" s="9">
        <v>385327.54700000002</v>
      </c>
    </row>
    <row r="9" spans="2:12" ht="15.75" thickBot="1" x14ac:dyDescent="0.3">
      <c r="B9" s="10" t="s">
        <v>59</v>
      </c>
      <c r="C9" s="11">
        <v>2</v>
      </c>
      <c r="D9" s="12">
        <v>8.9039999999999999</v>
      </c>
      <c r="E9" s="12">
        <v>10.777000000000001</v>
      </c>
      <c r="F9" s="12">
        <v>9.8410000000000011</v>
      </c>
      <c r="G9" s="13">
        <v>7561</v>
      </c>
      <c r="H9" s="12">
        <v>70.242999999999995</v>
      </c>
      <c r="I9" s="13">
        <v>46688.158499999998</v>
      </c>
      <c r="J9" s="12">
        <v>3.355</v>
      </c>
      <c r="K9" s="13">
        <v>5377755.9930000007</v>
      </c>
      <c r="L9" s="14">
        <v>530987.78949999996</v>
      </c>
    </row>
    <row r="10" spans="2:12" x14ac:dyDescent="0.25">
      <c r="K10" s="1"/>
      <c r="L10" s="1"/>
    </row>
    <row r="11" spans="2:12" x14ac:dyDescent="0.25">
      <c r="B11" t="s">
        <v>63</v>
      </c>
    </row>
    <row r="12" spans="2:12" x14ac:dyDescent="0.25">
      <c r="C12" t="s">
        <v>64</v>
      </c>
    </row>
    <row r="13" spans="2:12" x14ac:dyDescent="0.25">
      <c r="C13" t="s">
        <v>65</v>
      </c>
    </row>
    <row r="14" spans="2:12" x14ac:dyDescent="0.25">
      <c r="C14" t="s">
        <v>66</v>
      </c>
    </row>
    <row r="15" spans="2:12" x14ac:dyDescent="0.25">
      <c r="C15" t="s">
        <v>67</v>
      </c>
    </row>
    <row r="16" spans="2:12" x14ac:dyDescent="0.25">
      <c r="C1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895E-6C46-45D5-AEA6-EDA713C1BE68}">
  <dimension ref="A2:I13"/>
  <sheetViews>
    <sheetView tabSelected="1" zoomScale="90" zoomScaleNormal="90" workbookViewId="0">
      <selection activeCell="B9" sqref="B9:H12"/>
    </sheetView>
  </sheetViews>
  <sheetFormatPr defaultRowHeight="15" x14ac:dyDescent="0.25"/>
  <cols>
    <col min="1" max="1" width="9.140625" style="25"/>
    <col min="2" max="3" width="10.7109375" customWidth="1"/>
    <col min="4" max="4" width="14.5703125" bestFit="1" customWidth="1"/>
    <col min="5" max="6" width="10.7109375" customWidth="1"/>
    <col min="7" max="8" width="15.7109375" customWidth="1"/>
    <col min="9" max="9" width="9.140625" style="25"/>
  </cols>
  <sheetData>
    <row r="2" spans="2:8" ht="15.75" thickBot="1" x14ac:dyDescent="0.3">
      <c r="B2" s="24"/>
      <c r="C2" s="24"/>
      <c r="D2" s="24"/>
      <c r="E2" s="24"/>
      <c r="F2" s="24"/>
      <c r="G2" s="24"/>
      <c r="H2" s="24"/>
    </row>
    <row r="3" spans="2:8" ht="33" thickBot="1" x14ac:dyDescent="0.3">
      <c r="B3" s="18" t="s">
        <v>52</v>
      </c>
      <c r="C3" s="18" t="s">
        <v>53</v>
      </c>
      <c r="D3" s="19" t="s">
        <v>79</v>
      </c>
      <c r="E3" s="19" t="s">
        <v>81</v>
      </c>
      <c r="F3" s="19" t="s">
        <v>82</v>
      </c>
      <c r="G3" s="19" t="s">
        <v>83</v>
      </c>
      <c r="H3" s="19" t="s">
        <v>80</v>
      </c>
    </row>
    <row r="4" spans="2:8" x14ac:dyDescent="0.25">
      <c r="B4" s="3" t="s">
        <v>75</v>
      </c>
      <c r="C4" s="3">
        <v>7</v>
      </c>
      <c r="D4" s="15" t="s">
        <v>84</v>
      </c>
      <c r="E4" s="16">
        <v>11493.928571428571</v>
      </c>
      <c r="F4" s="15">
        <v>78.543142857142854</v>
      </c>
      <c r="G4" s="20">
        <v>6711208.1412857147</v>
      </c>
      <c r="H4" s="20">
        <v>894868.4355714285</v>
      </c>
    </row>
    <row r="5" spans="2:8" x14ac:dyDescent="0.25">
      <c r="B5" s="6" t="s">
        <v>76</v>
      </c>
      <c r="C5" s="6">
        <v>7</v>
      </c>
      <c r="D5" s="7" t="s">
        <v>86</v>
      </c>
      <c r="E5" s="8">
        <v>14231.142857142857</v>
      </c>
      <c r="F5" s="7">
        <v>73.573571428571441</v>
      </c>
      <c r="G5" s="21">
        <v>6722878.7279999992</v>
      </c>
      <c r="H5" s="21">
        <v>1044154.8655714287</v>
      </c>
    </row>
    <row r="6" spans="2:8" x14ac:dyDescent="0.25">
      <c r="B6" s="6" t="s">
        <v>77</v>
      </c>
      <c r="C6" s="6">
        <v>7</v>
      </c>
      <c r="D6" s="7" t="s">
        <v>85</v>
      </c>
      <c r="E6" s="8">
        <v>9293.3571428571431</v>
      </c>
      <c r="F6" s="7">
        <v>90.364857142857161</v>
      </c>
      <c r="G6" s="21">
        <v>6420904.9485714287</v>
      </c>
      <c r="H6" s="21">
        <v>826584.13857142872</v>
      </c>
    </row>
    <row r="7" spans="2:8" ht="15.75" thickBot="1" x14ac:dyDescent="0.3">
      <c r="B7" s="11" t="s">
        <v>78</v>
      </c>
      <c r="C7" s="11">
        <v>7</v>
      </c>
      <c r="D7" s="12" t="s">
        <v>87</v>
      </c>
      <c r="E7" s="13">
        <v>11654.142857142857</v>
      </c>
      <c r="F7" s="12">
        <v>45.959285714285713</v>
      </c>
      <c r="G7" s="22">
        <v>10828942.513285713</v>
      </c>
      <c r="H7" s="22">
        <v>525395.16514285724</v>
      </c>
    </row>
    <row r="8" spans="2:8" ht="15.75" thickBot="1" x14ac:dyDescent="0.3">
      <c r="B8" s="23"/>
      <c r="C8" s="23"/>
      <c r="D8" s="23"/>
      <c r="E8" s="23"/>
      <c r="F8" s="23"/>
      <c r="G8" s="23"/>
      <c r="H8" s="23"/>
    </row>
    <row r="9" spans="2:8" ht="33" thickBot="1" x14ac:dyDescent="0.3">
      <c r="B9" s="30" t="s">
        <v>52</v>
      </c>
      <c r="C9" s="30" t="s">
        <v>53</v>
      </c>
      <c r="D9" s="31" t="s">
        <v>79</v>
      </c>
      <c r="E9" s="31" t="s">
        <v>81</v>
      </c>
      <c r="F9" s="31" t="s">
        <v>88</v>
      </c>
      <c r="G9" s="31" t="s">
        <v>89</v>
      </c>
      <c r="H9" s="31" t="s">
        <v>90</v>
      </c>
    </row>
    <row r="10" spans="2:8" x14ac:dyDescent="0.25">
      <c r="B10" s="3" t="s">
        <v>76</v>
      </c>
      <c r="C10" s="3">
        <v>7</v>
      </c>
      <c r="D10" s="15" t="s">
        <v>86</v>
      </c>
      <c r="E10" s="16">
        <v>14231.142857142857</v>
      </c>
      <c r="F10" s="15">
        <v>73.573571428571441</v>
      </c>
      <c r="G10" s="20">
        <v>6722878.7279999992</v>
      </c>
      <c r="H10" s="20">
        <v>1044154.8655714287</v>
      </c>
    </row>
    <row r="11" spans="2:8" x14ac:dyDescent="0.25">
      <c r="B11" s="26" t="s">
        <v>75</v>
      </c>
      <c r="C11" s="26">
        <v>7</v>
      </c>
      <c r="D11" s="27" t="s">
        <v>84</v>
      </c>
      <c r="E11" s="28">
        <v>11493.928571428571</v>
      </c>
      <c r="F11" s="27">
        <v>78.543142857142854</v>
      </c>
      <c r="G11" s="29">
        <v>6711208.1412857147</v>
      </c>
      <c r="H11" s="29">
        <v>894868.4355714285</v>
      </c>
    </row>
    <row r="12" spans="2:8" ht="15.75" thickBot="1" x14ac:dyDescent="0.3">
      <c r="B12" s="11" t="s">
        <v>77</v>
      </c>
      <c r="C12" s="11">
        <v>7</v>
      </c>
      <c r="D12" s="12" t="s">
        <v>85</v>
      </c>
      <c r="E12" s="13">
        <v>9293.3571428571431</v>
      </c>
      <c r="F12" s="12">
        <v>90.364857142857161</v>
      </c>
      <c r="G12" s="22">
        <v>6420904.9485714287</v>
      </c>
      <c r="H12" s="22">
        <v>826584.13857142872</v>
      </c>
    </row>
    <row r="13" spans="2:8" x14ac:dyDescent="0.25">
      <c r="B13" s="25"/>
      <c r="C13" s="25"/>
      <c r="D13" s="25"/>
      <c r="E13" s="25"/>
      <c r="F13" s="25"/>
      <c r="G13" s="25"/>
      <c r="H1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FinalPorosityResults</vt:lpstr>
      <vt:lpstr>Old Samples</vt:lpstr>
      <vt:lpstr>Summary</vt:lpstr>
      <vt:lpstr>Publication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downa</dc:creator>
  <cp:lastModifiedBy>Downard, Scott</cp:lastModifiedBy>
  <dcterms:created xsi:type="dcterms:W3CDTF">2023-12-21T20:06:36Z</dcterms:created>
  <dcterms:modified xsi:type="dcterms:W3CDTF">2024-03-04T17:22:20Z</dcterms:modified>
</cp:coreProperties>
</file>