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xr:revisionPtr revIDLastSave="0" documentId="13_ncr:1_{A9DB4C07-A660-4002-B55D-05ACCE2504B4}" xr6:coauthVersionLast="45" xr6:coauthVersionMax="45" xr10:uidLastSave="{00000000-0000-0000-0000-000000000000}"/>
  <bookViews>
    <workbookView xWindow="8325" yWindow="480" windowWidth="12030" windowHeight="10455" firstSheet="16" activeTab="16" xr2:uid="{00000000-000D-0000-FFFF-FFFF00000000}"/>
  </bookViews>
  <sheets>
    <sheet name="No Intermediary" sheetId="12" r:id="rId1"/>
    <sheet name="simple database (3)" sheetId="8" r:id="rId2"/>
    <sheet name="address" sheetId="9" r:id="rId3"/>
    <sheet name="simple database (2)" sheetId="7" r:id="rId4"/>
    <sheet name="hrfile" sheetId="2" r:id="rId5"/>
    <sheet name="vlookup" sheetId="1" r:id="rId6"/>
    <sheet name="simple database" sheetId="4" r:id="rId7"/>
    <sheet name="data array" sheetId="13" r:id="rId8"/>
    <sheet name="department" sheetId="6" r:id="rId9"/>
    <sheet name="hr_database" sheetId="3" r:id="rId10"/>
    <sheet name="Looking Up Backwards" sheetId="14" r:id="rId11"/>
    <sheet name="fuzzy vlookup" sheetId="15" r:id="rId12"/>
    <sheet name="using helper column" sheetId="16" r:id="rId13"/>
    <sheet name="h-lookup" sheetId="17" r:id="rId14"/>
    <sheet name="return multiple values" sheetId="18" r:id="rId15"/>
    <sheet name="Returning Multiple Values (2)" sheetId="19" r:id="rId16"/>
    <sheet name="Vlookup Moving Col" sheetId="20" r:id="rId17"/>
    <sheet name="Sheet4" sheetId="21" r:id="rId18"/>
  </sheets>
  <definedNames>
    <definedName name="_xlnm._FilterDatabase" localSheetId="4" hidden="1">hrfile!$A$1:$H$1</definedName>
    <definedName name="ExternalData_1" localSheetId="8" hidden="1">department!$A$1:$C$202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20" l="1"/>
  <c r="E10" i="20"/>
  <c r="C35" i="19" a="1"/>
  <c r="C35" i="19" s="1"/>
  <c r="B35" i="19" a="1"/>
  <c r="B35" i="19" s="1"/>
  <c r="E34" i="19" a="1"/>
  <c r="E34" i="19" s="1"/>
  <c r="F34" i="19" a="1"/>
  <c r="F34" i="19"/>
  <c r="A35" i="19" a="1"/>
  <c r="A35" i="19" s="1"/>
  <c r="B1" i="19" a="1"/>
  <c r="B1" i="19" s="1"/>
  <c r="D34" i="19" a="1"/>
  <c r="D34" i="19" s="1"/>
  <c r="C34" i="19" a="1"/>
  <c r="C34" i="19" s="1"/>
  <c r="B34" i="19" a="1"/>
  <c r="B34" i="19" s="1"/>
  <c r="A34" i="19" a="1"/>
  <c r="A34" i="19" s="1"/>
  <c r="A19" i="19" a="1"/>
  <c r="A19" i="19" s="1"/>
  <c r="A20" i="19" a="1"/>
  <c r="A20" i="19"/>
  <c r="A21" i="19" a="1"/>
  <c r="A21" i="19" s="1"/>
  <c r="A23" i="19" a="1"/>
  <c r="A23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A24" i="19" a="1"/>
  <c r="A24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A25" i="19" a="1"/>
  <c r="A25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A26" i="19" a="1"/>
  <c r="A26" i="19" s="1"/>
  <c r="B26" i="19" a="1"/>
  <c r="B26" i="19" s="1"/>
  <c r="C26" i="19" a="1"/>
  <c r="C26" i="19" s="1"/>
  <c r="D26" i="19" a="1"/>
  <c r="D26" i="19" s="1"/>
  <c r="E26" i="19" a="1"/>
  <c r="E26" i="19" s="1"/>
  <c r="F26" i="19" a="1"/>
  <c r="F26" i="19" s="1"/>
  <c r="A27" i="19" a="1"/>
  <c r="A27" i="19"/>
  <c r="B27" i="19" a="1"/>
  <c r="B27" i="19" s="1"/>
  <c r="C27" i="19" a="1"/>
  <c r="C27" i="19"/>
  <c r="D27" i="19" a="1"/>
  <c r="D27" i="19" s="1"/>
  <c r="E27" i="19" a="1"/>
  <c r="E27" i="19"/>
  <c r="F27" i="19" a="1"/>
  <c r="F27" i="19" s="1"/>
  <c r="A29" i="19" a="1"/>
  <c r="A29" i="19" s="1"/>
  <c r="B29" i="19" a="1"/>
  <c r="B29" i="19" s="1"/>
  <c r="C29" i="19" a="1"/>
  <c r="C29" i="19" s="1"/>
  <c r="D29" i="19" a="1"/>
  <c r="D29" i="19" s="1"/>
  <c r="E29" i="19" a="1"/>
  <c r="E29" i="19" s="1"/>
  <c r="F29" i="19" a="1"/>
  <c r="F29" i="19" s="1"/>
  <c r="A30" i="19" a="1"/>
  <c r="A30" i="19"/>
  <c r="B30" i="19" a="1"/>
  <c r="B30" i="19" s="1"/>
  <c r="C30" i="19" a="1"/>
  <c r="C30" i="19"/>
  <c r="D30" i="19" a="1"/>
  <c r="D30" i="19" s="1"/>
  <c r="E30" i="19" a="1"/>
  <c r="E30" i="19"/>
  <c r="F30" i="19" a="1"/>
  <c r="F30" i="19" s="1"/>
  <c r="A31" i="19" a="1"/>
  <c r="A31" i="19"/>
  <c r="B31" i="19" a="1"/>
  <c r="B31" i="19" s="1"/>
  <c r="C31" i="19" a="1"/>
  <c r="C31" i="19"/>
  <c r="D31" i="19" a="1"/>
  <c r="D31" i="19" s="1"/>
  <c r="E31" i="19" a="1"/>
  <c r="E31" i="19"/>
  <c r="F31" i="19" a="1"/>
  <c r="F31" i="19" s="1"/>
  <c r="A32" i="19" a="1"/>
  <c r="A32" i="19"/>
  <c r="B32" i="19" a="1"/>
  <c r="B32" i="19" s="1"/>
  <c r="C32" i="19" a="1"/>
  <c r="C32" i="19"/>
  <c r="D32" i="19" a="1"/>
  <c r="D32" i="19" s="1"/>
  <c r="E32" i="19" a="1"/>
  <c r="E32" i="19" s="1"/>
  <c r="F32" i="19" a="1"/>
  <c r="F32" i="19" s="1"/>
  <c r="F14" i="17" l="1"/>
  <c r="E14" i="17"/>
  <c r="B14" i="17"/>
  <c r="B15" i="17"/>
  <c r="M11" i="16" l="1" a="1"/>
  <c r="M11" i="16" s="1"/>
  <c r="M2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4" i="16"/>
  <c r="M8" i="16"/>
  <c r="B19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M7" i="16" s="1"/>
  <c r="M4" i="16" l="1"/>
  <c r="B18" i="15"/>
  <c r="B16" i="15"/>
  <c r="G14" i="14"/>
  <c r="L14" i="14"/>
  <c r="F11" i="14"/>
  <c r="E9" i="14"/>
  <c r="F7" i="14"/>
  <c r="G5" i="14"/>
  <c r="C13" i="13" l="1"/>
  <c r="B24" i="12"/>
  <c r="B23" i="12"/>
  <c r="I18" i="12"/>
  <c r="I17" i="12"/>
  <c r="I16" i="12"/>
  <c r="I15" i="12"/>
  <c r="B15" i="12"/>
  <c r="I14" i="12"/>
  <c r="B14" i="12"/>
  <c r="I13" i="12"/>
  <c r="I12" i="12"/>
  <c r="B10" i="12"/>
  <c r="B9" i="12"/>
  <c r="B8" i="12"/>
  <c r="B7" i="12"/>
  <c r="B20" i="12" s="1"/>
  <c r="B6" i="12"/>
  <c r="B5" i="12"/>
  <c r="B4" i="12"/>
  <c r="I18" i="8"/>
  <c r="I17" i="8"/>
  <c r="I16" i="8"/>
  <c r="I15" i="8"/>
  <c r="B15" i="8"/>
  <c r="I14" i="8"/>
  <c r="B14" i="8"/>
  <c r="I13" i="8"/>
  <c r="I12" i="8"/>
  <c r="B10" i="8"/>
  <c r="B9" i="8"/>
  <c r="B8" i="8"/>
  <c r="B7" i="8"/>
  <c r="B19" i="8" s="1"/>
  <c r="B6" i="8"/>
  <c r="B5" i="8"/>
  <c r="B4" i="8"/>
  <c r="I18" i="7"/>
  <c r="I17" i="7"/>
  <c r="I16" i="7"/>
  <c r="I15" i="7"/>
  <c r="B15" i="7"/>
  <c r="I14" i="7"/>
  <c r="B14" i="7"/>
  <c r="I13" i="7"/>
  <c r="I12" i="7"/>
  <c r="B10" i="7"/>
  <c r="B9" i="7"/>
  <c r="B8" i="7"/>
  <c r="B7" i="7"/>
  <c r="B6" i="7"/>
  <c r="B5" i="7"/>
  <c r="B4" i="7"/>
  <c r="B15" i="4"/>
  <c r="B14" i="4"/>
  <c r="I18" i="4"/>
  <c r="I17" i="4"/>
  <c r="I16" i="4"/>
  <c r="I15" i="4"/>
  <c r="I14" i="4"/>
  <c r="I13" i="4"/>
  <c r="I12" i="4"/>
  <c r="B4" i="4"/>
  <c r="B10" i="4"/>
  <c r="B9" i="4"/>
  <c r="B8" i="4"/>
  <c r="B7" i="4"/>
  <c r="B6" i="4"/>
  <c r="B5" i="4"/>
  <c r="B18" i="12" l="1"/>
  <c r="B21" i="12"/>
  <c r="B17" i="12"/>
  <c r="B19" i="12"/>
  <c r="B20" i="8"/>
  <c r="B18" i="8"/>
  <c r="B17" i="8"/>
  <c r="B21" i="8"/>
  <c r="B10" i="1"/>
  <c r="B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63C4D-BA82-4BB3-9778-1C32E0075950}" keepAlive="1" name="Query - Addresses (1)" description="Connection to the 'Addresses (1)' query in the workbook." type="5" refreshedVersion="0" background="1">
    <dbPr connection="Provider=Microsoft.Mashup.OleDb.1;Data Source=$Workbook$;Location=&quot;Addresses (1)&quot;;Extended Properties=&quot;&quot;" command="SELECT * FROM [Addresses (1)]"/>
  </connection>
  <connection id="2" xr16:uid="{8F52C2E5-EC20-4836-A5AB-E7174BBA7AEA}" keepAlive="1" name="Query - Addresses (2)" description="Connection to the 'Addresses (2)' query in the workbook." type="5" refreshedVersion="0" background="1" saveData="1">
    <dbPr connection="Provider=Microsoft.Mashup.OleDb.1;Data Source=$Workbook$;Location=&quot;Addresses (2)&quot;;Extended Properties=&quot;&quot;" command="SELECT * FROM [Addresses (2)]"/>
  </connection>
  <connection id="3" xr16:uid="{AB4D77B3-D143-4373-97A8-A8681AACDFBF}" keepAlive="1" name="Query - Department+Structure" description="Connection to the 'Department+Structure' query in the workbook." type="5" refreshedVersion="6" background="1" saveData="1">
    <dbPr connection="Provider=Microsoft.Mashup.OleDb.1;Data Source=$Workbook$;Location=Department+Structure;Extended Properties=&quot;&quot;" command="SELECT * FROM [Department+Structur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<sst xmlns="http://schemas.openxmlformats.org/spreadsheetml/2006/main" count="4253" uniqueCount="1128">
  <si>
    <t>Name</t>
  </si>
  <si>
    <t>Alan</t>
  </si>
  <si>
    <t>Jane</t>
  </si>
  <si>
    <t>Bob</t>
  </si>
  <si>
    <t>June</t>
  </si>
  <si>
    <t>Harry</t>
  </si>
  <si>
    <t>Jo</t>
  </si>
  <si>
    <t>Hair</t>
  </si>
  <si>
    <t>None</t>
  </si>
  <si>
    <t>Blonde</t>
  </si>
  <si>
    <t>Ginger</t>
  </si>
  <si>
    <t>Black</t>
  </si>
  <si>
    <t>Brown</t>
  </si>
  <si>
    <t>Multi</t>
  </si>
  <si>
    <t>bob</t>
  </si>
  <si>
    <t>Employee Number</t>
  </si>
  <si>
    <t>NI Number</t>
  </si>
  <si>
    <t>Sex</t>
  </si>
  <si>
    <t>DOB</t>
  </si>
  <si>
    <t>Start Date</t>
  </si>
  <si>
    <t>MNC-0001</t>
  </si>
  <si>
    <t>Connor Phillips</t>
  </si>
  <si>
    <t>JT 59 05 48 B</t>
  </si>
  <si>
    <t>Male</t>
  </si>
  <si>
    <t>MNC-0002</t>
  </si>
  <si>
    <t>Harry Mitchell</t>
  </si>
  <si>
    <t>ST 58 78 07 D</t>
  </si>
  <si>
    <t>MNC-0003</t>
  </si>
  <si>
    <t>Oscar Kelly</t>
  </si>
  <si>
    <t>JG 64 20 35 B</t>
  </si>
  <si>
    <t>MNC-0004</t>
  </si>
  <si>
    <t>Luca Lee</t>
  </si>
  <si>
    <t>PE 10 12 60 C</t>
  </si>
  <si>
    <t>MNC-0005</t>
  </si>
  <si>
    <t>Imogen Ross</t>
  </si>
  <si>
    <t>TR 91 97 63 B</t>
  </si>
  <si>
    <t>Female</t>
  </si>
  <si>
    <t>MNC-0006</t>
  </si>
  <si>
    <t>William Turner</t>
  </si>
  <si>
    <t>XX 60 16 65 C</t>
  </si>
  <si>
    <t>MNC-0007</t>
  </si>
  <si>
    <t>Millie Cooper</t>
  </si>
  <si>
    <t>WM 90 67 67 D</t>
  </si>
  <si>
    <t>MNC-0008</t>
  </si>
  <si>
    <t>Annabelle Reed</t>
  </si>
  <si>
    <t>MJ 72 11 73 D</t>
  </si>
  <si>
    <t>MNC-0009</t>
  </si>
  <si>
    <t>Lily Nguyen</t>
  </si>
  <si>
    <t>MP 28 83 00 C</t>
  </si>
  <si>
    <t>MNC-0010</t>
  </si>
  <si>
    <t>Toby Richardson</t>
  </si>
  <si>
    <t>WK 39 28 15 C</t>
  </si>
  <si>
    <t>MNC-0011</t>
  </si>
  <si>
    <t>Sophie Ward</t>
  </si>
  <si>
    <t>YB 14 35 55 A</t>
  </si>
  <si>
    <t>MNC-0012</t>
  </si>
  <si>
    <t>Isabelle Perez</t>
  </si>
  <si>
    <t>MY 96 52 70 D</t>
  </si>
  <si>
    <t>MNC-0013</t>
  </si>
  <si>
    <t>Olivia Wilson</t>
  </si>
  <si>
    <t>LZ 51 82 32 A</t>
  </si>
  <si>
    <t>MNC-0014</t>
  </si>
  <si>
    <t>Samuel Powell</t>
  </si>
  <si>
    <t>GB 48 16 52 C</t>
  </si>
  <si>
    <t>MNC-0015</t>
  </si>
  <si>
    <t>Maya Lopez</t>
  </si>
  <si>
    <t>YK 68 39 46 D</t>
  </si>
  <si>
    <t>MNC-0016</t>
  </si>
  <si>
    <t>Zachary Hall</t>
  </si>
  <si>
    <t>YG 10 76 15 B</t>
  </si>
  <si>
    <t>MNC-0017</t>
  </si>
  <si>
    <t>Theo Morgan</t>
  </si>
  <si>
    <t>PT 73 54 24 D</t>
  </si>
  <si>
    <t>MNC-0018</t>
  </si>
  <si>
    <t>Phoebe Foster</t>
  </si>
  <si>
    <t>OX 10 09 74 C</t>
  </si>
  <si>
    <t>MNC-0019</t>
  </si>
  <si>
    <t>Charlotte Young</t>
  </si>
  <si>
    <t>HC 36 12 03 A</t>
  </si>
  <si>
    <t>MNC-0020</t>
  </si>
  <si>
    <t>Samuel James</t>
  </si>
  <si>
    <t>WT 49 17 87 C</t>
  </si>
  <si>
    <t>MNC-0021</t>
  </si>
  <si>
    <t>Abigail Allen</t>
  </si>
  <si>
    <t>LK 55 92 82 B</t>
  </si>
  <si>
    <t>MNC-0022</t>
  </si>
  <si>
    <t>Alice Nguyen</t>
  </si>
  <si>
    <t>TW 43 29 59 D</t>
  </si>
  <si>
    <t>MNC-0023</t>
  </si>
  <si>
    <t>Joshua Cook</t>
  </si>
  <si>
    <t>YG 24 21 55 A</t>
  </si>
  <si>
    <t>MNC-0024</t>
  </si>
  <si>
    <t>Adam White</t>
  </si>
  <si>
    <t>BS 93 96 00 A</t>
  </si>
  <si>
    <t>MNC-0025</t>
  </si>
  <si>
    <t>Noah Russell</t>
  </si>
  <si>
    <t>RT 66 23 48 A</t>
  </si>
  <si>
    <t>MNC-0026</t>
  </si>
  <si>
    <t>Thomas Sanchez</t>
  </si>
  <si>
    <t>SN 50 28 13 D</t>
  </si>
  <si>
    <t>MNC-0027</t>
  </si>
  <si>
    <t>Amelia Martinez</t>
  </si>
  <si>
    <t>TW 83 66 91 D</t>
  </si>
  <si>
    <t>MNC-0028</t>
  </si>
  <si>
    <t>Ellie Wood</t>
  </si>
  <si>
    <t>BC 92 79 25 A</t>
  </si>
  <si>
    <t>MNC-0029</t>
  </si>
  <si>
    <t>Ava Anderson</t>
  </si>
  <si>
    <t>AK 42 89 87 C</t>
  </si>
  <si>
    <t>MNC-0030</t>
  </si>
  <si>
    <t>Ethan Young</t>
  </si>
  <si>
    <t>TR 72 19 32 C</t>
  </si>
  <si>
    <t>MNC-0031</t>
  </si>
  <si>
    <t>Maisie Sullivan</t>
  </si>
  <si>
    <t>XR 72 02 31 A</t>
  </si>
  <si>
    <t>MNC-0032</t>
  </si>
  <si>
    <t>LA 14 36 88 C</t>
  </si>
  <si>
    <t>MNC-0033</t>
  </si>
  <si>
    <t>Jasmine Jones</t>
  </si>
  <si>
    <t>TM 22 99 18 C</t>
  </si>
  <si>
    <t>MNC-0034</t>
  </si>
  <si>
    <t>Theo White</t>
  </si>
  <si>
    <t>JK 02 61 31 B</t>
  </si>
  <si>
    <t>MNC-0035</t>
  </si>
  <si>
    <t>Zoe Ramirez</t>
  </si>
  <si>
    <t>EH 71 00 06 A</t>
  </si>
  <si>
    <t>MNC-0036</t>
  </si>
  <si>
    <t>Luca Brown</t>
  </si>
  <si>
    <t>HS 97 08 56 B</t>
  </si>
  <si>
    <t>MNC-0037</t>
  </si>
  <si>
    <t>Toby Brown</t>
  </si>
  <si>
    <t>WC 11 42 02 B</t>
  </si>
  <si>
    <t>MNC-0038</t>
  </si>
  <si>
    <t>Freya Mitchell</t>
  </si>
  <si>
    <t>RT 08 90 70 C</t>
  </si>
  <si>
    <t>MNC-0039</t>
  </si>
  <si>
    <t>Harrison Carter</t>
  </si>
  <si>
    <t>KS 39 44 57 C</t>
  </si>
  <si>
    <t>MNC-0040</t>
  </si>
  <si>
    <t>Erin Wilson</t>
  </si>
  <si>
    <t>TT 40 56 03 D</t>
  </si>
  <si>
    <t>MNC-0041</t>
  </si>
  <si>
    <t>Toby Morales</t>
  </si>
  <si>
    <t>CP 48 38 88 C</t>
  </si>
  <si>
    <t>MNC-0042</t>
  </si>
  <si>
    <t>Daniel Brown</t>
  </si>
  <si>
    <t>XH 54 87 68 D</t>
  </si>
  <si>
    <t>MNC-0043</t>
  </si>
  <si>
    <t>Molly Ross</t>
  </si>
  <si>
    <t>XP 23 29 54 D</t>
  </si>
  <si>
    <t>MNC-0044</t>
  </si>
  <si>
    <t>Callum Peterson</t>
  </si>
  <si>
    <t>XJ 34 65 66 A</t>
  </si>
  <si>
    <t>MNC-0045</t>
  </si>
  <si>
    <t>Lola Harris</t>
  </si>
  <si>
    <t>EZ 21 57 21 B</t>
  </si>
  <si>
    <t>MNC-0046</t>
  </si>
  <si>
    <t>Daniel Collins</t>
  </si>
  <si>
    <t>GY 26 01 54 D</t>
  </si>
  <si>
    <t>MNC-0047</t>
  </si>
  <si>
    <t>Leo Morales</t>
  </si>
  <si>
    <t>MH 78 67 90 D</t>
  </si>
  <si>
    <t>MNC-0048</t>
  </si>
  <si>
    <t>Samuel Sanders</t>
  </si>
  <si>
    <t>OH 06 97 01 A</t>
  </si>
  <si>
    <t>MNC-0049</t>
  </si>
  <si>
    <t>Noah Williams</t>
  </si>
  <si>
    <t>WA 96 24 27 B</t>
  </si>
  <si>
    <t>MNC-0050</t>
  </si>
  <si>
    <t>Dylan Murphy</t>
  </si>
  <si>
    <t>GY 70 72 85 D</t>
  </si>
  <si>
    <t>MNC-0051</t>
  </si>
  <si>
    <t>Lucas Torres</t>
  </si>
  <si>
    <t>TN 71 91 25 C</t>
  </si>
  <si>
    <t>MNC-0052</t>
  </si>
  <si>
    <t>Scarlett Robinson</t>
  </si>
  <si>
    <t>AW 99 81 61 A</t>
  </si>
  <si>
    <t>MNC-0053</t>
  </si>
  <si>
    <t>Matilda Sanders</t>
  </si>
  <si>
    <t>MG 43 84 25 B</t>
  </si>
  <si>
    <t>MNC-0054</t>
  </si>
  <si>
    <t>Samuel Bailey</t>
  </si>
  <si>
    <t>TG 81 67 48 A</t>
  </si>
  <si>
    <t>MNC-0055</t>
  </si>
  <si>
    <t>Samuel Carter</t>
  </si>
  <si>
    <t>WM 14 61 24 D</t>
  </si>
  <si>
    <t>MNC-0056</t>
  </si>
  <si>
    <t>Isabella Long</t>
  </si>
  <si>
    <t>EJ 72 08 77 A</t>
  </si>
  <si>
    <t>MNC-0057</t>
  </si>
  <si>
    <t>Olivia Barnes</t>
  </si>
  <si>
    <t>GX 74 88 06 A</t>
  </si>
  <si>
    <t>MNC-0058</t>
  </si>
  <si>
    <t>Oscar Moore</t>
  </si>
  <si>
    <t>BC 16 33 43 A</t>
  </si>
  <si>
    <t>MNC-0059</t>
  </si>
  <si>
    <t>Freddie Nguyen</t>
  </si>
  <si>
    <t>CY 90 99 54 A</t>
  </si>
  <si>
    <t>MNC-0060</t>
  </si>
  <si>
    <t>Harrison Young</t>
  </si>
  <si>
    <t>RN 09 50 16 A</t>
  </si>
  <si>
    <t>MNC-0061</t>
  </si>
  <si>
    <t>Toby Walker</t>
  </si>
  <si>
    <t>AN 79 10 53 D</t>
  </si>
  <si>
    <t>MNC-0062</t>
  </si>
  <si>
    <t>Oliver Long</t>
  </si>
  <si>
    <t>JC 85 94 10 A</t>
  </si>
  <si>
    <t>MNC-0063</t>
  </si>
  <si>
    <t>Evie James</t>
  </si>
  <si>
    <t>HW 45 42 06 C</t>
  </si>
  <si>
    <t>MNC-0064</t>
  </si>
  <si>
    <t>Alexander Myers</t>
  </si>
  <si>
    <t>NR 47 47 53 B</t>
  </si>
  <si>
    <t>MNC-0065</t>
  </si>
  <si>
    <t>Alexander Ward</t>
  </si>
  <si>
    <t>BT 23 06 22 B</t>
  </si>
  <si>
    <t>MNC-0066</t>
  </si>
  <si>
    <t>Zoe Anderson</t>
  </si>
  <si>
    <t>JC 99 61 80 B</t>
  </si>
  <si>
    <t>MNC-0067</t>
  </si>
  <si>
    <t>Lewis Sanders</t>
  </si>
  <si>
    <t>WS 18 13 55 D</t>
  </si>
  <si>
    <t>MNC-0068</t>
  </si>
  <si>
    <t>Scarlett Turner</t>
  </si>
  <si>
    <t>XN 60 19 75 C</t>
  </si>
  <si>
    <t>MNC-0069</t>
  </si>
  <si>
    <t>Megan Sanders</t>
  </si>
  <si>
    <t>BY 25 92 36 D</t>
  </si>
  <si>
    <t>MNC-0070</t>
  </si>
  <si>
    <t>Caitlin Howard</t>
  </si>
  <si>
    <t>GA 30 32 92 B</t>
  </si>
  <si>
    <t>MNC-0071</t>
  </si>
  <si>
    <t>Layla Phillips</t>
  </si>
  <si>
    <t>CX 29 17 44 A</t>
  </si>
  <si>
    <t>MNC-0072</t>
  </si>
  <si>
    <t>Charlotte Phillips</t>
  </si>
  <si>
    <t>NA 91 77 47 A</t>
  </si>
  <si>
    <t>MNC-0073</t>
  </si>
  <si>
    <t>Luca Miller</t>
  </si>
  <si>
    <t>ZG 88 48 13 B</t>
  </si>
  <si>
    <t>MNC-0074</t>
  </si>
  <si>
    <t>Amelia Nguyen</t>
  </si>
  <si>
    <t>ZG 03 71 11 A</t>
  </si>
  <si>
    <t>MNC-0075</t>
  </si>
  <si>
    <t>Joshua Myers</t>
  </si>
  <si>
    <t>EY 03 21 84 A</t>
  </si>
  <si>
    <t>MNC-0076</t>
  </si>
  <si>
    <t>Olivia Cooper</t>
  </si>
  <si>
    <t>EG 13 26 04 A</t>
  </si>
  <si>
    <t>MNC-0077</t>
  </si>
  <si>
    <t>Lucy Reed</t>
  </si>
  <si>
    <t>RP 30 38 80 D</t>
  </si>
  <si>
    <t>MNC-0078</t>
  </si>
  <si>
    <t>Sam Watson</t>
  </si>
  <si>
    <t>KN 61 37 48 A</t>
  </si>
  <si>
    <t>MNC-0079</t>
  </si>
  <si>
    <t>Maya Reed</t>
  </si>
  <si>
    <t>XA 56 25 15 B</t>
  </si>
  <si>
    <t>MNC-0080</t>
  </si>
  <si>
    <t>Zachary King</t>
  </si>
  <si>
    <t>RX 14 70 63 D</t>
  </si>
  <si>
    <t>MNC-0081</t>
  </si>
  <si>
    <t>Edward Rodriguez</t>
  </si>
  <si>
    <t>HA 70 41 40 B</t>
  </si>
  <si>
    <t>MNC-0082</t>
  </si>
  <si>
    <t>Ryan Jackson</t>
  </si>
  <si>
    <t>BJ 66 73 84 D</t>
  </si>
  <si>
    <t>MNC-0083</t>
  </si>
  <si>
    <t>Caitlin Bailey</t>
  </si>
  <si>
    <t>NC 48 46 28 A</t>
  </si>
  <si>
    <t>MNC-0084</t>
  </si>
  <si>
    <t>Harry James</t>
  </si>
  <si>
    <t>TY 93 11 45 D</t>
  </si>
  <si>
    <t>MNC-0085</t>
  </si>
  <si>
    <t>Hannah Collins</t>
  </si>
  <si>
    <t>SC 86 77 75 B</t>
  </si>
  <si>
    <t>MNC-0086</t>
  </si>
  <si>
    <t>George Stewart</t>
  </si>
  <si>
    <t>ZX 75 38 27 D</t>
  </si>
  <si>
    <t>MNC-0087</t>
  </si>
  <si>
    <t>Ben Gomez</t>
  </si>
  <si>
    <t>RW 68 72 16 B</t>
  </si>
  <si>
    <t>MNC-0088</t>
  </si>
  <si>
    <t>Joshua Long</t>
  </si>
  <si>
    <t>YW 65 62 07 B</t>
  </si>
  <si>
    <t>MNC-0089</t>
  </si>
  <si>
    <t>Sebastian Long</t>
  </si>
  <si>
    <t>NS 97 29 82 A</t>
  </si>
  <si>
    <t>MNC-0090</t>
  </si>
  <si>
    <t>Millie Johnson</t>
  </si>
  <si>
    <t>BM 65 29 26 C</t>
  </si>
  <si>
    <t>MNC-0091</t>
  </si>
  <si>
    <t>Phoebe Gonzalez</t>
  </si>
  <si>
    <t>LN 96 80 99 B</t>
  </si>
  <si>
    <t>MNC-0092</t>
  </si>
  <si>
    <t>Adam Brooks</t>
  </si>
  <si>
    <t>WZ 34 51 43 D</t>
  </si>
  <si>
    <t>MNC-0093</t>
  </si>
  <si>
    <t>Theo Myers</t>
  </si>
  <si>
    <t>CL 29 89 13 C</t>
  </si>
  <si>
    <t>MNC-0094</t>
  </si>
  <si>
    <t>Isabelle Lee</t>
  </si>
  <si>
    <t>CC 98 99 41 A</t>
  </si>
  <si>
    <t>MNC-0095</t>
  </si>
  <si>
    <t>Eva Perry</t>
  </si>
  <si>
    <t>SC 08 80 45 A</t>
  </si>
  <si>
    <t>MNC-0096</t>
  </si>
  <si>
    <t>Ava Brown</t>
  </si>
  <si>
    <t>RP 35 26 17 A</t>
  </si>
  <si>
    <t>MNC-0097</t>
  </si>
  <si>
    <t>Caitlin Morales</t>
  </si>
  <si>
    <t>TW 07 24 74 C</t>
  </si>
  <si>
    <t>MNC-0098</t>
  </si>
  <si>
    <t>Isaac Thompson</t>
  </si>
  <si>
    <t>SA 18 68 65 B</t>
  </si>
  <si>
    <t>MNC-0099</t>
  </si>
  <si>
    <t>Sophie Jones</t>
  </si>
  <si>
    <t>ZE 23 42 74 B</t>
  </si>
  <si>
    <t>MNC-0100</t>
  </si>
  <si>
    <t>Luca Ward</t>
  </si>
  <si>
    <t>MR 98 03 09 D</t>
  </si>
  <si>
    <t>MNC-0101</t>
  </si>
  <si>
    <t>Matilda Watson</t>
  </si>
  <si>
    <t>YS 53 69 79 A</t>
  </si>
  <si>
    <t>MNC-0102</t>
  </si>
  <si>
    <t>Freya Jackson</t>
  </si>
  <si>
    <t>SY 52 22 07 B</t>
  </si>
  <si>
    <t>MNC-0103</t>
  </si>
  <si>
    <t>Isabelle Rodriguez</t>
  </si>
  <si>
    <t>HC 66 32 28 D</t>
  </si>
  <si>
    <t>MNC-0104</t>
  </si>
  <si>
    <t>Daniel Ross</t>
  </si>
  <si>
    <t>XP 47 99 91 A</t>
  </si>
  <si>
    <t>MNC-0105</t>
  </si>
  <si>
    <t>Hannah Peterson</t>
  </si>
  <si>
    <t>LJ 59 41 51 B</t>
  </si>
  <si>
    <t>MNC-0106</t>
  </si>
  <si>
    <t>Amy Flores</t>
  </si>
  <si>
    <t>XP 28 43 37 C</t>
  </si>
  <si>
    <t>MNC-0107</t>
  </si>
  <si>
    <t>Lucas Price</t>
  </si>
  <si>
    <t>ME 63 63 28 D</t>
  </si>
  <si>
    <t>MNC-0108</t>
  </si>
  <si>
    <t>Lucy Cox</t>
  </si>
  <si>
    <t>SY 95 81 87 C</t>
  </si>
  <si>
    <t>MNC-0109</t>
  </si>
  <si>
    <t>Oscar Long</t>
  </si>
  <si>
    <t>TA 51 59 40 A</t>
  </si>
  <si>
    <t>MNC-0110</t>
  </si>
  <si>
    <t>Imogen Wilson</t>
  </si>
  <si>
    <t>TT 52 14 44 D</t>
  </si>
  <si>
    <t>MNC-0111</t>
  </si>
  <si>
    <t>Poppy Richardson</t>
  </si>
  <si>
    <t>RT 17 10 68 B</t>
  </si>
  <si>
    <t>MNC-0112</t>
  </si>
  <si>
    <t>WL 65 09 02 A</t>
  </si>
  <si>
    <t>MNC-0113</t>
  </si>
  <si>
    <t>Connor Long</t>
  </si>
  <si>
    <t>JE 99 51 48 A</t>
  </si>
  <si>
    <t>MNC-0114</t>
  </si>
  <si>
    <t>Grace Ward</t>
  </si>
  <si>
    <t>XL 31 45 87 B</t>
  </si>
  <si>
    <t>MNC-0115</t>
  </si>
  <si>
    <t>Jasmine Rogers</t>
  </si>
  <si>
    <t>SS 35 68 93 D</t>
  </si>
  <si>
    <t>MNC-0116</t>
  </si>
  <si>
    <t>Megan Wood</t>
  </si>
  <si>
    <t>WM 81 98 69 B</t>
  </si>
  <si>
    <t>MNC-0117</t>
  </si>
  <si>
    <t>Sophia Wood</t>
  </si>
  <si>
    <t>JC 63 23 62 B</t>
  </si>
  <si>
    <t>MNC-0118</t>
  </si>
  <si>
    <t>Connor Turner</t>
  </si>
  <si>
    <t>BA 51 18 49 C</t>
  </si>
  <si>
    <t>MNC-0119</t>
  </si>
  <si>
    <t>Sophia Murphy</t>
  </si>
  <si>
    <t>LG 93 46 40 D</t>
  </si>
  <si>
    <t>MNC-0120</t>
  </si>
  <si>
    <t>Isla Morris</t>
  </si>
  <si>
    <t>CZ 34 04 18 D</t>
  </si>
  <si>
    <t>MNC-0121</t>
  </si>
  <si>
    <t>Katie Jones</t>
  </si>
  <si>
    <t>HZ 70 21 52 C</t>
  </si>
  <si>
    <t>MNC-0122</t>
  </si>
  <si>
    <t>Madison Ross</t>
  </si>
  <si>
    <t>LH 07 67 45 C</t>
  </si>
  <si>
    <t>MNC-0123</t>
  </si>
  <si>
    <t>Oliver Perry</t>
  </si>
  <si>
    <t>OS 73 81 34 B</t>
  </si>
  <si>
    <t>MNC-0124</t>
  </si>
  <si>
    <t>Jasmine Flores</t>
  </si>
  <si>
    <t>PB 67 90 41 D</t>
  </si>
  <si>
    <t>MNC-0125</t>
  </si>
  <si>
    <t>Edward Hill</t>
  </si>
  <si>
    <t>HP 02 39 10 D</t>
  </si>
  <si>
    <t>MNC-0126</t>
  </si>
  <si>
    <t>Harry Bell</t>
  </si>
  <si>
    <t>EN 29 79 65 C</t>
  </si>
  <si>
    <t>MNC-0127</t>
  </si>
  <si>
    <t>Scarlett Butler</t>
  </si>
  <si>
    <t>WG 66 64 68 C</t>
  </si>
  <si>
    <t>MNC-0128</t>
  </si>
  <si>
    <t>Sophia Wilson</t>
  </si>
  <si>
    <t>KK 31 59 46 D</t>
  </si>
  <si>
    <t>MNC-0129</t>
  </si>
  <si>
    <t>Edward Smith</t>
  </si>
  <si>
    <t>BZ 77 45 92 B</t>
  </si>
  <si>
    <t>MNC-0130</t>
  </si>
  <si>
    <t>Jake Myers</t>
  </si>
  <si>
    <t>OX 57 14 33 B</t>
  </si>
  <si>
    <t>MNC-0131</t>
  </si>
  <si>
    <t>Logan Thomas</t>
  </si>
  <si>
    <t>JE 51 05 39 B</t>
  </si>
  <si>
    <t>MNC-0132</t>
  </si>
  <si>
    <t>Leo Miller</t>
  </si>
  <si>
    <t>YM 29 12 24 B</t>
  </si>
  <si>
    <t>MNC-0133</t>
  </si>
  <si>
    <t>Adam Bailey</t>
  </si>
  <si>
    <t>TP 99 48 54 D</t>
  </si>
  <si>
    <t>MNC-0134</t>
  </si>
  <si>
    <t>Maisie Hill</t>
  </si>
  <si>
    <t>CH 69 35 27 D</t>
  </si>
  <si>
    <t>MNC-0135</t>
  </si>
  <si>
    <t>Harrison Perez</t>
  </si>
  <si>
    <t>PC 09 80 67 B</t>
  </si>
  <si>
    <t>MNC-0136</t>
  </si>
  <si>
    <t>Theo Hill</t>
  </si>
  <si>
    <t>YS 38 76 54 B</t>
  </si>
  <si>
    <t>MNC-0137</t>
  </si>
  <si>
    <t>Noah Cook</t>
  </si>
  <si>
    <t>KC 75 49 82 A</t>
  </si>
  <si>
    <t>MNC-0138</t>
  </si>
  <si>
    <t>Phoebe Ross</t>
  </si>
  <si>
    <t>SK 78 79 60 B</t>
  </si>
  <si>
    <t>MNC-0139</t>
  </si>
  <si>
    <t>Zachary Rodriguez</t>
  </si>
  <si>
    <t>BW 40 10 28 C</t>
  </si>
  <si>
    <t>MNC-0140</t>
  </si>
  <si>
    <t>Abigail Fisher</t>
  </si>
  <si>
    <t>OH 57 26 72 D</t>
  </si>
  <si>
    <t>MNC-0141</t>
  </si>
  <si>
    <t>Amy Edwards</t>
  </si>
  <si>
    <t>LS 48 44 52 B</t>
  </si>
  <si>
    <t>MNC-0142</t>
  </si>
  <si>
    <t>Holly Richardson</t>
  </si>
  <si>
    <t>EJ 14 32 53 C</t>
  </si>
  <si>
    <t>MNC-0143</t>
  </si>
  <si>
    <t>Oliver Williams</t>
  </si>
  <si>
    <t>YS 05 09 51 A</t>
  </si>
  <si>
    <t>MNC-0144</t>
  </si>
  <si>
    <t>Charlotte Moore</t>
  </si>
  <si>
    <t>HX 52 79 46 D</t>
  </si>
  <si>
    <t>MNC-0145</t>
  </si>
  <si>
    <t>James Ward</t>
  </si>
  <si>
    <t>ER 06 29 90 D</t>
  </si>
  <si>
    <t>MNC-0146</t>
  </si>
  <si>
    <t>Molly Flores</t>
  </si>
  <si>
    <t>WC 71 27 46 C</t>
  </si>
  <si>
    <t>MNC-0147</t>
  </si>
  <si>
    <t>Lewis Reed</t>
  </si>
  <si>
    <t>NE 78 37 57 C</t>
  </si>
  <si>
    <t>MNC-0148</t>
  </si>
  <si>
    <t>Poppy Sanchez</t>
  </si>
  <si>
    <t>TE 67 77 38 B</t>
  </si>
  <si>
    <t>MNC-0149</t>
  </si>
  <si>
    <t>Alice Wright</t>
  </si>
  <si>
    <t>CT 97 67 34 D</t>
  </si>
  <si>
    <t>MNC-0150</t>
  </si>
  <si>
    <t>Ryan Gutierrez</t>
  </si>
  <si>
    <t>RH 25 34 68 A</t>
  </si>
  <si>
    <t>MNC-0151</t>
  </si>
  <si>
    <t>Toby Wood</t>
  </si>
  <si>
    <t>AL 45 58 00 C</t>
  </si>
  <si>
    <t>MNC-0152</t>
  </si>
  <si>
    <t>Alexander Perry</t>
  </si>
  <si>
    <t>EG 92 43 81 A</t>
  </si>
  <si>
    <t>MNC-0153</t>
  </si>
  <si>
    <t>Ellie White</t>
  </si>
  <si>
    <t>AW 37 39 27 B</t>
  </si>
  <si>
    <t>MNC-0154</t>
  </si>
  <si>
    <t>Benjamin Hughes</t>
  </si>
  <si>
    <t>HA 53 16 33 B</t>
  </si>
  <si>
    <t>MNC-0155</t>
  </si>
  <si>
    <t>Oscar Cook</t>
  </si>
  <si>
    <t>CH 24 66 21 A</t>
  </si>
  <si>
    <t>MNC-0156</t>
  </si>
  <si>
    <t>Eva Jones</t>
  </si>
  <si>
    <t>SA 41 84 43 D</t>
  </si>
  <si>
    <t>MNC-0157</t>
  </si>
  <si>
    <t>Isla Campbell</t>
  </si>
  <si>
    <t>EE 47 48 78 B</t>
  </si>
  <si>
    <t>MNC-0158</t>
  </si>
  <si>
    <t>Ryan Rivera</t>
  </si>
  <si>
    <t>EM 58 60 04 D</t>
  </si>
  <si>
    <t>MNC-0159</t>
  </si>
  <si>
    <t>Emily Stewart</t>
  </si>
  <si>
    <t>MZ 36 14 62 B</t>
  </si>
  <si>
    <t>MNC-0160</t>
  </si>
  <si>
    <t>Dylan Parker</t>
  </si>
  <si>
    <t>AM 98 81 00 B</t>
  </si>
  <si>
    <t>MNC-0161</t>
  </si>
  <si>
    <t>Isabella Smith</t>
  </si>
  <si>
    <t>SX 68 99 19 B</t>
  </si>
  <si>
    <t>MNC-0162</t>
  </si>
  <si>
    <t>Poppy Garcia</t>
  </si>
  <si>
    <t>EH 83 80 51 B</t>
  </si>
  <si>
    <t>MNC-0163</t>
  </si>
  <si>
    <t>Alexander Watson</t>
  </si>
  <si>
    <t>LH 59 95 49 A</t>
  </si>
  <si>
    <t>MNC-0164</t>
  </si>
  <si>
    <t>Sophia Nguyen</t>
  </si>
  <si>
    <t>KJ 57 24 78 A</t>
  </si>
  <si>
    <t>MNC-0165</t>
  </si>
  <si>
    <t>Henry Cook</t>
  </si>
  <si>
    <t>EE 80 66 07 D</t>
  </si>
  <si>
    <t>MNC-0166</t>
  </si>
  <si>
    <t>Alice Barnes</t>
  </si>
  <si>
    <t>AR 15 60 71 A</t>
  </si>
  <si>
    <t>MNC-0167</t>
  </si>
  <si>
    <t>Ruby Scott</t>
  </si>
  <si>
    <t>SK 38 27 25 C</t>
  </si>
  <si>
    <t>MNC-0168</t>
  </si>
  <si>
    <t>Charlotte Taylor</t>
  </si>
  <si>
    <t>TZ 17 15 85 B</t>
  </si>
  <si>
    <t>MNC-0169</t>
  </si>
  <si>
    <t>Eva Carter</t>
  </si>
  <si>
    <t>BA 57 31 98 A</t>
  </si>
  <si>
    <t>MNC-0170</t>
  </si>
  <si>
    <t>Lewis Ramirez</t>
  </si>
  <si>
    <t>LC 49 72 29 B</t>
  </si>
  <si>
    <t>MNC-0171</t>
  </si>
  <si>
    <t>Alexander Walker</t>
  </si>
  <si>
    <t>WT 09 07 60 A</t>
  </si>
  <si>
    <t>MNC-0172</t>
  </si>
  <si>
    <t>Logan Wilson</t>
  </si>
  <si>
    <t>CB 36 08 77 B</t>
  </si>
  <si>
    <t>MNC-0173</t>
  </si>
  <si>
    <t>Tyler Hill</t>
  </si>
  <si>
    <t>NA 22 88 99 D</t>
  </si>
  <si>
    <t>MNC-0174</t>
  </si>
  <si>
    <t>Chloe Moore</t>
  </si>
  <si>
    <t>RS 82 52 63 A</t>
  </si>
  <si>
    <t>MNC-0175</t>
  </si>
  <si>
    <t>Callum Lee</t>
  </si>
  <si>
    <t>YN 48 12 40 C</t>
  </si>
  <si>
    <t>MNC-0176</t>
  </si>
  <si>
    <t>Alfie Diaz</t>
  </si>
  <si>
    <t>KM 35 73 95 D</t>
  </si>
  <si>
    <t>MNC-0177</t>
  </si>
  <si>
    <t>Maisie Butler</t>
  </si>
  <si>
    <t>AG 14 12 80 C</t>
  </si>
  <si>
    <t>MNC-0178</t>
  </si>
  <si>
    <t>Eva Clark</t>
  </si>
  <si>
    <t>WR 98 50 28 B</t>
  </si>
  <si>
    <t>MNC-0179</t>
  </si>
  <si>
    <t>Ruby White</t>
  </si>
  <si>
    <t>CN 24 45 46 B</t>
  </si>
  <si>
    <t>MNC-0180</t>
  </si>
  <si>
    <t>Callum Murphy</t>
  </si>
  <si>
    <t>RY 47 83 99 C</t>
  </si>
  <si>
    <t>MNC-0181</t>
  </si>
  <si>
    <t>Daisy Rogers</t>
  </si>
  <si>
    <t>LA 73 70 75 B</t>
  </si>
  <si>
    <t>MNC-0182</t>
  </si>
  <si>
    <t>Lewis Morgan</t>
  </si>
  <si>
    <t>YA 42 68 12 D</t>
  </si>
  <si>
    <t>MNC-0183</t>
  </si>
  <si>
    <t>Logan Green</t>
  </si>
  <si>
    <t>JW 77 88 83 C</t>
  </si>
  <si>
    <t>MNC-0184</t>
  </si>
  <si>
    <t>Amelie Gray</t>
  </si>
  <si>
    <t>SY 29 46 74 C</t>
  </si>
  <si>
    <t>MNC-0185</t>
  </si>
  <si>
    <t>Megan Brown</t>
  </si>
  <si>
    <t>AC 62 48 60 C</t>
  </si>
  <si>
    <t>MNC-0186</t>
  </si>
  <si>
    <t>Oliver Baker</t>
  </si>
  <si>
    <t>MM 98 93 96 B</t>
  </si>
  <si>
    <t>MNC-0187</t>
  </si>
  <si>
    <t>Benjamin Rodriguez</t>
  </si>
  <si>
    <t>ZA 03 71 76 A</t>
  </si>
  <si>
    <t>MNC-0188</t>
  </si>
  <si>
    <t>Sophia Harris</t>
  </si>
  <si>
    <t>GP 28 83 81 B</t>
  </si>
  <si>
    <t>MNC-0189</t>
  </si>
  <si>
    <t>Joseph Nguyen</t>
  </si>
  <si>
    <t>HH 06 83 64 A</t>
  </si>
  <si>
    <t>MNC-0190</t>
  </si>
  <si>
    <t>Lily Scott</t>
  </si>
  <si>
    <t>HE 45 73 89 C</t>
  </si>
  <si>
    <t>MNC-0191</t>
  </si>
  <si>
    <t>Benjamin Brooks</t>
  </si>
  <si>
    <t>EB 79 59 97 A</t>
  </si>
  <si>
    <t>MNC-0192</t>
  </si>
  <si>
    <t>Hannah Butler</t>
  </si>
  <si>
    <t>PT 01 68 73 D</t>
  </si>
  <si>
    <t>MNC-0193</t>
  </si>
  <si>
    <t>Amy Miller</t>
  </si>
  <si>
    <t>JH 72 84 77 B</t>
  </si>
  <si>
    <t>MNC-0194</t>
  </si>
  <si>
    <t>Alexander Jenkins</t>
  </si>
  <si>
    <t>CX 66 24 06 A</t>
  </si>
  <si>
    <t>MNC-0195</t>
  </si>
  <si>
    <t>Nathan Garcia</t>
  </si>
  <si>
    <t>KA 86 53 78 A</t>
  </si>
  <si>
    <t>MNC-0196</t>
  </si>
  <si>
    <t>Luca Jackson</t>
  </si>
  <si>
    <t>ZW 24 90 14 D</t>
  </si>
  <si>
    <t>MNC-0197</t>
  </si>
  <si>
    <t>Amelia Carter</t>
  </si>
  <si>
    <t>ML 66 54 32 D</t>
  </si>
  <si>
    <t>MNC-0198</t>
  </si>
  <si>
    <t>Lily Hernandez</t>
  </si>
  <si>
    <t>SG 38 72 82 A</t>
  </si>
  <si>
    <t>MNC-0199</t>
  </si>
  <si>
    <t>Callum Martinez</t>
  </si>
  <si>
    <t>LC 71 75 73 C</t>
  </si>
  <si>
    <t>MNC-0200</t>
  </si>
  <si>
    <t>Isla Collins</t>
  </si>
  <si>
    <t>AC 52 26 80 A</t>
  </si>
  <si>
    <t>Department</t>
  </si>
  <si>
    <t>Job Title</t>
  </si>
  <si>
    <t>Directorate</t>
  </si>
  <si>
    <t>CEO</t>
  </si>
  <si>
    <t>Director of Customer Services</t>
  </si>
  <si>
    <t>Director of Finance</t>
  </si>
  <si>
    <t>Director of Logistics</t>
  </si>
  <si>
    <t>Director of Marketing</t>
  </si>
  <si>
    <t>Director of Procurement</t>
  </si>
  <si>
    <t>Director of Quality</t>
  </si>
  <si>
    <t>Director of Sales</t>
  </si>
  <si>
    <t>Customer Services</t>
  </si>
  <si>
    <t>Customer Services Manager</t>
  </si>
  <si>
    <t>Finance</t>
  </si>
  <si>
    <t>Finance Manager</t>
  </si>
  <si>
    <t>Logistics</t>
  </si>
  <si>
    <t>Logistics Manager</t>
  </si>
  <si>
    <t>Marketing</t>
  </si>
  <si>
    <t>Marketing Manager</t>
  </si>
  <si>
    <t>Procurement</t>
  </si>
  <si>
    <t>Procurement Manager</t>
  </si>
  <si>
    <t>PA to CEO</t>
  </si>
  <si>
    <t>Sales</t>
  </si>
  <si>
    <t>Sales Manager</t>
  </si>
  <si>
    <t>Logistics Supervisor</t>
  </si>
  <si>
    <t>Sales Supervisor North</t>
  </si>
  <si>
    <t>Sales Supervisor East</t>
  </si>
  <si>
    <t>Sales Supervisor South</t>
  </si>
  <si>
    <t>Sales Supervisor West</t>
  </si>
  <si>
    <t>Senior Buyer</t>
  </si>
  <si>
    <t>Quality</t>
  </si>
  <si>
    <t>Quality Manager</t>
  </si>
  <si>
    <t>Sales North</t>
  </si>
  <si>
    <t>Accounts Payable</t>
  </si>
  <si>
    <t>Sales South</t>
  </si>
  <si>
    <t>Sales East</t>
  </si>
  <si>
    <t>Warehouse Operative</t>
  </si>
  <si>
    <t>Driver</t>
  </si>
  <si>
    <t>Goods In Operative</t>
  </si>
  <si>
    <t>Buyer</t>
  </si>
  <si>
    <t>Telesales Operative</t>
  </si>
  <si>
    <t>Accounts Receivable</t>
  </si>
  <si>
    <t>Quality Supervisor</t>
  </si>
  <si>
    <t>Junior Buyer</t>
  </si>
  <si>
    <t>Sales West</t>
  </si>
  <si>
    <t>Quality Assurance Operative</t>
  </si>
  <si>
    <t>Purchasing Administrator</t>
  </si>
  <si>
    <t>PA to Director of Customer Services</t>
  </si>
  <si>
    <t>PA to Director of Finance</t>
  </si>
  <si>
    <t>PA to Director of Logistics</t>
  </si>
  <si>
    <t>Marketing Assistant</t>
  </si>
  <si>
    <t>PA to Director of Marketing</t>
  </si>
  <si>
    <t>PA to Director of Procurement</t>
  </si>
  <si>
    <t>Social Media Marketeer</t>
  </si>
  <si>
    <t>Direct Marketeer</t>
  </si>
  <si>
    <t>PA to Director of Quality</t>
  </si>
  <si>
    <t>PA to Director of Sales</t>
  </si>
  <si>
    <t>Connor</t>
  </si>
  <si>
    <t>Phillips</t>
  </si>
  <si>
    <t>Mitchell</t>
  </si>
  <si>
    <t>Oscar</t>
  </si>
  <si>
    <t>Kelly</t>
  </si>
  <si>
    <t>Luca</t>
  </si>
  <si>
    <t>Lee</t>
  </si>
  <si>
    <t>Imogen</t>
  </si>
  <si>
    <t>Ross</t>
  </si>
  <si>
    <t>William</t>
  </si>
  <si>
    <t>Turner</t>
  </si>
  <si>
    <t>Millie</t>
  </si>
  <si>
    <t>Cooper</t>
  </si>
  <si>
    <t>Annabelle</t>
  </si>
  <si>
    <t>Reed</t>
  </si>
  <si>
    <t>Lily</t>
  </si>
  <si>
    <t>Nguyen</t>
  </si>
  <si>
    <t>Toby</t>
  </si>
  <si>
    <t>Richardson</t>
  </si>
  <si>
    <t>Sophie</t>
  </si>
  <si>
    <t>Ward</t>
  </si>
  <si>
    <t>Isabelle</t>
  </si>
  <si>
    <t>Perez</t>
  </si>
  <si>
    <t>Olivia</t>
  </si>
  <si>
    <t>Wilson</t>
  </si>
  <si>
    <t>Samuel</t>
  </si>
  <si>
    <t>Powell</t>
  </si>
  <si>
    <t>Maya</t>
  </si>
  <si>
    <t>Lopez</t>
  </si>
  <si>
    <t>Zachary</t>
  </si>
  <si>
    <t>Hall</t>
  </si>
  <si>
    <t>Theo</t>
  </si>
  <si>
    <t>Morgan</t>
  </si>
  <si>
    <t>Phoebe</t>
  </si>
  <si>
    <t>Foster</t>
  </si>
  <si>
    <t>Charlotte</t>
  </si>
  <si>
    <t>Young</t>
  </si>
  <si>
    <t>James</t>
  </si>
  <si>
    <t>Abigail</t>
  </si>
  <si>
    <t>Allen</t>
  </si>
  <si>
    <t>Alice</t>
  </si>
  <si>
    <t>Joshua</t>
  </si>
  <si>
    <t>Cook</t>
  </si>
  <si>
    <t>Adam</t>
  </si>
  <si>
    <t>White</t>
  </si>
  <si>
    <t>Noah</t>
  </si>
  <si>
    <t>Russell</t>
  </si>
  <si>
    <t>Thomas</t>
  </si>
  <si>
    <t>Sanchez</t>
  </si>
  <si>
    <t>Amelia</t>
  </si>
  <si>
    <t>Martinez</t>
  </si>
  <si>
    <t>Ellie</t>
  </si>
  <si>
    <t>Wood</t>
  </si>
  <si>
    <t>Ava</t>
  </si>
  <si>
    <t>Anderson</t>
  </si>
  <si>
    <t>Ethan</t>
  </si>
  <si>
    <t>Maisie</t>
  </si>
  <si>
    <t>Sullivan</t>
  </si>
  <si>
    <t>Jasmine</t>
  </si>
  <si>
    <t>Jones</t>
  </si>
  <si>
    <t>Zoe</t>
  </si>
  <si>
    <t>Ramirez</t>
  </si>
  <si>
    <t>Freya</t>
  </si>
  <si>
    <t>Harrison</t>
  </si>
  <si>
    <t>Carter</t>
  </si>
  <si>
    <t>Erin</t>
  </si>
  <si>
    <t>Morales</t>
  </si>
  <si>
    <t>Daniel</t>
  </si>
  <si>
    <t>Molly</t>
  </si>
  <si>
    <t>Callum</t>
  </si>
  <si>
    <t>Peterson</t>
  </si>
  <si>
    <t>Lola</t>
  </si>
  <si>
    <t>Harris</t>
  </si>
  <si>
    <t>Collins</t>
  </si>
  <si>
    <t>Leo</t>
  </si>
  <si>
    <t>Sanders</t>
  </si>
  <si>
    <t>Williams</t>
  </si>
  <si>
    <t>Dylan</t>
  </si>
  <si>
    <t>Murphy</t>
  </si>
  <si>
    <t>Lucas</t>
  </si>
  <si>
    <t>Torres</t>
  </si>
  <si>
    <t>Scarlett</t>
  </si>
  <si>
    <t>Robinson</t>
  </si>
  <si>
    <t>Matilda</t>
  </si>
  <si>
    <t>Bailey</t>
  </si>
  <si>
    <t>Isabella</t>
  </si>
  <si>
    <t>Long</t>
  </si>
  <si>
    <t>Barnes</t>
  </si>
  <si>
    <t>Moore</t>
  </si>
  <si>
    <t>Freddie</t>
  </si>
  <si>
    <t>Walker</t>
  </si>
  <si>
    <t>Oliver</t>
  </si>
  <si>
    <t>Evie</t>
  </si>
  <si>
    <t>Alexander</t>
  </si>
  <si>
    <t>Myers</t>
  </si>
  <si>
    <t>Lewis</t>
  </si>
  <si>
    <t>Megan</t>
  </si>
  <si>
    <t>Caitlin</t>
  </si>
  <si>
    <t>Howard</t>
  </si>
  <si>
    <t>Layla</t>
  </si>
  <si>
    <t>Miller</t>
  </si>
  <si>
    <t>Lucy</t>
  </si>
  <si>
    <t>Sam</t>
  </si>
  <si>
    <t>Watson</t>
  </si>
  <si>
    <t>King</t>
  </si>
  <si>
    <t>Edward</t>
  </si>
  <si>
    <t>Rodriguez</t>
  </si>
  <si>
    <t>Ryan</t>
  </si>
  <si>
    <t>Jackson</t>
  </si>
  <si>
    <t>Hannah</t>
  </si>
  <si>
    <t>George</t>
  </si>
  <si>
    <t>Stewart</t>
  </si>
  <si>
    <t>Ben</t>
  </si>
  <si>
    <t>Gomez</t>
  </si>
  <si>
    <t>Sebastian</t>
  </si>
  <si>
    <t>Johnson</t>
  </si>
  <si>
    <t>Gonzalez</t>
  </si>
  <si>
    <t>Brooks</t>
  </si>
  <si>
    <t>Eva</t>
  </si>
  <si>
    <t>Perry</t>
  </si>
  <si>
    <t>Isaac</t>
  </si>
  <si>
    <t>Thompson</t>
  </si>
  <si>
    <t>Amy</t>
  </si>
  <si>
    <t>Flores</t>
  </si>
  <si>
    <t>Price</t>
  </si>
  <si>
    <t>Cox</t>
  </si>
  <si>
    <t>Poppy</t>
  </si>
  <si>
    <t>Grace</t>
  </si>
  <si>
    <t>Rogers</t>
  </si>
  <si>
    <t>Sophia</t>
  </si>
  <si>
    <t>Isla</t>
  </si>
  <si>
    <t>Morris</t>
  </si>
  <si>
    <t>Katie</t>
  </si>
  <si>
    <t>Madison</t>
  </si>
  <si>
    <t>Hill</t>
  </si>
  <si>
    <t>Bell</t>
  </si>
  <si>
    <t>Butler</t>
  </si>
  <si>
    <t>Smith</t>
  </si>
  <si>
    <t>Jake</t>
  </si>
  <si>
    <t>Logan</t>
  </si>
  <si>
    <t>Fisher</t>
  </si>
  <si>
    <t>Edwards</t>
  </si>
  <si>
    <t>Holly</t>
  </si>
  <si>
    <t>Wright</t>
  </si>
  <si>
    <t>Gutierrez</t>
  </si>
  <si>
    <t>Benjamin</t>
  </si>
  <si>
    <t>Hughes</t>
  </si>
  <si>
    <t>Campbell</t>
  </si>
  <si>
    <t>Rivera</t>
  </si>
  <si>
    <t>Emily</t>
  </si>
  <si>
    <t>Parker</t>
  </si>
  <si>
    <t>Garcia</t>
  </si>
  <si>
    <t>Henry</t>
  </si>
  <si>
    <t>Ruby</t>
  </si>
  <si>
    <t>Scott</t>
  </si>
  <si>
    <t>Taylor</t>
  </si>
  <si>
    <t>Tyler</t>
  </si>
  <si>
    <t>Chloe</t>
  </si>
  <si>
    <t>Alfie</t>
  </si>
  <si>
    <t>Diaz</t>
  </si>
  <si>
    <t>Clark</t>
  </si>
  <si>
    <t>Daisy</t>
  </si>
  <si>
    <t>Green</t>
  </si>
  <si>
    <t>Amelie</t>
  </si>
  <si>
    <t>Gray</t>
  </si>
  <si>
    <t>Baker</t>
  </si>
  <si>
    <t>Joseph</t>
  </si>
  <si>
    <t>Jenkins</t>
  </si>
  <si>
    <t>Nathan</t>
  </si>
  <si>
    <t>Hernandez</t>
  </si>
  <si>
    <t>First Name</t>
  </si>
  <si>
    <t>Last Name</t>
  </si>
  <si>
    <t>Simple Employee Database</t>
  </si>
  <si>
    <t>Full Name</t>
  </si>
  <si>
    <t>Column1</t>
  </si>
  <si>
    <t>Column2</t>
  </si>
  <si>
    <t>Column3</t>
  </si>
  <si>
    <t>Address 1</t>
  </si>
  <si>
    <t>Address 2</t>
  </si>
  <si>
    <t>Address 3</t>
  </si>
  <si>
    <t>Address 4</t>
  </si>
  <si>
    <t>Address 5</t>
  </si>
  <si>
    <t>1 Anywhere Road</t>
  </si>
  <si>
    <t>Pretty Village</t>
  </si>
  <si>
    <t>Nice Town</t>
  </si>
  <si>
    <t>United Kingdom</t>
  </si>
  <si>
    <t>PO5 T0D</t>
  </si>
  <si>
    <t>2 Anywhere Road</t>
  </si>
  <si>
    <t>3 Anywhere Road</t>
  </si>
  <si>
    <t>4 Anywhere Road</t>
  </si>
  <si>
    <t>5 Anywhere Road</t>
  </si>
  <si>
    <t>6 Anywhere Road</t>
  </si>
  <si>
    <t>7 Anywhere Road</t>
  </si>
  <si>
    <t>8 Anywhere Road</t>
  </si>
  <si>
    <t>9 Anywhere Road</t>
  </si>
  <si>
    <t>10 Anywhere Road</t>
  </si>
  <si>
    <t>11 Anywhere Road</t>
  </si>
  <si>
    <t>12 Anywhere Road</t>
  </si>
  <si>
    <t>13 Anywhere Road</t>
  </si>
  <si>
    <t>14 Anywhere Road</t>
  </si>
  <si>
    <t>15 Anywhere Road</t>
  </si>
  <si>
    <t>16 Anywhere Road</t>
  </si>
  <si>
    <t>17 Anywhere Road</t>
  </si>
  <si>
    <t>18 Anywhere Road</t>
  </si>
  <si>
    <t>19 Anywhere Road</t>
  </si>
  <si>
    <t>20 Anywhere Road</t>
  </si>
  <si>
    <t>21 Anywhere Road</t>
  </si>
  <si>
    <t>22 Anywhere Road</t>
  </si>
  <si>
    <t>23 Anywhere Road</t>
  </si>
  <si>
    <t>24 Anywhere Road</t>
  </si>
  <si>
    <t>25 Anywhere Road</t>
  </si>
  <si>
    <t>26 Anywhere Road</t>
  </si>
  <si>
    <t>27 Anywhere Road</t>
  </si>
  <si>
    <t>28 Anywhere Road</t>
  </si>
  <si>
    <t>29 Anywhere Road</t>
  </si>
  <si>
    <t>30 Anywhere Road</t>
  </si>
  <si>
    <t>31 Anywhere Road</t>
  </si>
  <si>
    <t>32 Anywhere Road</t>
  </si>
  <si>
    <t>33 Anywhere Road</t>
  </si>
  <si>
    <t>34 Anywhere Road</t>
  </si>
  <si>
    <t>35 Anywhere Road</t>
  </si>
  <si>
    <t>36 Anywhere Road</t>
  </si>
  <si>
    <t>37 Anywhere Road</t>
  </si>
  <si>
    <t>38 Anywhere Road</t>
  </si>
  <si>
    <t>39 Anywhere Road</t>
  </si>
  <si>
    <t>40 Anywhere Road</t>
  </si>
  <si>
    <t>41 Anywhere Road</t>
  </si>
  <si>
    <t>42 Anywhere Road</t>
  </si>
  <si>
    <t>43 Anywhere Road</t>
  </si>
  <si>
    <t>44 Anywhere Road</t>
  </si>
  <si>
    <t>45 Anywhere Road</t>
  </si>
  <si>
    <t>46 Anywhere Road</t>
  </si>
  <si>
    <t>47 Anywhere Road</t>
  </si>
  <si>
    <t>48 Anywhere Road</t>
  </si>
  <si>
    <t>49 Anywhere Road</t>
  </si>
  <si>
    <t>50 Anywhere Road</t>
  </si>
  <si>
    <t>51 Anywhere Road</t>
  </si>
  <si>
    <t>52 Anywhere Road</t>
  </si>
  <si>
    <t>53 Anywhere Road</t>
  </si>
  <si>
    <t>54 Anywhere Road</t>
  </si>
  <si>
    <t>55 Anywhere Road</t>
  </si>
  <si>
    <t>56 Anywhere Road</t>
  </si>
  <si>
    <t>57 Anywhere Road</t>
  </si>
  <si>
    <t>58 Anywhere Road</t>
  </si>
  <si>
    <t>59 Anywhere Road</t>
  </si>
  <si>
    <t>60 Anywhere Road</t>
  </si>
  <si>
    <t>61 Anywhere Road</t>
  </si>
  <si>
    <t>62 Anywhere Road</t>
  </si>
  <si>
    <t>63 Anywhere Road</t>
  </si>
  <si>
    <t>64 Anywhere Road</t>
  </si>
  <si>
    <t>65 Anywhere Road</t>
  </si>
  <si>
    <t>66 Anywhere Road</t>
  </si>
  <si>
    <t>67 Anywhere Road</t>
  </si>
  <si>
    <t>68 Anywhere Road</t>
  </si>
  <si>
    <t>69 Anywhere Road</t>
  </si>
  <si>
    <t>70 Anywhere Road</t>
  </si>
  <si>
    <t>71 Anywhere Road</t>
  </si>
  <si>
    <t>72 Anywhere Road</t>
  </si>
  <si>
    <t>73 Anywhere Road</t>
  </si>
  <si>
    <t>74 Anywhere Road</t>
  </si>
  <si>
    <t>75 Anywhere Road</t>
  </si>
  <si>
    <t>76 Anywhere Road</t>
  </si>
  <si>
    <t>77 Anywhere Road</t>
  </si>
  <si>
    <t>78 Anywhere Road</t>
  </si>
  <si>
    <t>79 Anywhere Road</t>
  </si>
  <si>
    <t>80 Anywhere Road</t>
  </si>
  <si>
    <t>81 Anywhere Road</t>
  </si>
  <si>
    <t>82 Anywhere Road</t>
  </si>
  <si>
    <t>83 Anywhere Road</t>
  </si>
  <si>
    <t>84 Anywhere Road</t>
  </si>
  <si>
    <t>85 Anywhere Road</t>
  </si>
  <si>
    <t>86 Anywhere Road</t>
  </si>
  <si>
    <t>87 Anywhere Road</t>
  </si>
  <si>
    <t>88 Anywhere Road</t>
  </si>
  <si>
    <t>89 Anywhere Road</t>
  </si>
  <si>
    <t>90 Anywhere Road</t>
  </si>
  <si>
    <t>91 Anywhere Road</t>
  </si>
  <si>
    <t>92 Anywhere Road</t>
  </si>
  <si>
    <t>93 Anywhere Road</t>
  </si>
  <si>
    <t>94 Anywhere Road</t>
  </si>
  <si>
    <t>95 Anywhere Road</t>
  </si>
  <si>
    <t>96 Anywhere Road</t>
  </si>
  <si>
    <t>97 Anywhere Road</t>
  </si>
  <si>
    <t>98 Anywhere Road</t>
  </si>
  <si>
    <t>99 Anywhere Road</t>
  </si>
  <si>
    <t>100 Anywhere Road</t>
  </si>
  <si>
    <t>101 Anywhere Road</t>
  </si>
  <si>
    <t>102 Anywhere Road</t>
  </si>
  <si>
    <t>103 Anywhere Road</t>
  </si>
  <si>
    <t>104 Anywhere Road</t>
  </si>
  <si>
    <t>105 Anywhere Road</t>
  </si>
  <si>
    <t>106 Anywhere Road</t>
  </si>
  <si>
    <t>107 Anywhere Road</t>
  </si>
  <si>
    <t>108 Anywhere Road</t>
  </si>
  <si>
    <t>109 Anywhere Road</t>
  </si>
  <si>
    <t>110 Anywhere Road</t>
  </si>
  <si>
    <t>111 Anywhere Road</t>
  </si>
  <si>
    <t>112 Anywhere Road</t>
  </si>
  <si>
    <t>113 Anywhere Road</t>
  </si>
  <si>
    <t>114 Anywhere Road</t>
  </si>
  <si>
    <t>115 Anywhere Road</t>
  </si>
  <si>
    <t>116 Anywhere Road</t>
  </si>
  <si>
    <t>117 Anywhere Road</t>
  </si>
  <si>
    <t>118 Anywhere Road</t>
  </si>
  <si>
    <t>119 Anywhere Road</t>
  </si>
  <si>
    <t>120 Anywhere Road</t>
  </si>
  <si>
    <t>121 Anywhere Road</t>
  </si>
  <si>
    <t>122 Anywhere Road</t>
  </si>
  <si>
    <t>123 Anywhere Road</t>
  </si>
  <si>
    <t>124 Anywhere Road</t>
  </si>
  <si>
    <t>125 Anywhere Road</t>
  </si>
  <si>
    <t>126 Anywhere Road</t>
  </si>
  <si>
    <t>127 Anywhere Road</t>
  </si>
  <si>
    <t>128 Anywhere Road</t>
  </si>
  <si>
    <t>129 Anywhere Road</t>
  </si>
  <si>
    <t>130 Anywhere Road</t>
  </si>
  <si>
    <t>131 Anywhere Road</t>
  </si>
  <si>
    <t>132 Anywhere Road</t>
  </si>
  <si>
    <t>133 Anywhere Road</t>
  </si>
  <si>
    <t>134 Anywhere Road</t>
  </si>
  <si>
    <t>135 Anywhere Road</t>
  </si>
  <si>
    <t>136 Anywhere Road</t>
  </si>
  <si>
    <t>137 Anywhere Road</t>
  </si>
  <si>
    <t>138 Anywhere Road</t>
  </si>
  <si>
    <t>139 Anywhere Road</t>
  </si>
  <si>
    <t>140 Anywhere Road</t>
  </si>
  <si>
    <t>141 Anywhere Road</t>
  </si>
  <si>
    <t>142 Anywhere Road</t>
  </si>
  <si>
    <t>143 Anywhere Road</t>
  </si>
  <si>
    <t>144 Anywhere Road</t>
  </si>
  <si>
    <t>145 Anywhere Road</t>
  </si>
  <si>
    <t>146 Anywhere Road</t>
  </si>
  <si>
    <t>147 Anywhere Road</t>
  </si>
  <si>
    <t>148 Anywhere Road</t>
  </si>
  <si>
    <t>149 Anywhere Road</t>
  </si>
  <si>
    <t>150 Anywhere Road</t>
  </si>
  <si>
    <t>151 Anywhere Road</t>
  </si>
  <si>
    <t>152 Anywhere Road</t>
  </si>
  <si>
    <t>153 Anywhere Road</t>
  </si>
  <si>
    <t>154 Anywhere Road</t>
  </si>
  <si>
    <t>155 Anywhere Road</t>
  </si>
  <si>
    <t>156 Anywhere Road</t>
  </si>
  <si>
    <t>157 Anywhere Road</t>
  </si>
  <si>
    <t>158 Anywhere Road</t>
  </si>
  <si>
    <t>159 Anywhere Road</t>
  </si>
  <si>
    <t>160 Anywhere Road</t>
  </si>
  <si>
    <t>161 Anywhere Road</t>
  </si>
  <si>
    <t>162 Anywhere Road</t>
  </si>
  <si>
    <t>163 Anywhere Road</t>
  </si>
  <si>
    <t>164 Anywhere Road</t>
  </si>
  <si>
    <t>165 Anywhere Road</t>
  </si>
  <si>
    <t>166 Anywhere Road</t>
  </si>
  <si>
    <t>167 Anywhere Road</t>
  </si>
  <si>
    <t>168 Anywhere Road</t>
  </si>
  <si>
    <t>169 Anywhere Road</t>
  </si>
  <si>
    <t>170 Anywhere Road</t>
  </si>
  <si>
    <t>171 Anywhere Road</t>
  </si>
  <si>
    <t>172 Anywhere Road</t>
  </si>
  <si>
    <t>173 Anywhere Road</t>
  </si>
  <si>
    <t>174 Anywhere Road</t>
  </si>
  <si>
    <t>175 Anywhere Road</t>
  </si>
  <si>
    <t>176 Anywhere Road</t>
  </si>
  <si>
    <t>177 Anywhere Road</t>
  </si>
  <si>
    <t>178 Anywhere Road</t>
  </si>
  <si>
    <t>179 Anywhere Road</t>
  </si>
  <si>
    <t>180 Anywhere Road</t>
  </si>
  <si>
    <t>181 Anywhere Road</t>
  </si>
  <si>
    <t>182 Anywhere Road</t>
  </si>
  <si>
    <t>183 Anywhere Road</t>
  </si>
  <si>
    <t>184 Anywhere Road</t>
  </si>
  <si>
    <t>185 Anywhere Road</t>
  </si>
  <si>
    <t>186 Anywhere Road</t>
  </si>
  <si>
    <t>187 Anywhere Road</t>
  </si>
  <si>
    <t>188 Anywhere Road</t>
  </si>
  <si>
    <t>189 Anywhere Road</t>
  </si>
  <si>
    <t>190 Anywhere Road</t>
  </si>
  <si>
    <t>191 Anywhere Road</t>
  </si>
  <si>
    <t>192 Anywhere Road</t>
  </si>
  <si>
    <t>193 Anywhere Road</t>
  </si>
  <si>
    <t>194 Anywhere Road</t>
  </si>
  <si>
    <t>195 Anywhere Road</t>
  </si>
  <si>
    <t>196 Anywhere Road</t>
  </si>
  <si>
    <t>197 Anywhere Road</t>
  </si>
  <si>
    <t>198 Anywhere Road</t>
  </si>
  <si>
    <t>199 Anywhere Road</t>
  </si>
  <si>
    <t>200 Anywhere Road</t>
  </si>
  <si>
    <t>Address1</t>
  </si>
  <si>
    <t>Address2</t>
  </si>
  <si>
    <t>Address3</t>
  </si>
  <si>
    <t>Address4</t>
  </si>
  <si>
    <t>Address5</t>
  </si>
  <si>
    <t>No Intermediary</t>
  </si>
  <si>
    <t>No Intermediary2</t>
  </si>
  <si>
    <t>Door Color</t>
  </si>
  <si>
    <t>Red</t>
  </si>
  <si>
    <t>Yellow</t>
  </si>
  <si>
    <t>Pink</t>
  </si>
  <si>
    <t>Grey</t>
  </si>
  <si>
    <t>Orange</t>
  </si>
  <si>
    <t>Purple</t>
  </si>
  <si>
    <t>Blue</t>
  </si>
  <si>
    <t>Indigo</t>
  </si>
  <si>
    <t>Looking Up Backwards</t>
  </si>
  <si>
    <t>Bald</t>
  </si>
  <si>
    <t>brown</t>
  </si>
  <si>
    <t>John</t>
  </si>
  <si>
    <t>Paul</t>
  </si>
  <si>
    <t>Kerry</t>
  </si>
  <si>
    <t>Hazel</t>
  </si>
  <si>
    <t>Using Index and Match</t>
  </si>
  <si>
    <t>blonde</t>
  </si>
  <si>
    <t>green</t>
  </si>
  <si>
    <t>First</t>
  </si>
  <si>
    <t>Second</t>
  </si>
  <si>
    <t>Third</t>
  </si>
  <si>
    <t>Fuzzy Vlook-Ups</t>
  </si>
  <si>
    <t>Car Reg</t>
  </si>
  <si>
    <t>QO65JWI</t>
  </si>
  <si>
    <t>RQ00RRA</t>
  </si>
  <si>
    <t>BJ56GEQ</t>
  </si>
  <si>
    <t>XL03OOH</t>
  </si>
  <si>
    <t>YU54NNZ</t>
  </si>
  <si>
    <t>TS07MWV</t>
  </si>
  <si>
    <t>ZI09GSS</t>
  </si>
  <si>
    <t>QC63QPB</t>
  </si>
  <si>
    <t>QM02AOQ</t>
  </si>
  <si>
    <t>YG53FRJ</t>
  </si>
  <si>
    <t>mwv</t>
  </si>
  <si>
    <t>Row 16 is regular Vlookup
Row 18 is fuzzy vlookup</t>
  </si>
  <si>
    <t>Looking Up From Multiple Inputs</t>
  </si>
  <si>
    <t>Helper</t>
  </si>
  <si>
    <t>First Name:</t>
  </si>
  <si>
    <t>NI Number:</t>
  </si>
  <si>
    <t>Last Name:</t>
  </si>
  <si>
    <t>miller</t>
  </si>
  <si>
    <t>How Many Appear:</t>
  </si>
  <si>
    <t>luca</t>
  </si>
  <si>
    <t>helper</t>
  </si>
  <si>
    <t>using index:</t>
  </si>
  <si>
    <t>H-lookup is rarely or never used. So just doing quick attempt</t>
  </si>
  <si>
    <t>Vlookup</t>
  </si>
  <si>
    <t>Doe</t>
  </si>
  <si>
    <t>Aaron</t>
  </si>
  <si>
    <t/>
  </si>
  <si>
    <t>connor</t>
  </si>
  <si>
    <t>Saved b1=&gt;</t>
  </si>
  <si>
    <t>Eyes</t>
  </si>
  <si>
    <t>Angela</t>
  </si>
  <si>
    <t>Shellie</t>
  </si>
  <si>
    <t>Andy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</si>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</sst>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/>
    <xf numFmtId="14" fontId="0" fillId="0" borderId="0" xfId="0" applyNumberFormat="1"/>
    <xf numFmtId="0" fontId="7" fillId="0" borderId="0" xfId="0" applyFont="1"/>
    <xf numFmtId="0" fontId="0" fillId="2" borderId="0" xfId="0" applyFill="1"/>
    <xf numFmtId="0" fontId="6" fillId="0" borderId="0" xfId="0" applyFont="1" applyAlignment="1">
      <alignment horizontal="left"/>
    </xf>
    <xf numFmtId="0" fontId="10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0" fillId="0" borderId="0" xfId="0" applyFont="1"/>
    <xf numFmtId="14" fontId="0" fillId="0" borderId="0" xfId="0" applyNumberFormat="1"/>
    <xf numFmtId="0" fontId="0" fillId="2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9CABE4-DCCA-4AC1-A82A-777C2CB03F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8E00E-E1A5-43A4-BC01-257465447AA6}" name="Department_Structure" displayName="Department_Structure_1" ref="A1:C202" tableType="queryTable" totalsRowShown="0">
  <autoFilter ref="A1:C202" xr:uid="{A607D195-7291-44BE-ADA1-E66635997610}"/>
  <tableColumns count="3">
    <tableColumn id="1" xr3:uid="{54BB96AB-7368-4AAF-8987-4D69C7F5FD2A}" uniqueName="1" name="Column1" queryTableFieldId="1" dataDxfId="2"/>
    <tableColumn id="2" xr3:uid="{E3BF8FF7-C8F2-4C6F-98BE-B7E065D423FA}" uniqueName="2" name="Column2" queryTableFieldId="2" dataDxfId="1"/>
    <tableColumn id="3" xr3:uid="{D49E47BC-B191-4CBF-BDB2-CD89D011E105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7E60-44EC-4435-B42D-AA1ECCCBF486}">
  <dimension ref="A1:I24"/>
  <sheetViews>
    <sheetView topLeftCell="A8" workbookViewId="0">
      <selection activeCell="B25" sqref="B25"/>
    </sheetView>
  </sheetViews>
  <sheetFormatPr defaultRowHeight="15" x14ac:dyDescent="0.25"/>
  <cols>
    <col min="1" max="1" width="17.85546875" bestFit="1" customWidth="1"/>
    <col min="2" max="2" width="18.85546875" bestFit="1" customWidth="1"/>
    <col min="8" max="8" width="10.7109375" bestFit="1" customWidth="1"/>
    <col min="9" max="9" width="12.140625" bestFit="1" customWidth="1"/>
  </cols>
  <sheetData>
    <row r="1" spans="1:9" x14ac:dyDescent="0.25">
      <c r="A1" s="3" t="s">
        <v>849</v>
      </c>
      <c r="B1" s="3"/>
      <c r="C1" s="3"/>
      <c r="D1" s="3"/>
    </row>
    <row r="3" spans="1:9" x14ac:dyDescent="0.25">
      <c r="A3" s="3" t="s">
        <v>15</v>
      </c>
      <c r="B3" s="2" t="s">
        <v>327</v>
      </c>
    </row>
    <row r="4" spans="1:9" x14ac:dyDescent="0.25">
      <c r="A4" s="3" t="s">
        <v>847</v>
      </c>
      <c r="B4" t="str">
        <f>VLOOKUP($B$3,hrfile!$A$1:$H$201, 2, FALSE)</f>
        <v>Isabelle</v>
      </c>
    </row>
    <row r="5" spans="1:9" x14ac:dyDescent="0.25">
      <c r="A5" s="3" t="s">
        <v>848</v>
      </c>
      <c r="B5" t="str">
        <f>VLOOKUP($B$3,hrfile!$A$1:$H$201, 3, FALSE)</f>
        <v>Rodriguez</v>
      </c>
    </row>
    <row r="6" spans="1:9" x14ac:dyDescent="0.25">
      <c r="A6" s="3" t="s">
        <v>850</v>
      </c>
      <c r="B6" t="str">
        <f>VLOOKUP($B$3,hrfile!$A$1:$H$201, 4, FALSE)</f>
        <v>Isabelle Rodriguez</v>
      </c>
    </row>
    <row r="7" spans="1:9" x14ac:dyDescent="0.25">
      <c r="A7" s="3" t="s">
        <v>16</v>
      </c>
      <c r="B7" t="str">
        <f>VLOOKUP($B$3,hrfile!$A$1:$H$201, 5, FALSE)</f>
        <v>HC 66 32 28 D</v>
      </c>
    </row>
    <row r="8" spans="1:9" x14ac:dyDescent="0.25">
      <c r="A8" s="3" t="s">
        <v>17</v>
      </c>
      <c r="B8" t="str">
        <f>VLOOKUP($B$3,hrfile!$A$1:$H$201, 6, FALSE)</f>
        <v>Female</v>
      </c>
    </row>
    <row r="9" spans="1:9" x14ac:dyDescent="0.25">
      <c r="A9" s="3" t="s">
        <v>18</v>
      </c>
      <c r="B9" s="5">
        <f>VLOOKUP($B$3,hrfile!$A$1:$H$201, 7, FALSE)</f>
        <v>23609</v>
      </c>
    </row>
    <row r="10" spans="1:9" x14ac:dyDescent="0.25">
      <c r="A10" s="3" t="s">
        <v>19</v>
      </c>
      <c r="B10" s="5">
        <f>VLOOKUP($B$3,hrfile!$A$1:$H$201, 8, FALSE)</f>
        <v>42205</v>
      </c>
    </row>
    <row r="12" spans="1:9" x14ac:dyDescent="0.25">
      <c r="H12" s="3" t="s">
        <v>847</v>
      </c>
      <c r="I12" t="str">
        <f>VLOOKUP($B$3,hrfile!$A$1:$H$201, 2, FALSE)</f>
        <v>Isabelle</v>
      </c>
    </row>
    <row r="13" spans="1:9" x14ac:dyDescent="0.25">
      <c r="H13" s="3" t="s">
        <v>848</v>
      </c>
      <c r="I13" t="str">
        <f>VLOOKUP($B$3,hrfile!$A$1:$H$201, 3, FALSE)</f>
        <v>Rodriguez</v>
      </c>
    </row>
    <row r="14" spans="1:9" x14ac:dyDescent="0.25">
      <c r="A14" s="3" t="s">
        <v>620</v>
      </c>
      <c r="B14" t="str">
        <f>VLOOKUP($B$3,Department_Structure_1[], 2, FALSE)</f>
        <v>Customer Services</v>
      </c>
      <c r="H14" s="3" t="s">
        <v>850</v>
      </c>
      <c r="I14" t="str">
        <f>VLOOKUP($B$3,hrfile!$A$1:$H$201, 4, FALSE)</f>
        <v>Isabelle Rodriguez</v>
      </c>
    </row>
    <row r="15" spans="1:9" x14ac:dyDescent="0.25">
      <c r="A15" s="3" t="s">
        <v>621</v>
      </c>
      <c r="B15" t="str">
        <f>VLOOKUP($B$3,Department_Structure_1[], 3, FALSE)</f>
        <v>Telesales Operative</v>
      </c>
      <c r="H15" s="3" t="s">
        <v>16</v>
      </c>
      <c r="I15" t="str">
        <f>VLOOKUP($B$3,hrfile!$A$1:$H$201, 5, FALSE)</f>
        <v>HC 66 32 28 D</v>
      </c>
    </row>
    <row r="16" spans="1:9" x14ac:dyDescent="0.25">
      <c r="H16" s="3" t="s">
        <v>17</v>
      </c>
      <c r="I16" t="str">
        <f>VLOOKUP($B$3,hrfile!$A$1:$H$201, 6, FALSE)</f>
        <v>Female</v>
      </c>
    </row>
    <row r="17" spans="1:9" x14ac:dyDescent="0.25">
      <c r="A17" t="s">
        <v>1063</v>
      </c>
      <c r="B17" t="str">
        <f>VLOOKUP($B$7,address!A1:F201, 2, FALSE)</f>
        <v>103 Anywhere Road</v>
      </c>
      <c r="H17" s="3" t="s">
        <v>18</v>
      </c>
      <c r="I17" s="5">
        <f>VLOOKUP($B$3,hrfile!$A$1:$H$201, 7, FALSE)</f>
        <v>23609</v>
      </c>
    </row>
    <row r="18" spans="1:9" x14ac:dyDescent="0.25">
      <c r="A18" t="s">
        <v>1064</v>
      </c>
      <c r="B18" t="str">
        <f>VLOOKUP($B$7,address!A2:F202, 3, FALSE)</f>
        <v>Pretty Village</v>
      </c>
      <c r="H18" s="3" t="s">
        <v>19</v>
      </c>
      <c r="I18" s="5">
        <f>VLOOKUP($B$3,hrfile!$A$1:$H$201, 8, FALSE)</f>
        <v>42205</v>
      </c>
    </row>
    <row r="19" spans="1:9" x14ac:dyDescent="0.25">
      <c r="A19" t="s">
        <v>1065</v>
      </c>
      <c r="B19" t="str">
        <f>VLOOKUP($B$7,address!A3:F203, 4, FALSE)</f>
        <v>Nice Town</v>
      </c>
    </row>
    <row r="20" spans="1:9" x14ac:dyDescent="0.25">
      <c r="A20" t="s">
        <v>1066</v>
      </c>
      <c r="B20" t="str">
        <f>VLOOKUP($B$7,address!A4:F204, 5, FALSE)</f>
        <v>United Kingdom</v>
      </c>
    </row>
    <row r="21" spans="1:9" x14ac:dyDescent="0.25">
      <c r="A21" t="s">
        <v>1067</v>
      </c>
      <c r="B21" t="str">
        <f>VLOOKUP($B$7,address!A5:F205, 6, FALSE)</f>
        <v>PO5 T0D</v>
      </c>
    </row>
    <row r="23" spans="1:9" x14ac:dyDescent="0.25">
      <c r="A23" t="s">
        <v>1068</v>
      </c>
      <c r="B23" t="str">
        <f>VLOOKUP($B$3,hrfile!A1:H201, 5, FALSE)</f>
        <v>HC 66 32 28 D</v>
      </c>
    </row>
    <row r="24" spans="1:9" x14ac:dyDescent="0.25">
      <c r="A24" t="s">
        <v>1069</v>
      </c>
      <c r="B24" t="str">
        <f>VLOOKUP((VLOOKUP($B$3,hrfile!A1:H201,5, FALSE)),address!A1:F201, 2, FALSE)</f>
        <v>103 Anywhere Road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from list" promptTitle="Please select from drop down" prompt="Please select from drop down!" xr:uid="{D3825707-33D3-436E-8CA7-B401F57740F5}">
          <x14:formula1>
            <xm:f>hrfile!$A:$A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C83-BC8F-4B4C-92C9-F9387D669B61}">
  <dimension ref="A1:I21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6.140625" bestFit="1" customWidth="1"/>
    <col min="8" max="8" width="10.7109375" bestFit="1" customWidth="1"/>
    <col min="9" max="9" width="12.140625" bestFit="1" customWidth="1"/>
  </cols>
  <sheetData>
    <row r="1" spans="1:9" x14ac:dyDescent="0.25">
      <c r="A1" s="3" t="s">
        <v>849</v>
      </c>
      <c r="B1" s="3"/>
      <c r="C1" s="3"/>
      <c r="D1" s="3"/>
    </row>
    <row r="3" spans="1:9" x14ac:dyDescent="0.25">
      <c r="A3" s="3" t="s">
        <v>15</v>
      </c>
      <c r="B3" s="2" t="s">
        <v>97</v>
      </c>
    </row>
    <row r="4" spans="1:9" x14ac:dyDescent="0.25">
      <c r="A4" s="3" t="s">
        <v>847</v>
      </c>
      <c r="B4" t="str">
        <f>VLOOKUP($B$3,hrfile!$A$1:$H$201, 2, FALSE)</f>
        <v>Thomas</v>
      </c>
    </row>
    <row r="5" spans="1:9" x14ac:dyDescent="0.25">
      <c r="A5" s="3" t="s">
        <v>848</v>
      </c>
      <c r="B5" t="str">
        <f>VLOOKUP($B$3,hrfile!$A$1:$H$201, 3, FALSE)</f>
        <v>Sanchez</v>
      </c>
    </row>
    <row r="6" spans="1:9" x14ac:dyDescent="0.25">
      <c r="A6" s="3" t="s">
        <v>850</v>
      </c>
      <c r="B6" t="str">
        <f>VLOOKUP($B$3,hrfile!$A$1:$H$201, 4, FALSE)</f>
        <v>Thomas Sanchez</v>
      </c>
    </row>
    <row r="7" spans="1:9" x14ac:dyDescent="0.25">
      <c r="A7" s="3" t="s">
        <v>16</v>
      </c>
      <c r="B7" t="str">
        <f>VLOOKUP($B$3,hrfile!$A$1:$H$201, 5, FALSE)</f>
        <v>SN 50 28 13 D</v>
      </c>
    </row>
    <row r="8" spans="1:9" x14ac:dyDescent="0.25">
      <c r="A8" s="3" t="s">
        <v>17</v>
      </c>
      <c r="B8" t="str">
        <f>VLOOKUP($B$3,hrfile!$A$1:$H$201, 6, FALSE)</f>
        <v>Male</v>
      </c>
    </row>
    <row r="9" spans="1:9" x14ac:dyDescent="0.25">
      <c r="A9" s="3" t="s">
        <v>18</v>
      </c>
      <c r="B9" s="5">
        <f>VLOOKUP($B$3,hrfile!$A$1:$H$201, 7, FALSE)</f>
        <v>22512</v>
      </c>
    </row>
    <row r="10" spans="1:9" x14ac:dyDescent="0.25">
      <c r="A10" s="3" t="s">
        <v>19</v>
      </c>
      <c r="B10" s="5">
        <f>VLOOKUP($B$3,hrfile!$A$1:$H$201, 8, FALSE)</f>
        <v>41406</v>
      </c>
    </row>
    <row r="12" spans="1:9" x14ac:dyDescent="0.25">
      <c r="H12" s="3" t="s">
        <v>847</v>
      </c>
      <c r="I12" t="str">
        <f>VLOOKUP($B$3,hrfile!$A$1:$H$201, 2, FALSE)</f>
        <v>Thomas</v>
      </c>
    </row>
    <row r="13" spans="1:9" x14ac:dyDescent="0.25">
      <c r="H13" s="3" t="s">
        <v>848</v>
      </c>
      <c r="I13" t="str">
        <f>VLOOKUP($B$3,hrfile!$A$1:$H$201, 3, FALSE)</f>
        <v>Sanchez</v>
      </c>
    </row>
    <row r="14" spans="1:9" x14ac:dyDescent="0.25">
      <c r="A14" s="3" t="s">
        <v>620</v>
      </c>
      <c r="B14" t="str">
        <f>VLOOKUP($B$3,Department_Structure_1[], 2, FALSE)</f>
        <v>Finance</v>
      </c>
      <c r="H14" s="3" t="s">
        <v>850</v>
      </c>
      <c r="I14" t="str">
        <f>VLOOKUP($B$3,hrfile!$A$1:$H$201, 4, FALSE)</f>
        <v>Thomas Sanchez</v>
      </c>
    </row>
    <row r="15" spans="1:9" x14ac:dyDescent="0.25">
      <c r="A15" s="3" t="s">
        <v>621</v>
      </c>
      <c r="B15" t="str">
        <f>VLOOKUP($B$3,Department_Structure_1[], 3, FALSE)</f>
        <v>Accounts Payable</v>
      </c>
      <c r="H15" s="3" t="s">
        <v>16</v>
      </c>
      <c r="I15" t="str">
        <f>VLOOKUP($B$3,hrfile!$A$1:$H$201, 5, FALSE)</f>
        <v>SN 50 28 13 D</v>
      </c>
    </row>
    <row r="16" spans="1:9" x14ac:dyDescent="0.25">
      <c r="H16" s="3" t="s">
        <v>17</v>
      </c>
      <c r="I16" t="str">
        <f>VLOOKUP($B$3,hrfile!$A$1:$H$201, 6, FALSE)</f>
        <v>Male</v>
      </c>
    </row>
    <row r="17" spans="1:9" x14ac:dyDescent="0.25">
      <c r="A17" t="s">
        <v>1063</v>
      </c>
      <c r="B17" t="str">
        <f>VLOOKUP($B$7,address!A1:F201, 2, FALSE)</f>
        <v>26 Anywhere Road</v>
      </c>
      <c r="H17" s="3" t="s">
        <v>18</v>
      </c>
      <c r="I17" s="5">
        <f>VLOOKUP($B$3,hrfile!$A$1:$H$201, 7, FALSE)</f>
        <v>22512</v>
      </c>
    </row>
    <row r="18" spans="1:9" x14ac:dyDescent="0.25">
      <c r="A18" t="s">
        <v>1064</v>
      </c>
      <c r="B18" t="str">
        <f>VLOOKUP($B$7,address!A2:F202, 3, FALSE)</f>
        <v>Pretty Village</v>
      </c>
      <c r="H18" s="3" t="s">
        <v>19</v>
      </c>
      <c r="I18" s="5">
        <f>VLOOKUP($B$3,hrfile!$A$1:$H$201, 8, FALSE)</f>
        <v>41406</v>
      </c>
    </row>
    <row r="19" spans="1:9" x14ac:dyDescent="0.25">
      <c r="A19" t="s">
        <v>1065</v>
      </c>
      <c r="B19" t="str">
        <f>VLOOKUP($B$7,address!A3:F203, 4, FALSE)</f>
        <v>Nice Town</v>
      </c>
    </row>
    <row r="20" spans="1:9" x14ac:dyDescent="0.25">
      <c r="A20" t="s">
        <v>1066</v>
      </c>
      <c r="B20" t="str">
        <f>VLOOKUP($B$7,address!A4:F204, 5, FALSE)</f>
        <v>United Kingdom</v>
      </c>
    </row>
    <row r="21" spans="1:9" x14ac:dyDescent="0.25">
      <c r="A21" t="s">
        <v>1067</v>
      </c>
      <c r="B21" t="str">
        <f>VLOOKUP($B$7,address!A5:F205, 6, FALSE)</f>
        <v>PO5 T0D</v>
      </c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from list" promptTitle="Please select from drop down" prompt="Please select from drop down!" xr:uid="{4FC7F32E-5080-4061-9641-B65912F7C9D2}">
          <x14:formula1>
            <xm:f>hrfile!$A:$A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A023-B370-4073-881B-45506BB0C930}">
  <dimension ref="A1:F202"/>
  <sheetViews>
    <sheetView workbookViewId="0">
      <selection sqref="A1:XFD11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3.140625" bestFit="1" customWidth="1"/>
    <col min="4" max="4" width="10.28515625" bestFit="1" customWidth="1"/>
    <col min="5" max="5" width="15.42578125" bestFit="1" customWidth="1"/>
    <col min="6" max="6" width="9.5703125" bestFit="1" customWidth="1"/>
  </cols>
  <sheetData>
    <row r="1" spans="1:6" x14ac:dyDescent="0.25">
      <c r="A1" s="7" t="s">
        <v>16</v>
      </c>
      <c r="B1" s="7" t="s">
        <v>854</v>
      </c>
      <c r="C1" s="7" t="s">
        <v>855</v>
      </c>
      <c r="D1" s="7" t="s">
        <v>856</v>
      </c>
      <c r="E1" s="7" t="s">
        <v>857</v>
      </c>
      <c r="F1" s="7" t="s">
        <v>858</v>
      </c>
    </row>
    <row r="2" spans="1:6" x14ac:dyDescent="0.25">
      <c r="A2" s="7" t="s">
        <v>22</v>
      </c>
      <c r="B2" s="7" t="s">
        <v>859</v>
      </c>
      <c r="C2" s="7" t="s">
        <v>860</v>
      </c>
      <c r="D2" s="7" t="s">
        <v>861</v>
      </c>
      <c r="E2" s="7" t="s">
        <v>862</v>
      </c>
      <c r="F2" s="7" t="s">
        <v>863</v>
      </c>
    </row>
    <row r="3" spans="1:6" x14ac:dyDescent="0.25">
      <c r="A3" s="7" t="s">
        <v>26</v>
      </c>
      <c r="B3" s="7" t="s">
        <v>864</v>
      </c>
      <c r="C3" s="7" t="s">
        <v>860</v>
      </c>
      <c r="D3" s="7" t="s">
        <v>861</v>
      </c>
      <c r="E3" s="7" t="s">
        <v>862</v>
      </c>
      <c r="F3" s="7" t="s">
        <v>863</v>
      </c>
    </row>
    <row r="4" spans="1:6" x14ac:dyDescent="0.25">
      <c r="A4" s="7" t="s">
        <v>29</v>
      </c>
      <c r="B4" s="7" t="s">
        <v>865</v>
      </c>
      <c r="C4" s="7" t="s">
        <v>860</v>
      </c>
      <c r="D4" s="7" t="s">
        <v>861</v>
      </c>
      <c r="E4" s="7" t="s">
        <v>862</v>
      </c>
      <c r="F4" s="7" t="s">
        <v>863</v>
      </c>
    </row>
    <row r="5" spans="1:6" x14ac:dyDescent="0.25">
      <c r="A5" s="7" t="s">
        <v>32</v>
      </c>
      <c r="B5" s="7" t="s">
        <v>866</v>
      </c>
      <c r="C5" s="7" t="s">
        <v>860</v>
      </c>
      <c r="D5" s="7" t="s">
        <v>861</v>
      </c>
      <c r="E5" s="7" t="s">
        <v>862</v>
      </c>
      <c r="F5" s="7" t="s">
        <v>863</v>
      </c>
    </row>
    <row r="6" spans="1:6" x14ac:dyDescent="0.25">
      <c r="A6" s="7" t="s">
        <v>35</v>
      </c>
      <c r="B6" s="7" t="s">
        <v>867</v>
      </c>
      <c r="C6" s="7" t="s">
        <v>860</v>
      </c>
      <c r="D6" s="7" t="s">
        <v>861</v>
      </c>
      <c r="E6" s="7" t="s">
        <v>862</v>
      </c>
      <c r="F6" s="7" t="s">
        <v>863</v>
      </c>
    </row>
    <row r="7" spans="1:6" x14ac:dyDescent="0.25">
      <c r="A7" s="7" t="s">
        <v>39</v>
      </c>
      <c r="B7" s="7" t="s">
        <v>868</v>
      </c>
      <c r="C7" s="7" t="s">
        <v>860</v>
      </c>
      <c r="D7" s="7" t="s">
        <v>861</v>
      </c>
      <c r="E7" s="7" t="s">
        <v>862</v>
      </c>
      <c r="F7" s="7" t="s">
        <v>863</v>
      </c>
    </row>
    <row r="8" spans="1:6" x14ac:dyDescent="0.25">
      <c r="A8" s="7" t="s">
        <v>42</v>
      </c>
      <c r="B8" s="7" t="s">
        <v>869</v>
      </c>
      <c r="C8" s="7" t="s">
        <v>860</v>
      </c>
      <c r="D8" s="7" t="s">
        <v>861</v>
      </c>
      <c r="E8" s="7" t="s">
        <v>862</v>
      </c>
      <c r="F8" s="7" t="s">
        <v>863</v>
      </c>
    </row>
    <row r="9" spans="1:6" x14ac:dyDescent="0.25">
      <c r="A9" s="7" t="s">
        <v>45</v>
      </c>
      <c r="B9" s="7" t="s">
        <v>870</v>
      </c>
      <c r="C9" s="7" t="s">
        <v>860</v>
      </c>
      <c r="D9" s="7" t="s">
        <v>861</v>
      </c>
      <c r="E9" s="7" t="s">
        <v>862</v>
      </c>
      <c r="F9" s="7" t="s">
        <v>863</v>
      </c>
    </row>
    <row r="10" spans="1:6" x14ac:dyDescent="0.25">
      <c r="A10" s="7" t="s">
        <v>48</v>
      </c>
      <c r="B10" s="7" t="s">
        <v>871</v>
      </c>
      <c r="C10" s="7" t="s">
        <v>860</v>
      </c>
      <c r="D10" s="7" t="s">
        <v>861</v>
      </c>
      <c r="E10" s="7" t="s">
        <v>862</v>
      </c>
      <c r="F10" s="7" t="s">
        <v>863</v>
      </c>
    </row>
    <row r="11" spans="1:6" x14ac:dyDescent="0.25">
      <c r="A11" s="7" t="s">
        <v>51</v>
      </c>
      <c r="B11" s="7" t="s">
        <v>872</v>
      </c>
      <c r="C11" s="7" t="s">
        <v>860</v>
      </c>
      <c r="D11" s="7" t="s">
        <v>861</v>
      </c>
      <c r="E11" s="7" t="s">
        <v>862</v>
      </c>
      <c r="F11" s="7" t="s">
        <v>863</v>
      </c>
    </row>
    <row r="12" spans="1:6" x14ac:dyDescent="0.25">
      <c r="A12" s="7" t="s">
        <v>54</v>
      </c>
      <c r="B12" s="7" t="s">
        <v>873</v>
      </c>
      <c r="C12" s="7" t="s">
        <v>860</v>
      </c>
      <c r="D12" s="7" t="s">
        <v>861</v>
      </c>
      <c r="E12" s="7" t="s">
        <v>862</v>
      </c>
      <c r="F12" s="7" t="s">
        <v>863</v>
      </c>
    </row>
    <row r="13" spans="1:6" x14ac:dyDescent="0.25">
      <c r="A13" s="7" t="s">
        <v>57</v>
      </c>
      <c r="B13" s="7" t="s">
        <v>874</v>
      </c>
      <c r="C13" s="7" t="s">
        <v>860</v>
      </c>
      <c r="D13" s="7" t="s">
        <v>861</v>
      </c>
      <c r="E13" s="7" t="s">
        <v>862</v>
      </c>
      <c r="F13" s="7" t="s">
        <v>863</v>
      </c>
    </row>
    <row r="14" spans="1:6" x14ac:dyDescent="0.25">
      <c r="A14" s="7" t="s">
        <v>60</v>
      </c>
      <c r="B14" s="7" t="s">
        <v>875</v>
      </c>
      <c r="C14" s="7" t="s">
        <v>860</v>
      </c>
      <c r="D14" s="7" t="s">
        <v>861</v>
      </c>
      <c r="E14" s="7" t="s">
        <v>862</v>
      </c>
      <c r="F14" s="7" t="s">
        <v>863</v>
      </c>
    </row>
    <row r="15" spans="1:6" x14ac:dyDescent="0.25">
      <c r="A15" s="7" t="s">
        <v>63</v>
      </c>
      <c r="B15" s="7" t="s">
        <v>876</v>
      </c>
      <c r="C15" s="7" t="s">
        <v>860</v>
      </c>
      <c r="D15" s="7" t="s">
        <v>861</v>
      </c>
      <c r="E15" s="7" t="s">
        <v>862</v>
      </c>
      <c r="F15" s="7" t="s">
        <v>863</v>
      </c>
    </row>
    <row r="16" spans="1:6" x14ac:dyDescent="0.25">
      <c r="A16" s="7" t="s">
        <v>66</v>
      </c>
      <c r="B16" s="7" t="s">
        <v>877</v>
      </c>
      <c r="C16" s="7" t="s">
        <v>860</v>
      </c>
      <c r="D16" s="7" t="s">
        <v>861</v>
      </c>
      <c r="E16" s="7" t="s">
        <v>862</v>
      </c>
      <c r="F16" s="7" t="s">
        <v>863</v>
      </c>
    </row>
    <row r="17" spans="1:6" x14ac:dyDescent="0.25">
      <c r="A17" s="7" t="s">
        <v>69</v>
      </c>
      <c r="B17" s="7" t="s">
        <v>878</v>
      </c>
      <c r="C17" s="7" t="s">
        <v>860</v>
      </c>
      <c r="D17" s="7" t="s">
        <v>861</v>
      </c>
      <c r="E17" s="7" t="s">
        <v>862</v>
      </c>
      <c r="F17" s="7" t="s">
        <v>863</v>
      </c>
    </row>
    <row r="18" spans="1:6" x14ac:dyDescent="0.25">
      <c r="A18" s="7" t="s">
        <v>72</v>
      </c>
      <c r="B18" s="7" t="s">
        <v>879</v>
      </c>
      <c r="C18" s="7" t="s">
        <v>860</v>
      </c>
      <c r="D18" s="7" t="s">
        <v>861</v>
      </c>
      <c r="E18" s="7" t="s">
        <v>862</v>
      </c>
      <c r="F18" s="7" t="s">
        <v>863</v>
      </c>
    </row>
    <row r="19" spans="1:6" x14ac:dyDescent="0.25">
      <c r="A19" s="7" t="s">
        <v>75</v>
      </c>
      <c r="B19" s="7" t="s">
        <v>880</v>
      </c>
      <c r="C19" s="7" t="s">
        <v>860</v>
      </c>
      <c r="D19" s="7" t="s">
        <v>861</v>
      </c>
      <c r="E19" s="7" t="s">
        <v>862</v>
      </c>
      <c r="F19" s="7" t="s">
        <v>863</v>
      </c>
    </row>
    <row r="20" spans="1:6" x14ac:dyDescent="0.25">
      <c r="A20" s="7" t="s">
        <v>78</v>
      </c>
      <c r="B20" s="7" t="s">
        <v>881</v>
      </c>
      <c r="C20" s="7" t="s">
        <v>860</v>
      </c>
      <c r="D20" s="7" t="s">
        <v>861</v>
      </c>
      <c r="E20" s="7" t="s">
        <v>862</v>
      </c>
      <c r="F20" s="7" t="s">
        <v>863</v>
      </c>
    </row>
    <row r="21" spans="1:6" x14ac:dyDescent="0.25">
      <c r="A21" s="7" t="s">
        <v>81</v>
      </c>
      <c r="B21" s="7" t="s">
        <v>882</v>
      </c>
      <c r="C21" s="7" t="s">
        <v>860</v>
      </c>
      <c r="D21" s="7" t="s">
        <v>861</v>
      </c>
      <c r="E21" s="7" t="s">
        <v>862</v>
      </c>
      <c r="F21" s="7" t="s">
        <v>863</v>
      </c>
    </row>
    <row r="22" spans="1:6" x14ac:dyDescent="0.25">
      <c r="A22" s="7" t="s">
        <v>84</v>
      </c>
      <c r="B22" s="7" t="s">
        <v>883</v>
      </c>
      <c r="C22" s="7" t="s">
        <v>860</v>
      </c>
      <c r="D22" s="7" t="s">
        <v>861</v>
      </c>
      <c r="E22" s="7" t="s">
        <v>862</v>
      </c>
      <c r="F22" s="7" t="s">
        <v>863</v>
      </c>
    </row>
    <row r="23" spans="1:6" x14ac:dyDescent="0.25">
      <c r="A23" s="7" t="s">
        <v>87</v>
      </c>
      <c r="B23" s="7" t="s">
        <v>884</v>
      </c>
      <c r="C23" s="7" t="s">
        <v>860</v>
      </c>
      <c r="D23" s="7" t="s">
        <v>861</v>
      </c>
      <c r="E23" s="7" t="s">
        <v>862</v>
      </c>
      <c r="F23" s="7" t="s">
        <v>863</v>
      </c>
    </row>
    <row r="24" spans="1:6" x14ac:dyDescent="0.25">
      <c r="A24" s="7" t="s">
        <v>90</v>
      </c>
      <c r="B24" s="7" t="s">
        <v>885</v>
      </c>
      <c r="C24" s="7" t="s">
        <v>860</v>
      </c>
      <c r="D24" s="7" t="s">
        <v>861</v>
      </c>
      <c r="E24" s="7" t="s">
        <v>862</v>
      </c>
      <c r="F24" s="7" t="s">
        <v>863</v>
      </c>
    </row>
    <row r="25" spans="1:6" x14ac:dyDescent="0.25">
      <c r="A25" s="7" t="s">
        <v>93</v>
      </c>
      <c r="B25" s="7" t="s">
        <v>886</v>
      </c>
      <c r="C25" s="7" t="s">
        <v>860</v>
      </c>
      <c r="D25" s="7" t="s">
        <v>861</v>
      </c>
      <c r="E25" s="7" t="s">
        <v>862</v>
      </c>
      <c r="F25" s="7" t="s">
        <v>863</v>
      </c>
    </row>
    <row r="26" spans="1:6" x14ac:dyDescent="0.25">
      <c r="A26" s="7" t="s">
        <v>96</v>
      </c>
      <c r="B26" s="7" t="s">
        <v>887</v>
      </c>
      <c r="C26" s="7" t="s">
        <v>860</v>
      </c>
      <c r="D26" s="7" t="s">
        <v>861</v>
      </c>
      <c r="E26" s="7" t="s">
        <v>862</v>
      </c>
      <c r="F26" s="7" t="s">
        <v>863</v>
      </c>
    </row>
    <row r="27" spans="1:6" x14ac:dyDescent="0.25">
      <c r="A27" s="7" t="s">
        <v>99</v>
      </c>
      <c r="B27" s="7" t="s">
        <v>888</v>
      </c>
      <c r="C27" s="7" t="s">
        <v>860</v>
      </c>
      <c r="D27" s="7" t="s">
        <v>861</v>
      </c>
      <c r="E27" s="7" t="s">
        <v>862</v>
      </c>
      <c r="F27" s="7" t="s">
        <v>863</v>
      </c>
    </row>
    <row r="28" spans="1:6" x14ac:dyDescent="0.25">
      <c r="A28" s="7" t="s">
        <v>102</v>
      </c>
      <c r="B28" s="7" t="s">
        <v>889</v>
      </c>
      <c r="C28" s="7" t="s">
        <v>860</v>
      </c>
      <c r="D28" s="7" t="s">
        <v>861</v>
      </c>
      <c r="E28" s="7" t="s">
        <v>862</v>
      </c>
      <c r="F28" s="7" t="s">
        <v>863</v>
      </c>
    </row>
    <row r="29" spans="1:6" x14ac:dyDescent="0.25">
      <c r="A29" s="7" t="s">
        <v>105</v>
      </c>
      <c r="B29" s="7" t="s">
        <v>890</v>
      </c>
      <c r="C29" s="7" t="s">
        <v>860</v>
      </c>
      <c r="D29" s="7" t="s">
        <v>861</v>
      </c>
      <c r="E29" s="7" t="s">
        <v>862</v>
      </c>
      <c r="F29" s="7" t="s">
        <v>863</v>
      </c>
    </row>
    <row r="30" spans="1:6" x14ac:dyDescent="0.25">
      <c r="A30" s="7" t="s">
        <v>108</v>
      </c>
      <c r="B30" s="7" t="s">
        <v>891</v>
      </c>
      <c r="C30" s="7" t="s">
        <v>860</v>
      </c>
      <c r="D30" s="7" t="s">
        <v>861</v>
      </c>
      <c r="E30" s="7" t="s">
        <v>862</v>
      </c>
      <c r="F30" s="7" t="s">
        <v>863</v>
      </c>
    </row>
    <row r="31" spans="1:6" x14ac:dyDescent="0.25">
      <c r="A31" s="7" t="s">
        <v>111</v>
      </c>
      <c r="B31" s="7" t="s">
        <v>892</v>
      </c>
      <c r="C31" s="7" t="s">
        <v>860</v>
      </c>
      <c r="D31" s="7" t="s">
        <v>861</v>
      </c>
      <c r="E31" s="7" t="s">
        <v>862</v>
      </c>
      <c r="F31" s="7" t="s">
        <v>863</v>
      </c>
    </row>
    <row r="32" spans="1:6" x14ac:dyDescent="0.25">
      <c r="A32" s="7" t="s">
        <v>114</v>
      </c>
      <c r="B32" s="7" t="s">
        <v>893</v>
      </c>
      <c r="C32" s="7" t="s">
        <v>860</v>
      </c>
      <c r="D32" s="7" t="s">
        <v>861</v>
      </c>
      <c r="E32" s="7" t="s">
        <v>862</v>
      </c>
      <c r="F32" s="7" t="s">
        <v>863</v>
      </c>
    </row>
    <row r="33" spans="1:6" x14ac:dyDescent="0.25">
      <c r="A33" s="7" t="s">
        <v>116</v>
      </c>
      <c r="B33" s="7" t="s">
        <v>894</v>
      </c>
      <c r="C33" s="7" t="s">
        <v>860</v>
      </c>
      <c r="D33" s="7" t="s">
        <v>861</v>
      </c>
      <c r="E33" s="7" t="s">
        <v>862</v>
      </c>
      <c r="F33" s="7" t="s">
        <v>863</v>
      </c>
    </row>
    <row r="34" spans="1:6" x14ac:dyDescent="0.25">
      <c r="A34" s="7" t="s">
        <v>119</v>
      </c>
      <c r="B34" s="7" t="s">
        <v>895</v>
      </c>
      <c r="C34" s="7" t="s">
        <v>860</v>
      </c>
      <c r="D34" s="7" t="s">
        <v>861</v>
      </c>
      <c r="E34" s="7" t="s">
        <v>862</v>
      </c>
      <c r="F34" s="7" t="s">
        <v>863</v>
      </c>
    </row>
    <row r="35" spans="1:6" x14ac:dyDescent="0.25">
      <c r="A35" s="7" t="s">
        <v>122</v>
      </c>
      <c r="B35" s="7" t="s">
        <v>896</v>
      </c>
      <c r="C35" s="7" t="s">
        <v>860</v>
      </c>
      <c r="D35" s="7" t="s">
        <v>861</v>
      </c>
      <c r="E35" s="7" t="s">
        <v>862</v>
      </c>
      <c r="F35" s="7" t="s">
        <v>863</v>
      </c>
    </row>
    <row r="36" spans="1:6" x14ac:dyDescent="0.25">
      <c r="A36" s="7" t="s">
        <v>125</v>
      </c>
      <c r="B36" s="7" t="s">
        <v>897</v>
      </c>
      <c r="C36" s="7" t="s">
        <v>860</v>
      </c>
      <c r="D36" s="7" t="s">
        <v>861</v>
      </c>
      <c r="E36" s="7" t="s">
        <v>862</v>
      </c>
      <c r="F36" s="7" t="s">
        <v>863</v>
      </c>
    </row>
    <row r="37" spans="1:6" x14ac:dyDescent="0.25">
      <c r="A37" s="7" t="s">
        <v>128</v>
      </c>
      <c r="B37" s="7" t="s">
        <v>898</v>
      </c>
      <c r="C37" s="7" t="s">
        <v>860</v>
      </c>
      <c r="D37" s="7" t="s">
        <v>861</v>
      </c>
      <c r="E37" s="7" t="s">
        <v>862</v>
      </c>
      <c r="F37" s="7" t="s">
        <v>863</v>
      </c>
    </row>
    <row r="38" spans="1:6" x14ac:dyDescent="0.25">
      <c r="A38" s="7" t="s">
        <v>131</v>
      </c>
      <c r="B38" s="7" t="s">
        <v>899</v>
      </c>
      <c r="C38" s="7" t="s">
        <v>860</v>
      </c>
      <c r="D38" s="7" t="s">
        <v>861</v>
      </c>
      <c r="E38" s="7" t="s">
        <v>862</v>
      </c>
      <c r="F38" s="7" t="s">
        <v>863</v>
      </c>
    </row>
    <row r="39" spans="1:6" x14ac:dyDescent="0.25">
      <c r="A39" s="7" t="s">
        <v>134</v>
      </c>
      <c r="B39" s="7" t="s">
        <v>900</v>
      </c>
      <c r="C39" s="7" t="s">
        <v>860</v>
      </c>
      <c r="D39" s="7" t="s">
        <v>861</v>
      </c>
      <c r="E39" s="7" t="s">
        <v>862</v>
      </c>
      <c r="F39" s="7" t="s">
        <v>863</v>
      </c>
    </row>
    <row r="40" spans="1:6" x14ac:dyDescent="0.25">
      <c r="A40" s="7" t="s">
        <v>137</v>
      </c>
      <c r="B40" s="7" t="s">
        <v>901</v>
      </c>
      <c r="C40" s="7" t="s">
        <v>860</v>
      </c>
      <c r="D40" s="7" t="s">
        <v>861</v>
      </c>
      <c r="E40" s="7" t="s">
        <v>862</v>
      </c>
      <c r="F40" s="7" t="s">
        <v>863</v>
      </c>
    </row>
    <row r="41" spans="1:6" x14ac:dyDescent="0.25">
      <c r="A41" s="7" t="s">
        <v>140</v>
      </c>
      <c r="B41" s="7" t="s">
        <v>902</v>
      </c>
      <c r="C41" s="7" t="s">
        <v>860</v>
      </c>
      <c r="D41" s="7" t="s">
        <v>861</v>
      </c>
      <c r="E41" s="7" t="s">
        <v>862</v>
      </c>
      <c r="F41" s="7" t="s">
        <v>863</v>
      </c>
    </row>
    <row r="42" spans="1:6" x14ac:dyDescent="0.25">
      <c r="A42" s="7" t="s">
        <v>143</v>
      </c>
      <c r="B42" s="7" t="s">
        <v>903</v>
      </c>
      <c r="C42" s="7" t="s">
        <v>860</v>
      </c>
      <c r="D42" s="7" t="s">
        <v>861</v>
      </c>
      <c r="E42" s="7" t="s">
        <v>862</v>
      </c>
      <c r="F42" s="7" t="s">
        <v>863</v>
      </c>
    </row>
    <row r="43" spans="1:6" x14ac:dyDescent="0.25">
      <c r="A43" s="7" t="s">
        <v>146</v>
      </c>
      <c r="B43" s="7" t="s">
        <v>904</v>
      </c>
      <c r="C43" s="7" t="s">
        <v>860</v>
      </c>
      <c r="D43" s="7" t="s">
        <v>861</v>
      </c>
      <c r="E43" s="7" t="s">
        <v>862</v>
      </c>
      <c r="F43" s="7" t="s">
        <v>863</v>
      </c>
    </row>
    <row r="44" spans="1:6" x14ac:dyDescent="0.25">
      <c r="A44" s="7" t="s">
        <v>149</v>
      </c>
      <c r="B44" s="7" t="s">
        <v>905</v>
      </c>
      <c r="C44" s="7" t="s">
        <v>860</v>
      </c>
      <c r="D44" s="7" t="s">
        <v>861</v>
      </c>
      <c r="E44" s="7" t="s">
        <v>862</v>
      </c>
      <c r="F44" s="7" t="s">
        <v>863</v>
      </c>
    </row>
    <row r="45" spans="1:6" x14ac:dyDescent="0.25">
      <c r="A45" s="7" t="s">
        <v>152</v>
      </c>
      <c r="B45" s="7" t="s">
        <v>906</v>
      </c>
      <c r="C45" s="7" t="s">
        <v>860</v>
      </c>
      <c r="D45" s="7" t="s">
        <v>861</v>
      </c>
      <c r="E45" s="7" t="s">
        <v>862</v>
      </c>
      <c r="F45" s="7" t="s">
        <v>863</v>
      </c>
    </row>
    <row r="46" spans="1:6" x14ac:dyDescent="0.25">
      <c r="A46" s="7" t="s">
        <v>155</v>
      </c>
      <c r="B46" s="7" t="s">
        <v>907</v>
      </c>
      <c r="C46" s="7" t="s">
        <v>860</v>
      </c>
      <c r="D46" s="7" t="s">
        <v>861</v>
      </c>
      <c r="E46" s="7" t="s">
        <v>862</v>
      </c>
      <c r="F46" s="7" t="s">
        <v>863</v>
      </c>
    </row>
    <row r="47" spans="1:6" x14ac:dyDescent="0.25">
      <c r="A47" s="7" t="s">
        <v>158</v>
      </c>
      <c r="B47" s="7" t="s">
        <v>908</v>
      </c>
      <c r="C47" s="7" t="s">
        <v>860</v>
      </c>
      <c r="D47" s="7" t="s">
        <v>861</v>
      </c>
      <c r="E47" s="7" t="s">
        <v>862</v>
      </c>
      <c r="F47" s="7" t="s">
        <v>863</v>
      </c>
    </row>
    <row r="48" spans="1:6" x14ac:dyDescent="0.25">
      <c r="A48" s="7" t="s">
        <v>161</v>
      </c>
      <c r="B48" s="7" t="s">
        <v>909</v>
      </c>
      <c r="C48" s="7" t="s">
        <v>860</v>
      </c>
      <c r="D48" s="7" t="s">
        <v>861</v>
      </c>
      <c r="E48" s="7" t="s">
        <v>862</v>
      </c>
      <c r="F48" s="7" t="s">
        <v>863</v>
      </c>
    </row>
    <row r="49" spans="1:6" x14ac:dyDescent="0.25">
      <c r="A49" s="7" t="s">
        <v>164</v>
      </c>
      <c r="B49" s="7" t="s">
        <v>910</v>
      </c>
      <c r="C49" s="7" t="s">
        <v>860</v>
      </c>
      <c r="D49" s="7" t="s">
        <v>861</v>
      </c>
      <c r="E49" s="7" t="s">
        <v>862</v>
      </c>
      <c r="F49" s="7" t="s">
        <v>863</v>
      </c>
    </row>
    <row r="50" spans="1:6" x14ac:dyDescent="0.25">
      <c r="A50" s="7" t="s">
        <v>167</v>
      </c>
      <c r="B50" s="7" t="s">
        <v>911</v>
      </c>
      <c r="C50" s="7" t="s">
        <v>860</v>
      </c>
      <c r="D50" s="7" t="s">
        <v>861</v>
      </c>
      <c r="E50" s="7" t="s">
        <v>862</v>
      </c>
      <c r="F50" s="7" t="s">
        <v>863</v>
      </c>
    </row>
    <row r="51" spans="1:6" x14ac:dyDescent="0.25">
      <c r="A51" s="7" t="s">
        <v>170</v>
      </c>
      <c r="B51" s="7" t="s">
        <v>912</v>
      </c>
      <c r="C51" s="7" t="s">
        <v>860</v>
      </c>
      <c r="D51" s="7" t="s">
        <v>861</v>
      </c>
      <c r="E51" s="7" t="s">
        <v>862</v>
      </c>
      <c r="F51" s="7" t="s">
        <v>863</v>
      </c>
    </row>
    <row r="52" spans="1:6" x14ac:dyDescent="0.25">
      <c r="A52" s="7" t="s">
        <v>173</v>
      </c>
      <c r="B52" s="7" t="s">
        <v>913</v>
      </c>
      <c r="C52" s="7" t="s">
        <v>860</v>
      </c>
      <c r="D52" s="7" t="s">
        <v>861</v>
      </c>
      <c r="E52" s="7" t="s">
        <v>862</v>
      </c>
      <c r="F52" s="7" t="s">
        <v>863</v>
      </c>
    </row>
    <row r="53" spans="1:6" x14ac:dyDescent="0.25">
      <c r="A53" s="7" t="s">
        <v>176</v>
      </c>
      <c r="B53" s="7" t="s">
        <v>914</v>
      </c>
      <c r="C53" s="7" t="s">
        <v>860</v>
      </c>
      <c r="D53" s="7" t="s">
        <v>861</v>
      </c>
      <c r="E53" s="7" t="s">
        <v>862</v>
      </c>
      <c r="F53" s="7" t="s">
        <v>863</v>
      </c>
    </row>
    <row r="54" spans="1:6" x14ac:dyDescent="0.25">
      <c r="A54" s="7" t="s">
        <v>179</v>
      </c>
      <c r="B54" s="7" t="s">
        <v>915</v>
      </c>
      <c r="C54" s="7" t="s">
        <v>860</v>
      </c>
      <c r="D54" s="7" t="s">
        <v>861</v>
      </c>
      <c r="E54" s="7" t="s">
        <v>862</v>
      </c>
      <c r="F54" s="7" t="s">
        <v>863</v>
      </c>
    </row>
    <row r="55" spans="1:6" x14ac:dyDescent="0.25">
      <c r="A55" s="7" t="s">
        <v>182</v>
      </c>
      <c r="B55" s="7" t="s">
        <v>916</v>
      </c>
      <c r="C55" s="7" t="s">
        <v>860</v>
      </c>
      <c r="D55" s="7" t="s">
        <v>861</v>
      </c>
      <c r="E55" s="7" t="s">
        <v>862</v>
      </c>
      <c r="F55" s="7" t="s">
        <v>863</v>
      </c>
    </row>
    <row r="56" spans="1:6" x14ac:dyDescent="0.25">
      <c r="A56" s="7" t="s">
        <v>185</v>
      </c>
      <c r="B56" s="7" t="s">
        <v>917</v>
      </c>
      <c r="C56" s="7" t="s">
        <v>860</v>
      </c>
      <c r="D56" s="7" t="s">
        <v>861</v>
      </c>
      <c r="E56" s="7" t="s">
        <v>862</v>
      </c>
      <c r="F56" s="7" t="s">
        <v>863</v>
      </c>
    </row>
    <row r="57" spans="1:6" x14ac:dyDescent="0.25">
      <c r="A57" s="7" t="s">
        <v>188</v>
      </c>
      <c r="B57" s="7" t="s">
        <v>918</v>
      </c>
      <c r="C57" s="7" t="s">
        <v>860</v>
      </c>
      <c r="D57" s="7" t="s">
        <v>861</v>
      </c>
      <c r="E57" s="7" t="s">
        <v>862</v>
      </c>
      <c r="F57" s="7" t="s">
        <v>863</v>
      </c>
    </row>
    <row r="58" spans="1:6" x14ac:dyDescent="0.25">
      <c r="A58" s="7" t="s">
        <v>191</v>
      </c>
      <c r="B58" s="7" t="s">
        <v>919</v>
      </c>
      <c r="C58" s="7" t="s">
        <v>860</v>
      </c>
      <c r="D58" s="7" t="s">
        <v>861</v>
      </c>
      <c r="E58" s="7" t="s">
        <v>862</v>
      </c>
      <c r="F58" s="7" t="s">
        <v>863</v>
      </c>
    </row>
    <row r="59" spans="1:6" x14ac:dyDescent="0.25">
      <c r="A59" s="7" t="s">
        <v>194</v>
      </c>
      <c r="B59" s="7" t="s">
        <v>920</v>
      </c>
      <c r="C59" s="7" t="s">
        <v>860</v>
      </c>
      <c r="D59" s="7" t="s">
        <v>861</v>
      </c>
      <c r="E59" s="7" t="s">
        <v>862</v>
      </c>
      <c r="F59" s="7" t="s">
        <v>863</v>
      </c>
    </row>
    <row r="60" spans="1:6" x14ac:dyDescent="0.25">
      <c r="A60" s="7" t="s">
        <v>197</v>
      </c>
      <c r="B60" s="7" t="s">
        <v>921</v>
      </c>
      <c r="C60" s="7" t="s">
        <v>860</v>
      </c>
      <c r="D60" s="7" t="s">
        <v>861</v>
      </c>
      <c r="E60" s="7" t="s">
        <v>862</v>
      </c>
      <c r="F60" s="7" t="s">
        <v>863</v>
      </c>
    </row>
    <row r="61" spans="1:6" x14ac:dyDescent="0.25">
      <c r="A61" s="7" t="s">
        <v>200</v>
      </c>
      <c r="B61" s="7" t="s">
        <v>922</v>
      </c>
      <c r="C61" s="7" t="s">
        <v>860</v>
      </c>
      <c r="D61" s="7" t="s">
        <v>861</v>
      </c>
      <c r="E61" s="7" t="s">
        <v>862</v>
      </c>
      <c r="F61" s="7" t="s">
        <v>863</v>
      </c>
    </row>
    <row r="62" spans="1:6" x14ac:dyDescent="0.25">
      <c r="A62" s="7" t="s">
        <v>203</v>
      </c>
      <c r="B62" s="7" t="s">
        <v>923</v>
      </c>
      <c r="C62" s="7" t="s">
        <v>860</v>
      </c>
      <c r="D62" s="7" t="s">
        <v>861</v>
      </c>
      <c r="E62" s="7" t="s">
        <v>862</v>
      </c>
      <c r="F62" s="7" t="s">
        <v>863</v>
      </c>
    </row>
    <row r="63" spans="1:6" x14ac:dyDescent="0.25">
      <c r="A63" s="7" t="s">
        <v>206</v>
      </c>
      <c r="B63" s="7" t="s">
        <v>924</v>
      </c>
      <c r="C63" s="7" t="s">
        <v>860</v>
      </c>
      <c r="D63" s="7" t="s">
        <v>861</v>
      </c>
      <c r="E63" s="7" t="s">
        <v>862</v>
      </c>
      <c r="F63" s="7" t="s">
        <v>863</v>
      </c>
    </row>
    <row r="64" spans="1:6" x14ac:dyDescent="0.25">
      <c r="A64" s="7" t="s">
        <v>209</v>
      </c>
      <c r="B64" s="7" t="s">
        <v>925</v>
      </c>
      <c r="C64" s="7" t="s">
        <v>860</v>
      </c>
      <c r="D64" s="7" t="s">
        <v>861</v>
      </c>
      <c r="E64" s="7" t="s">
        <v>862</v>
      </c>
      <c r="F64" s="7" t="s">
        <v>863</v>
      </c>
    </row>
    <row r="65" spans="1:6" x14ac:dyDescent="0.25">
      <c r="A65" s="7" t="s">
        <v>212</v>
      </c>
      <c r="B65" s="7" t="s">
        <v>926</v>
      </c>
      <c r="C65" s="7" t="s">
        <v>860</v>
      </c>
      <c r="D65" s="7" t="s">
        <v>861</v>
      </c>
      <c r="E65" s="7" t="s">
        <v>862</v>
      </c>
      <c r="F65" s="7" t="s">
        <v>863</v>
      </c>
    </row>
    <row r="66" spans="1:6" x14ac:dyDescent="0.25">
      <c r="A66" s="7" t="s">
        <v>215</v>
      </c>
      <c r="B66" s="7" t="s">
        <v>927</v>
      </c>
      <c r="C66" s="7" t="s">
        <v>860</v>
      </c>
      <c r="D66" s="7" t="s">
        <v>861</v>
      </c>
      <c r="E66" s="7" t="s">
        <v>862</v>
      </c>
      <c r="F66" s="7" t="s">
        <v>863</v>
      </c>
    </row>
    <row r="67" spans="1:6" x14ac:dyDescent="0.25">
      <c r="A67" s="7" t="s">
        <v>218</v>
      </c>
      <c r="B67" s="7" t="s">
        <v>928</v>
      </c>
      <c r="C67" s="7" t="s">
        <v>860</v>
      </c>
      <c r="D67" s="7" t="s">
        <v>861</v>
      </c>
      <c r="E67" s="7" t="s">
        <v>862</v>
      </c>
      <c r="F67" s="7" t="s">
        <v>863</v>
      </c>
    </row>
    <row r="68" spans="1:6" x14ac:dyDescent="0.25">
      <c r="A68" s="7" t="s">
        <v>221</v>
      </c>
      <c r="B68" s="7" t="s">
        <v>929</v>
      </c>
      <c r="C68" s="7" t="s">
        <v>860</v>
      </c>
      <c r="D68" s="7" t="s">
        <v>861</v>
      </c>
      <c r="E68" s="7" t="s">
        <v>862</v>
      </c>
      <c r="F68" s="7" t="s">
        <v>863</v>
      </c>
    </row>
    <row r="69" spans="1:6" x14ac:dyDescent="0.25">
      <c r="A69" s="7" t="s">
        <v>224</v>
      </c>
      <c r="B69" s="7" t="s">
        <v>930</v>
      </c>
      <c r="C69" s="7" t="s">
        <v>860</v>
      </c>
      <c r="D69" s="7" t="s">
        <v>861</v>
      </c>
      <c r="E69" s="7" t="s">
        <v>862</v>
      </c>
      <c r="F69" s="7" t="s">
        <v>863</v>
      </c>
    </row>
    <row r="70" spans="1:6" x14ac:dyDescent="0.25">
      <c r="A70" s="7" t="s">
        <v>227</v>
      </c>
      <c r="B70" s="7" t="s">
        <v>931</v>
      </c>
      <c r="C70" s="7" t="s">
        <v>860</v>
      </c>
      <c r="D70" s="7" t="s">
        <v>861</v>
      </c>
      <c r="E70" s="7" t="s">
        <v>862</v>
      </c>
      <c r="F70" s="7" t="s">
        <v>863</v>
      </c>
    </row>
    <row r="71" spans="1:6" x14ac:dyDescent="0.25">
      <c r="A71" s="7" t="s">
        <v>230</v>
      </c>
      <c r="B71" s="7" t="s">
        <v>932</v>
      </c>
      <c r="C71" s="7" t="s">
        <v>860</v>
      </c>
      <c r="D71" s="7" t="s">
        <v>861</v>
      </c>
      <c r="E71" s="7" t="s">
        <v>862</v>
      </c>
      <c r="F71" s="7" t="s">
        <v>863</v>
      </c>
    </row>
    <row r="72" spans="1:6" x14ac:dyDescent="0.25">
      <c r="A72" s="7" t="s">
        <v>233</v>
      </c>
      <c r="B72" s="7" t="s">
        <v>933</v>
      </c>
      <c r="C72" s="7" t="s">
        <v>860</v>
      </c>
      <c r="D72" s="7" t="s">
        <v>861</v>
      </c>
      <c r="E72" s="7" t="s">
        <v>862</v>
      </c>
      <c r="F72" s="7" t="s">
        <v>863</v>
      </c>
    </row>
    <row r="73" spans="1:6" x14ac:dyDescent="0.25">
      <c r="A73" s="7" t="s">
        <v>236</v>
      </c>
      <c r="B73" s="7" t="s">
        <v>934</v>
      </c>
      <c r="C73" s="7" t="s">
        <v>860</v>
      </c>
      <c r="D73" s="7" t="s">
        <v>861</v>
      </c>
      <c r="E73" s="7" t="s">
        <v>862</v>
      </c>
      <c r="F73" s="7" t="s">
        <v>863</v>
      </c>
    </row>
    <row r="74" spans="1:6" x14ac:dyDescent="0.25">
      <c r="A74" s="7" t="s">
        <v>239</v>
      </c>
      <c r="B74" s="7" t="s">
        <v>935</v>
      </c>
      <c r="C74" s="7" t="s">
        <v>860</v>
      </c>
      <c r="D74" s="7" t="s">
        <v>861</v>
      </c>
      <c r="E74" s="7" t="s">
        <v>862</v>
      </c>
      <c r="F74" s="7" t="s">
        <v>863</v>
      </c>
    </row>
    <row r="75" spans="1:6" x14ac:dyDescent="0.25">
      <c r="A75" s="7" t="s">
        <v>242</v>
      </c>
      <c r="B75" s="7" t="s">
        <v>936</v>
      </c>
      <c r="C75" s="7" t="s">
        <v>860</v>
      </c>
      <c r="D75" s="7" t="s">
        <v>861</v>
      </c>
      <c r="E75" s="7" t="s">
        <v>862</v>
      </c>
      <c r="F75" s="7" t="s">
        <v>863</v>
      </c>
    </row>
    <row r="76" spans="1:6" x14ac:dyDescent="0.25">
      <c r="A76" s="7" t="s">
        <v>245</v>
      </c>
      <c r="B76" s="7" t="s">
        <v>937</v>
      </c>
      <c r="C76" s="7" t="s">
        <v>860</v>
      </c>
      <c r="D76" s="7" t="s">
        <v>861</v>
      </c>
      <c r="E76" s="7" t="s">
        <v>862</v>
      </c>
      <c r="F76" s="7" t="s">
        <v>863</v>
      </c>
    </row>
    <row r="77" spans="1:6" x14ac:dyDescent="0.25">
      <c r="A77" s="7" t="s">
        <v>248</v>
      </c>
      <c r="B77" s="7" t="s">
        <v>938</v>
      </c>
      <c r="C77" s="7" t="s">
        <v>860</v>
      </c>
      <c r="D77" s="7" t="s">
        <v>861</v>
      </c>
      <c r="E77" s="7" t="s">
        <v>862</v>
      </c>
      <c r="F77" s="7" t="s">
        <v>863</v>
      </c>
    </row>
    <row r="78" spans="1:6" x14ac:dyDescent="0.25">
      <c r="A78" s="7" t="s">
        <v>251</v>
      </c>
      <c r="B78" s="7" t="s">
        <v>939</v>
      </c>
      <c r="C78" s="7" t="s">
        <v>860</v>
      </c>
      <c r="D78" s="7" t="s">
        <v>861</v>
      </c>
      <c r="E78" s="7" t="s">
        <v>862</v>
      </c>
      <c r="F78" s="7" t="s">
        <v>863</v>
      </c>
    </row>
    <row r="79" spans="1:6" x14ac:dyDescent="0.25">
      <c r="A79" s="7" t="s">
        <v>254</v>
      </c>
      <c r="B79" s="7" t="s">
        <v>940</v>
      </c>
      <c r="C79" s="7" t="s">
        <v>860</v>
      </c>
      <c r="D79" s="7" t="s">
        <v>861</v>
      </c>
      <c r="E79" s="7" t="s">
        <v>862</v>
      </c>
      <c r="F79" s="7" t="s">
        <v>863</v>
      </c>
    </row>
    <row r="80" spans="1:6" x14ac:dyDescent="0.25">
      <c r="A80" s="7" t="s">
        <v>257</v>
      </c>
      <c r="B80" s="7" t="s">
        <v>941</v>
      </c>
      <c r="C80" s="7" t="s">
        <v>860</v>
      </c>
      <c r="D80" s="7" t="s">
        <v>861</v>
      </c>
      <c r="E80" s="7" t="s">
        <v>862</v>
      </c>
      <c r="F80" s="7" t="s">
        <v>863</v>
      </c>
    </row>
    <row r="81" spans="1:6" x14ac:dyDescent="0.25">
      <c r="A81" s="7" t="s">
        <v>260</v>
      </c>
      <c r="B81" s="7" t="s">
        <v>942</v>
      </c>
      <c r="C81" s="7" t="s">
        <v>860</v>
      </c>
      <c r="D81" s="7" t="s">
        <v>861</v>
      </c>
      <c r="E81" s="7" t="s">
        <v>862</v>
      </c>
      <c r="F81" s="7" t="s">
        <v>863</v>
      </c>
    </row>
    <row r="82" spans="1:6" x14ac:dyDescent="0.25">
      <c r="A82" s="7" t="s">
        <v>263</v>
      </c>
      <c r="B82" s="7" t="s">
        <v>943</v>
      </c>
      <c r="C82" s="7" t="s">
        <v>860</v>
      </c>
      <c r="D82" s="7" t="s">
        <v>861</v>
      </c>
      <c r="E82" s="7" t="s">
        <v>862</v>
      </c>
      <c r="F82" s="7" t="s">
        <v>863</v>
      </c>
    </row>
    <row r="83" spans="1:6" x14ac:dyDescent="0.25">
      <c r="A83" s="7" t="s">
        <v>266</v>
      </c>
      <c r="B83" s="7" t="s">
        <v>944</v>
      </c>
      <c r="C83" s="7" t="s">
        <v>860</v>
      </c>
      <c r="D83" s="7" t="s">
        <v>861</v>
      </c>
      <c r="E83" s="7" t="s">
        <v>862</v>
      </c>
      <c r="F83" s="7" t="s">
        <v>863</v>
      </c>
    </row>
    <row r="84" spans="1:6" x14ac:dyDescent="0.25">
      <c r="A84" s="7" t="s">
        <v>269</v>
      </c>
      <c r="B84" s="7" t="s">
        <v>945</v>
      </c>
      <c r="C84" s="7" t="s">
        <v>860</v>
      </c>
      <c r="D84" s="7" t="s">
        <v>861</v>
      </c>
      <c r="E84" s="7" t="s">
        <v>862</v>
      </c>
      <c r="F84" s="7" t="s">
        <v>863</v>
      </c>
    </row>
    <row r="85" spans="1:6" x14ac:dyDescent="0.25">
      <c r="A85" s="7" t="s">
        <v>272</v>
      </c>
      <c r="B85" s="7" t="s">
        <v>946</v>
      </c>
      <c r="C85" s="7" t="s">
        <v>860</v>
      </c>
      <c r="D85" s="7" t="s">
        <v>861</v>
      </c>
      <c r="E85" s="7" t="s">
        <v>862</v>
      </c>
      <c r="F85" s="7" t="s">
        <v>863</v>
      </c>
    </row>
    <row r="86" spans="1:6" x14ac:dyDescent="0.25">
      <c r="A86" s="7" t="s">
        <v>275</v>
      </c>
      <c r="B86" s="7" t="s">
        <v>947</v>
      </c>
      <c r="C86" s="7" t="s">
        <v>860</v>
      </c>
      <c r="D86" s="7" t="s">
        <v>861</v>
      </c>
      <c r="E86" s="7" t="s">
        <v>862</v>
      </c>
      <c r="F86" s="7" t="s">
        <v>863</v>
      </c>
    </row>
    <row r="87" spans="1:6" x14ac:dyDescent="0.25">
      <c r="A87" s="7" t="s">
        <v>278</v>
      </c>
      <c r="B87" s="7" t="s">
        <v>948</v>
      </c>
      <c r="C87" s="7" t="s">
        <v>860</v>
      </c>
      <c r="D87" s="7" t="s">
        <v>861</v>
      </c>
      <c r="E87" s="7" t="s">
        <v>862</v>
      </c>
      <c r="F87" s="7" t="s">
        <v>863</v>
      </c>
    </row>
    <row r="88" spans="1:6" x14ac:dyDescent="0.25">
      <c r="A88" s="7" t="s">
        <v>281</v>
      </c>
      <c r="B88" s="7" t="s">
        <v>949</v>
      </c>
      <c r="C88" s="7" t="s">
        <v>860</v>
      </c>
      <c r="D88" s="7" t="s">
        <v>861</v>
      </c>
      <c r="E88" s="7" t="s">
        <v>862</v>
      </c>
      <c r="F88" s="7" t="s">
        <v>863</v>
      </c>
    </row>
    <row r="89" spans="1:6" x14ac:dyDescent="0.25">
      <c r="A89" s="7" t="s">
        <v>284</v>
      </c>
      <c r="B89" s="7" t="s">
        <v>950</v>
      </c>
      <c r="C89" s="7" t="s">
        <v>860</v>
      </c>
      <c r="D89" s="7" t="s">
        <v>861</v>
      </c>
      <c r="E89" s="7" t="s">
        <v>862</v>
      </c>
      <c r="F89" s="7" t="s">
        <v>863</v>
      </c>
    </row>
    <row r="90" spans="1:6" x14ac:dyDescent="0.25">
      <c r="A90" s="7" t="s">
        <v>287</v>
      </c>
      <c r="B90" s="7" t="s">
        <v>951</v>
      </c>
      <c r="C90" s="7" t="s">
        <v>860</v>
      </c>
      <c r="D90" s="7" t="s">
        <v>861</v>
      </c>
      <c r="E90" s="7" t="s">
        <v>862</v>
      </c>
      <c r="F90" s="7" t="s">
        <v>863</v>
      </c>
    </row>
    <row r="91" spans="1:6" x14ac:dyDescent="0.25">
      <c r="A91" s="7" t="s">
        <v>290</v>
      </c>
      <c r="B91" s="7" t="s">
        <v>952</v>
      </c>
      <c r="C91" s="7" t="s">
        <v>860</v>
      </c>
      <c r="D91" s="7" t="s">
        <v>861</v>
      </c>
      <c r="E91" s="7" t="s">
        <v>862</v>
      </c>
      <c r="F91" s="7" t="s">
        <v>863</v>
      </c>
    </row>
    <row r="92" spans="1:6" x14ac:dyDescent="0.25">
      <c r="A92" s="7" t="s">
        <v>293</v>
      </c>
      <c r="B92" s="7" t="s">
        <v>953</v>
      </c>
      <c r="C92" s="7" t="s">
        <v>860</v>
      </c>
      <c r="D92" s="7" t="s">
        <v>861</v>
      </c>
      <c r="E92" s="7" t="s">
        <v>862</v>
      </c>
      <c r="F92" s="7" t="s">
        <v>863</v>
      </c>
    </row>
    <row r="93" spans="1:6" x14ac:dyDescent="0.25">
      <c r="A93" s="7" t="s">
        <v>296</v>
      </c>
      <c r="B93" s="7" t="s">
        <v>954</v>
      </c>
      <c r="C93" s="7" t="s">
        <v>860</v>
      </c>
      <c r="D93" s="7" t="s">
        <v>861</v>
      </c>
      <c r="E93" s="7" t="s">
        <v>862</v>
      </c>
      <c r="F93" s="7" t="s">
        <v>863</v>
      </c>
    </row>
    <row r="94" spans="1:6" x14ac:dyDescent="0.25">
      <c r="A94" s="7" t="s">
        <v>299</v>
      </c>
      <c r="B94" s="7" t="s">
        <v>955</v>
      </c>
      <c r="C94" s="7" t="s">
        <v>860</v>
      </c>
      <c r="D94" s="7" t="s">
        <v>861</v>
      </c>
      <c r="E94" s="7" t="s">
        <v>862</v>
      </c>
      <c r="F94" s="7" t="s">
        <v>863</v>
      </c>
    </row>
    <row r="95" spans="1:6" x14ac:dyDescent="0.25">
      <c r="A95" s="7" t="s">
        <v>302</v>
      </c>
      <c r="B95" s="7" t="s">
        <v>956</v>
      </c>
      <c r="C95" s="7" t="s">
        <v>860</v>
      </c>
      <c r="D95" s="7" t="s">
        <v>861</v>
      </c>
      <c r="E95" s="7" t="s">
        <v>862</v>
      </c>
      <c r="F95" s="7" t="s">
        <v>863</v>
      </c>
    </row>
    <row r="96" spans="1:6" x14ac:dyDescent="0.25">
      <c r="A96" s="7" t="s">
        <v>305</v>
      </c>
      <c r="B96" s="7" t="s">
        <v>957</v>
      </c>
      <c r="C96" s="7" t="s">
        <v>860</v>
      </c>
      <c r="D96" s="7" t="s">
        <v>861</v>
      </c>
      <c r="E96" s="7" t="s">
        <v>862</v>
      </c>
      <c r="F96" s="7" t="s">
        <v>863</v>
      </c>
    </row>
    <row r="97" spans="1:6" x14ac:dyDescent="0.25">
      <c r="A97" s="7" t="s">
        <v>308</v>
      </c>
      <c r="B97" s="7" t="s">
        <v>958</v>
      </c>
      <c r="C97" s="7" t="s">
        <v>860</v>
      </c>
      <c r="D97" s="7" t="s">
        <v>861</v>
      </c>
      <c r="E97" s="7" t="s">
        <v>862</v>
      </c>
      <c r="F97" s="7" t="s">
        <v>863</v>
      </c>
    </row>
    <row r="98" spans="1:6" x14ac:dyDescent="0.25">
      <c r="A98" s="7" t="s">
        <v>311</v>
      </c>
      <c r="B98" s="7" t="s">
        <v>959</v>
      </c>
      <c r="C98" s="7" t="s">
        <v>860</v>
      </c>
      <c r="D98" s="7" t="s">
        <v>861</v>
      </c>
      <c r="E98" s="7" t="s">
        <v>862</v>
      </c>
      <c r="F98" s="7" t="s">
        <v>863</v>
      </c>
    </row>
    <row r="99" spans="1:6" x14ac:dyDescent="0.25">
      <c r="A99" s="7" t="s">
        <v>314</v>
      </c>
      <c r="B99" s="7" t="s">
        <v>960</v>
      </c>
      <c r="C99" s="7" t="s">
        <v>860</v>
      </c>
      <c r="D99" s="7" t="s">
        <v>861</v>
      </c>
      <c r="E99" s="7" t="s">
        <v>862</v>
      </c>
      <c r="F99" s="7" t="s">
        <v>863</v>
      </c>
    </row>
    <row r="100" spans="1:6" x14ac:dyDescent="0.25">
      <c r="A100" s="7" t="s">
        <v>317</v>
      </c>
      <c r="B100" s="7" t="s">
        <v>961</v>
      </c>
      <c r="C100" s="7" t="s">
        <v>860</v>
      </c>
      <c r="D100" s="7" t="s">
        <v>861</v>
      </c>
      <c r="E100" s="7" t="s">
        <v>862</v>
      </c>
      <c r="F100" s="7" t="s">
        <v>863</v>
      </c>
    </row>
    <row r="101" spans="1:6" x14ac:dyDescent="0.25">
      <c r="A101" s="7" t="s">
        <v>320</v>
      </c>
      <c r="B101" s="7" t="s">
        <v>962</v>
      </c>
      <c r="C101" s="7" t="s">
        <v>860</v>
      </c>
      <c r="D101" s="7" t="s">
        <v>861</v>
      </c>
      <c r="E101" s="7" t="s">
        <v>862</v>
      </c>
      <c r="F101" s="7" t="s">
        <v>863</v>
      </c>
    </row>
    <row r="102" spans="1:6" x14ac:dyDescent="0.25">
      <c r="A102" s="7" t="s">
        <v>323</v>
      </c>
      <c r="B102" s="7" t="s">
        <v>963</v>
      </c>
      <c r="C102" s="7" t="s">
        <v>860</v>
      </c>
      <c r="D102" s="7" t="s">
        <v>861</v>
      </c>
      <c r="E102" s="7" t="s">
        <v>862</v>
      </c>
      <c r="F102" s="7" t="s">
        <v>863</v>
      </c>
    </row>
    <row r="103" spans="1:6" x14ac:dyDescent="0.25">
      <c r="A103" s="7" t="s">
        <v>326</v>
      </c>
      <c r="B103" s="7" t="s">
        <v>964</v>
      </c>
      <c r="C103" s="7" t="s">
        <v>860</v>
      </c>
      <c r="D103" s="7" t="s">
        <v>861</v>
      </c>
      <c r="E103" s="7" t="s">
        <v>862</v>
      </c>
      <c r="F103" s="7" t="s">
        <v>863</v>
      </c>
    </row>
    <row r="104" spans="1:6" x14ac:dyDescent="0.25">
      <c r="A104" s="7" t="s">
        <v>329</v>
      </c>
      <c r="B104" s="7" t="s">
        <v>965</v>
      </c>
      <c r="C104" s="7" t="s">
        <v>860</v>
      </c>
      <c r="D104" s="7" t="s">
        <v>861</v>
      </c>
      <c r="E104" s="7" t="s">
        <v>862</v>
      </c>
      <c r="F104" s="7" t="s">
        <v>863</v>
      </c>
    </row>
    <row r="105" spans="1:6" x14ac:dyDescent="0.25">
      <c r="A105" s="7" t="s">
        <v>332</v>
      </c>
      <c r="B105" s="7" t="s">
        <v>966</v>
      </c>
      <c r="C105" s="7" t="s">
        <v>860</v>
      </c>
      <c r="D105" s="7" t="s">
        <v>861</v>
      </c>
      <c r="E105" s="7" t="s">
        <v>862</v>
      </c>
      <c r="F105" s="7" t="s">
        <v>863</v>
      </c>
    </row>
    <row r="106" spans="1:6" x14ac:dyDescent="0.25">
      <c r="A106" s="7" t="s">
        <v>335</v>
      </c>
      <c r="B106" s="7" t="s">
        <v>967</v>
      </c>
      <c r="C106" s="7" t="s">
        <v>860</v>
      </c>
      <c r="D106" s="7" t="s">
        <v>861</v>
      </c>
      <c r="E106" s="7" t="s">
        <v>862</v>
      </c>
      <c r="F106" s="7" t="s">
        <v>863</v>
      </c>
    </row>
    <row r="107" spans="1:6" x14ac:dyDescent="0.25">
      <c r="A107" s="7" t="s">
        <v>338</v>
      </c>
      <c r="B107" s="7" t="s">
        <v>968</v>
      </c>
      <c r="C107" s="7" t="s">
        <v>860</v>
      </c>
      <c r="D107" s="7" t="s">
        <v>861</v>
      </c>
      <c r="E107" s="7" t="s">
        <v>862</v>
      </c>
      <c r="F107" s="7" t="s">
        <v>863</v>
      </c>
    </row>
    <row r="108" spans="1:6" x14ac:dyDescent="0.25">
      <c r="A108" s="7" t="s">
        <v>341</v>
      </c>
      <c r="B108" s="7" t="s">
        <v>969</v>
      </c>
      <c r="C108" s="7" t="s">
        <v>860</v>
      </c>
      <c r="D108" s="7" t="s">
        <v>861</v>
      </c>
      <c r="E108" s="7" t="s">
        <v>862</v>
      </c>
      <c r="F108" s="7" t="s">
        <v>863</v>
      </c>
    </row>
    <row r="109" spans="1:6" x14ac:dyDescent="0.25">
      <c r="A109" s="7" t="s">
        <v>344</v>
      </c>
      <c r="B109" s="7" t="s">
        <v>970</v>
      </c>
      <c r="C109" s="7" t="s">
        <v>860</v>
      </c>
      <c r="D109" s="7" t="s">
        <v>861</v>
      </c>
      <c r="E109" s="7" t="s">
        <v>862</v>
      </c>
      <c r="F109" s="7" t="s">
        <v>863</v>
      </c>
    </row>
    <row r="110" spans="1:6" x14ac:dyDescent="0.25">
      <c r="A110" s="7" t="s">
        <v>347</v>
      </c>
      <c r="B110" s="7" t="s">
        <v>971</v>
      </c>
      <c r="C110" s="7" t="s">
        <v>860</v>
      </c>
      <c r="D110" s="7" t="s">
        <v>861</v>
      </c>
      <c r="E110" s="7" t="s">
        <v>862</v>
      </c>
      <c r="F110" s="7" t="s">
        <v>863</v>
      </c>
    </row>
    <row r="111" spans="1:6" x14ac:dyDescent="0.25">
      <c r="A111" s="7" t="s">
        <v>350</v>
      </c>
      <c r="B111" s="7" t="s">
        <v>972</v>
      </c>
      <c r="C111" s="7" t="s">
        <v>860</v>
      </c>
      <c r="D111" s="7" t="s">
        <v>861</v>
      </c>
      <c r="E111" s="7" t="s">
        <v>862</v>
      </c>
      <c r="F111" s="7" t="s">
        <v>863</v>
      </c>
    </row>
    <row r="112" spans="1:6" x14ac:dyDescent="0.25">
      <c r="A112" s="7" t="s">
        <v>353</v>
      </c>
      <c r="B112" s="7" t="s">
        <v>973</v>
      </c>
      <c r="C112" s="7" t="s">
        <v>860</v>
      </c>
      <c r="D112" s="7" t="s">
        <v>861</v>
      </c>
      <c r="E112" s="7" t="s">
        <v>862</v>
      </c>
      <c r="F112" s="7" t="s">
        <v>863</v>
      </c>
    </row>
    <row r="113" spans="1:6" x14ac:dyDescent="0.25">
      <c r="A113" s="7" t="s">
        <v>355</v>
      </c>
      <c r="B113" s="7" t="s">
        <v>974</v>
      </c>
      <c r="C113" s="7" t="s">
        <v>860</v>
      </c>
      <c r="D113" s="7" t="s">
        <v>861</v>
      </c>
      <c r="E113" s="7" t="s">
        <v>862</v>
      </c>
      <c r="F113" s="7" t="s">
        <v>863</v>
      </c>
    </row>
    <row r="114" spans="1:6" x14ac:dyDescent="0.25">
      <c r="A114" s="7" t="s">
        <v>358</v>
      </c>
      <c r="B114" s="7" t="s">
        <v>975</v>
      </c>
      <c r="C114" s="7" t="s">
        <v>860</v>
      </c>
      <c r="D114" s="7" t="s">
        <v>861</v>
      </c>
      <c r="E114" s="7" t="s">
        <v>862</v>
      </c>
      <c r="F114" s="7" t="s">
        <v>863</v>
      </c>
    </row>
    <row r="115" spans="1:6" x14ac:dyDescent="0.25">
      <c r="A115" s="7" t="s">
        <v>361</v>
      </c>
      <c r="B115" s="7" t="s">
        <v>976</v>
      </c>
      <c r="C115" s="7" t="s">
        <v>860</v>
      </c>
      <c r="D115" s="7" t="s">
        <v>861</v>
      </c>
      <c r="E115" s="7" t="s">
        <v>862</v>
      </c>
      <c r="F115" s="7" t="s">
        <v>863</v>
      </c>
    </row>
    <row r="116" spans="1:6" x14ac:dyDescent="0.25">
      <c r="A116" s="7" t="s">
        <v>364</v>
      </c>
      <c r="B116" s="7" t="s">
        <v>977</v>
      </c>
      <c r="C116" s="7" t="s">
        <v>860</v>
      </c>
      <c r="D116" s="7" t="s">
        <v>861</v>
      </c>
      <c r="E116" s="7" t="s">
        <v>862</v>
      </c>
      <c r="F116" s="7" t="s">
        <v>863</v>
      </c>
    </row>
    <row r="117" spans="1:6" x14ac:dyDescent="0.25">
      <c r="A117" s="7" t="s">
        <v>367</v>
      </c>
      <c r="B117" s="7" t="s">
        <v>978</v>
      </c>
      <c r="C117" s="7" t="s">
        <v>860</v>
      </c>
      <c r="D117" s="7" t="s">
        <v>861</v>
      </c>
      <c r="E117" s="7" t="s">
        <v>862</v>
      </c>
      <c r="F117" s="7" t="s">
        <v>863</v>
      </c>
    </row>
    <row r="118" spans="1:6" x14ac:dyDescent="0.25">
      <c r="A118" s="7" t="s">
        <v>370</v>
      </c>
      <c r="B118" s="7" t="s">
        <v>979</v>
      </c>
      <c r="C118" s="7" t="s">
        <v>860</v>
      </c>
      <c r="D118" s="7" t="s">
        <v>861</v>
      </c>
      <c r="E118" s="7" t="s">
        <v>862</v>
      </c>
      <c r="F118" s="7" t="s">
        <v>863</v>
      </c>
    </row>
    <row r="119" spans="1:6" x14ac:dyDescent="0.25">
      <c r="A119" s="7" t="s">
        <v>373</v>
      </c>
      <c r="B119" s="7" t="s">
        <v>980</v>
      </c>
      <c r="C119" s="7" t="s">
        <v>860</v>
      </c>
      <c r="D119" s="7" t="s">
        <v>861</v>
      </c>
      <c r="E119" s="7" t="s">
        <v>862</v>
      </c>
      <c r="F119" s="7" t="s">
        <v>863</v>
      </c>
    </row>
    <row r="120" spans="1:6" x14ac:dyDescent="0.25">
      <c r="A120" s="7" t="s">
        <v>376</v>
      </c>
      <c r="B120" s="7" t="s">
        <v>981</v>
      </c>
      <c r="C120" s="7" t="s">
        <v>860</v>
      </c>
      <c r="D120" s="7" t="s">
        <v>861</v>
      </c>
      <c r="E120" s="7" t="s">
        <v>862</v>
      </c>
      <c r="F120" s="7" t="s">
        <v>863</v>
      </c>
    </row>
    <row r="121" spans="1:6" x14ac:dyDescent="0.25">
      <c r="A121" s="7" t="s">
        <v>379</v>
      </c>
      <c r="B121" s="7" t="s">
        <v>982</v>
      </c>
      <c r="C121" s="7" t="s">
        <v>860</v>
      </c>
      <c r="D121" s="7" t="s">
        <v>861</v>
      </c>
      <c r="E121" s="7" t="s">
        <v>862</v>
      </c>
      <c r="F121" s="7" t="s">
        <v>863</v>
      </c>
    </row>
    <row r="122" spans="1:6" x14ac:dyDescent="0.25">
      <c r="A122" s="7" t="s">
        <v>382</v>
      </c>
      <c r="B122" s="7" t="s">
        <v>983</v>
      </c>
      <c r="C122" s="7" t="s">
        <v>860</v>
      </c>
      <c r="D122" s="7" t="s">
        <v>861</v>
      </c>
      <c r="E122" s="7" t="s">
        <v>862</v>
      </c>
      <c r="F122" s="7" t="s">
        <v>863</v>
      </c>
    </row>
    <row r="123" spans="1:6" x14ac:dyDescent="0.25">
      <c r="A123" s="7" t="s">
        <v>385</v>
      </c>
      <c r="B123" s="7" t="s">
        <v>984</v>
      </c>
      <c r="C123" s="7" t="s">
        <v>860</v>
      </c>
      <c r="D123" s="7" t="s">
        <v>861</v>
      </c>
      <c r="E123" s="7" t="s">
        <v>862</v>
      </c>
      <c r="F123" s="7" t="s">
        <v>863</v>
      </c>
    </row>
    <row r="124" spans="1:6" x14ac:dyDescent="0.25">
      <c r="A124" s="7" t="s">
        <v>388</v>
      </c>
      <c r="B124" s="7" t="s">
        <v>985</v>
      </c>
      <c r="C124" s="7" t="s">
        <v>860</v>
      </c>
      <c r="D124" s="7" t="s">
        <v>861</v>
      </c>
      <c r="E124" s="7" t="s">
        <v>862</v>
      </c>
      <c r="F124" s="7" t="s">
        <v>863</v>
      </c>
    </row>
    <row r="125" spans="1:6" x14ac:dyDescent="0.25">
      <c r="A125" s="7" t="s">
        <v>391</v>
      </c>
      <c r="B125" s="7" t="s">
        <v>986</v>
      </c>
      <c r="C125" s="7" t="s">
        <v>860</v>
      </c>
      <c r="D125" s="7" t="s">
        <v>861</v>
      </c>
      <c r="E125" s="7" t="s">
        <v>862</v>
      </c>
      <c r="F125" s="7" t="s">
        <v>863</v>
      </c>
    </row>
    <row r="126" spans="1:6" x14ac:dyDescent="0.25">
      <c r="A126" s="7" t="s">
        <v>394</v>
      </c>
      <c r="B126" s="7" t="s">
        <v>987</v>
      </c>
      <c r="C126" s="7" t="s">
        <v>860</v>
      </c>
      <c r="D126" s="7" t="s">
        <v>861</v>
      </c>
      <c r="E126" s="7" t="s">
        <v>862</v>
      </c>
      <c r="F126" s="7" t="s">
        <v>863</v>
      </c>
    </row>
    <row r="127" spans="1:6" x14ac:dyDescent="0.25">
      <c r="A127" s="7" t="s">
        <v>397</v>
      </c>
      <c r="B127" s="7" t="s">
        <v>988</v>
      </c>
      <c r="C127" s="7" t="s">
        <v>860</v>
      </c>
      <c r="D127" s="7" t="s">
        <v>861</v>
      </c>
      <c r="E127" s="7" t="s">
        <v>862</v>
      </c>
      <c r="F127" s="7" t="s">
        <v>863</v>
      </c>
    </row>
    <row r="128" spans="1:6" x14ac:dyDescent="0.25">
      <c r="A128" s="7" t="s">
        <v>400</v>
      </c>
      <c r="B128" s="7" t="s">
        <v>989</v>
      </c>
      <c r="C128" s="7" t="s">
        <v>860</v>
      </c>
      <c r="D128" s="7" t="s">
        <v>861</v>
      </c>
      <c r="E128" s="7" t="s">
        <v>862</v>
      </c>
      <c r="F128" s="7" t="s">
        <v>863</v>
      </c>
    </row>
    <row r="129" spans="1:6" x14ac:dyDescent="0.25">
      <c r="A129" s="7" t="s">
        <v>403</v>
      </c>
      <c r="B129" s="7" t="s">
        <v>990</v>
      </c>
      <c r="C129" s="7" t="s">
        <v>860</v>
      </c>
      <c r="D129" s="7" t="s">
        <v>861</v>
      </c>
      <c r="E129" s="7" t="s">
        <v>862</v>
      </c>
      <c r="F129" s="7" t="s">
        <v>863</v>
      </c>
    </row>
    <row r="130" spans="1:6" x14ac:dyDescent="0.25">
      <c r="A130" s="7" t="s">
        <v>406</v>
      </c>
      <c r="B130" s="7" t="s">
        <v>991</v>
      </c>
      <c r="C130" s="7" t="s">
        <v>860</v>
      </c>
      <c r="D130" s="7" t="s">
        <v>861</v>
      </c>
      <c r="E130" s="7" t="s">
        <v>862</v>
      </c>
      <c r="F130" s="7" t="s">
        <v>863</v>
      </c>
    </row>
    <row r="131" spans="1:6" x14ac:dyDescent="0.25">
      <c r="A131" s="7" t="s">
        <v>409</v>
      </c>
      <c r="B131" s="7" t="s">
        <v>992</v>
      </c>
      <c r="C131" s="7" t="s">
        <v>860</v>
      </c>
      <c r="D131" s="7" t="s">
        <v>861</v>
      </c>
      <c r="E131" s="7" t="s">
        <v>862</v>
      </c>
      <c r="F131" s="7" t="s">
        <v>863</v>
      </c>
    </row>
    <row r="132" spans="1:6" x14ac:dyDescent="0.25">
      <c r="A132" s="7" t="s">
        <v>412</v>
      </c>
      <c r="B132" s="7" t="s">
        <v>993</v>
      </c>
      <c r="C132" s="7" t="s">
        <v>860</v>
      </c>
      <c r="D132" s="7" t="s">
        <v>861</v>
      </c>
      <c r="E132" s="7" t="s">
        <v>862</v>
      </c>
      <c r="F132" s="7" t="s">
        <v>863</v>
      </c>
    </row>
    <row r="133" spans="1:6" x14ac:dyDescent="0.25">
      <c r="A133" s="7" t="s">
        <v>415</v>
      </c>
      <c r="B133" s="7" t="s">
        <v>994</v>
      </c>
      <c r="C133" s="7" t="s">
        <v>860</v>
      </c>
      <c r="D133" s="7" t="s">
        <v>861</v>
      </c>
      <c r="E133" s="7" t="s">
        <v>862</v>
      </c>
      <c r="F133" s="7" t="s">
        <v>863</v>
      </c>
    </row>
    <row r="134" spans="1:6" x14ac:dyDescent="0.25">
      <c r="A134" s="7" t="s">
        <v>418</v>
      </c>
      <c r="B134" s="7" t="s">
        <v>995</v>
      </c>
      <c r="C134" s="7" t="s">
        <v>860</v>
      </c>
      <c r="D134" s="7" t="s">
        <v>861</v>
      </c>
      <c r="E134" s="7" t="s">
        <v>862</v>
      </c>
      <c r="F134" s="7" t="s">
        <v>863</v>
      </c>
    </row>
    <row r="135" spans="1:6" x14ac:dyDescent="0.25">
      <c r="A135" s="7" t="s">
        <v>421</v>
      </c>
      <c r="B135" s="7" t="s">
        <v>996</v>
      </c>
      <c r="C135" s="7" t="s">
        <v>860</v>
      </c>
      <c r="D135" s="7" t="s">
        <v>861</v>
      </c>
      <c r="E135" s="7" t="s">
        <v>862</v>
      </c>
      <c r="F135" s="7" t="s">
        <v>863</v>
      </c>
    </row>
    <row r="136" spans="1:6" x14ac:dyDescent="0.25">
      <c r="A136" s="7" t="s">
        <v>424</v>
      </c>
      <c r="B136" s="7" t="s">
        <v>997</v>
      </c>
      <c r="C136" s="7" t="s">
        <v>860</v>
      </c>
      <c r="D136" s="7" t="s">
        <v>861</v>
      </c>
      <c r="E136" s="7" t="s">
        <v>862</v>
      </c>
      <c r="F136" s="7" t="s">
        <v>863</v>
      </c>
    </row>
    <row r="137" spans="1:6" x14ac:dyDescent="0.25">
      <c r="A137" s="7" t="s">
        <v>427</v>
      </c>
      <c r="B137" s="7" t="s">
        <v>998</v>
      </c>
      <c r="C137" s="7" t="s">
        <v>860</v>
      </c>
      <c r="D137" s="7" t="s">
        <v>861</v>
      </c>
      <c r="E137" s="7" t="s">
        <v>862</v>
      </c>
      <c r="F137" s="7" t="s">
        <v>863</v>
      </c>
    </row>
    <row r="138" spans="1:6" x14ac:dyDescent="0.25">
      <c r="A138" s="7" t="s">
        <v>430</v>
      </c>
      <c r="B138" s="7" t="s">
        <v>999</v>
      </c>
      <c r="C138" s="7" t="s">
        <v>860</v>
      </c>
      <c r="D138" s="7" t="s">
        <v>861</v>
      </c>
      <c r="E138" s="7" t="s">
        <v>862</v>
      </c>
      <c r="F138" s="7" t="s">
        <v>863</v>
      </c>
    </row>
    <row r="139" spans="1:6" x14ac:dyDescent="0.25">
      <c r="A139" s="7" t="s">
        <v>433</v>
      </c>
      <c r="B139" s="7" t="s">
        <v>1000</v>
      </c>
      <c r="C139" s="7" t="s">
        <v>860</v>
      </c>
      <c r="D139" s="7" t="s">
        <v>861</v>
      </c>
      <c r="E139" s="7" t="s">
        <v>862</v>
      </c>
      <c r="F139" s="7" t="s">
        <v>863</v>
      </c>
    </row>
    <row r="140" spans="1:6" x14ac:dyDescent="0.25">
      <c r="A140" s="7" t="s">
        <v>436</v>
      </c>
      <c r="B140" s="7" t="s">
        <v>1001</v>
      </c>
      <c r="C140" s="7" t="s">
        <v>860</v>
      </c>
      <c r="D140" s="7" t="s">
        <v>861</v>
      </c>
      <c r="E140" s="7" t="s">
        <v>862</v>
      </c>
      <c r="F140" s="7" t="s">
        <v>863</v>
      </c>
    </row>
    <row r="141" spans="1:6" x14ac:dyDescent="0.25">
      <c r="A141" s="7" t="s">
        <v>439</v>
      </c>
      <c r="B141" s="7" t="s">
        <v>1002</v>
      </c>
      <c r="C141" s="7" t="s">
        <v>860</v>
      </c>
      <c r="D141" s="7" t="s">
        <v>861</v>
      </c>
      <c r="E141" s="7" t="s">
        <v>862</v>
      </c>
      <c r="F141" s="7" t="s">
        <v>863</v>
      </c>
    </row>
    <row r="142" spans="1:6" x14ac:dyDescent="0.25">
      <c r="A142" s="7" t="s">
        <v>442</v>
      </c>
      <c r="B142" s="7" t="s">
        <v>1003</v>
      </c>
      <c r="C142" s="7" t="s">
        <v>860</v>
      </c>
      <c r="D142" s="7" t="s">
        <v>861</v>
      </c>
      <c r="E142" s="7" t="s">
        <v>862</v>
      </c>
      <c r="F142" s="7" t="s">
        <v>863</v>
      </c>
    </row>
    <row r="143" spans="1:6" x14ac:dyDescent="0.25">
      <c r="A143" s="7" t="s">
        <v>445</v>
      </c>
      <c r="B143" s="7" t="s">
        <v>1004</v>
      </c>
      <c r="C143" s="7" t="s">
        <v>860</v>
      </c>
      <c r="D143" s="7" t="s">
        <v>861</v>
      </c>
      <c r="E143" s="7" t="s">
        <v>862</v>
      </c>
      <c r="F143" s="7" t="s">
        <v>863</v>
      </c>
    </row>
    <row r="144" spans="1:6" x14ac:dyDescent="0.25">
      <c r="A144" s="7" t="s">
        <v>448</v>
      </c>
      <c r="B144" s="7" t="s">
        <v>1005</v>
      </c>
      <c r="C144" s="7" t="s">
        <v>860</v>
      </c>
      <c r="D144" s="7" t="s">
        <v>861</v>
      </c>
      <c r="E144" s="7" t="s">
        <v>862</v>
      </c>
      <c r="F144" s="7" t="s">
        <v>863</v>
      </c>
    </row>
    <row r="145" spans="1:6" x14ac:dyDescent="0.25">
      <c r="A145" s="7" t="s">
        <v>451</v>
      </c>
      <c r="B145" s="7" t="s">
        <v>1006</v>
      </c>
      <c r="C145" s="7" t="s">
        <v>860</v>
      </c>
      <c r="D145" s="7" t="s">
        <v>861</v>
      </c>
      <c r="E145" s="7" t="s">
        <v>862</v>
      </c>
      <c r="F145" s="7" t="s">
        <v>863</v>
      </c>
    </row>
    <row r="146" spans="1:6" x14ac:dyDescent="0.25">
      <c r="A146" s="7" t="s">
        <v>454</v>
      </c>
      <c r="B146" s="7" t="s">
        <v>1007</v>
      </c>
      <c r="C146" s="7" t="s">
        <v>860</v>
      </c>
      <c r="D146" s="7" t="s">
        <v>861</v>
      </c>
      <c r="E146" s="7" t="s">
        <v>862</v>
      </c>
      <c r="F146" s="7" t="s">
        <v>863</v>
      </c>
    </row>
    <row r="147" spans="1:6" x14ac:dyDescent="0.25">
      <c r="A147" s="7" t="s">
        <v>457</v>
      </c>
      <c r="B147" s="7" t="s">
        <v>1008</v>
      </c>
      <c r="C147" s="7" t="s">
        <v>860</v>
      </c>
      <c r="D147" s="7" t="s">
        <v>861</v>
      </c>
      <c r="E147" s="7" t="s">
        <v>862</v>
      </c>
      <c r="F147" s="7" t="s">
        <v>863</v>
      </c>
    </row>
    <row r="148" spans="1:6" x14ac:dyDescent="0.25">
      <c r="A148" s="7" t="s">
        <v>460</v>
      </c>
      <c r="B148" s="7" t="s">
        <v>1009</v>
      </c>
      <c r="C148" s="7" t="s">
        <v>860</v>
      </c>
      <c r="D148" s="7" t="s">
        <v>861</v>
      </c>
      <c r="E148" s="7" t="s">
        <v>862</v>
      </c>
      <c r="F148" s="7" t="s">
        <v>863</v>
      </c>
    </row>
    <row r="149" spans="1:6" x14ac:dyDescent="0.25">
      <c r="A149" s="7" t="s">
        <v>463</v>
      </c>
      <c r="B149" s="7" t="s">
        <v>1010</v>
      </c>
      <c r="C149" s="7" t="s">
        <v>860</v>
      </c>
      <c r="D149" s="7" t="s">
        <v>861</v>
      </c>
      <c r="E149" s="7" t="s">
        <v>862</v>
      </c>
      <c r="F149" s="7" t="s">
        <v>863</v>
      </c>
    </row>
    <row r="150" spans="1:6" x14ac:dyDescent="0.25">
      <c r="A150" s="7" t="s">
        <v>466</v>
      </c>
      <c r="B150" s="7" t="s">
        <v>1011</v>
      </c>
      <c r="C150" s="7" t="s">
        <v>860</v>
      </c>
      <c r="D150" s="7" t="s">
        <v>861</v>
      </c>
      <c r="E150" s="7" t="s">
        <v>862</v>
      </c>
      <c r="F150" s="7" t="s">
        <v>863</v>
      </c>
    </row>
    <row r="151" spans="1:6" x14ac:dyDescent="0.25">
      <c r="A151" s="7" t="s">
        <v>469</v>
      </c>
      <c r="B151" s="7" t="s">
        <v>1012</v>
      </c>
      <c r="C151" s="7" t="s">
        <v>860</v>
      </c>
      <c r="D151" s="7" t="s">
        <v>861</v>
      </c>
      <c r="E151" s="7" t="s">
        <v>862</v>
      </c>
      <c r="F151" s="7" t="s">
        <v>863</v>
      </c>
    </row>
    <row r="152" spans="1:6" x14ac:dyDescent="0.25">
      <c r="A152" s="7" t="s">
        <v>472</v>
      </c>
      <c r="B152" s="7" t="s">
        <v>1013</v>
      </c>
      <c r="C152" s="7" t="s">
        <v>860</v>
      </c>
      <c r="D152" s="7" t="s">
        <v>861</v>
      </c>
      <c r="E152" s="7" t="s">
        <v>862</v>
      </c>
      <c r="F152" s="7" t="s">
        <v>863</v>
      </c>
    </row>
    <row r="153" spans="1:6" x14ac:dyDescent="0.25">
      <c r="A153" s="7" t="s">
        <v>475</v>
      </c>
      <c r="B153" s="7" t="s">
        <v>1014</v>
      </c>
      <c r="C153" s="7" t="s">
        <v>860</v>
      </c>
      <c r="D153" s="7" t="s">
        <v>861</v>
      </c>
      <c r="E153" s="7" t="s">
        <v>862</v>
      </c>
      <c r="F153" s="7" t="s">
        <v>863</v>
      </c>
    </row>
    <row r="154" spans="1:6" x14ac:dyDescent="0.25">
      <c r="A154" s="7" t="s">
        <v>478</v>
      </c>
      <c r="B154" s="7" t="s">
        <v>1015</v>
      </c>
      <c r="C154" s="7" t="s">
        <v>860</v>
      </c>
      <c r="D154" s="7" t="s">
        <v>861</v>
      </c>
      <c r="E154" s="7" t="s">
        <v>862</v>
      </c>
      <c r="F154" s="7" t="s">
        <v>863</v>
      </c>
    </row>
    <row r="155" spans="1:6" x14ac:dyDescent="0.25">
      <c r="A155" s="7" t="s">
        <v>481</v>
      </c>
      <c r="B155" s="7" t="s">
        <v>1016</v>
      </c>
      <c r="C155" s="7" t="s">
        <v>860</v>
      </c>
      <c r="D155" s="7" t="s">
        <v>861</v>
      </c>
      <c r="E155" s="7" t="s">
        <v>862</v>
      </c>
      <c r="F155" s="7" t="s">
        <v>863</v>
      </c>
    </row>
    <row r="156" spans="1:6" x14ac:dyDescent="0.25">
      <c r="A156" s="7" t="s">
        <v>484</v>
      </c>
      <c r="B156" s="7" t="s">
        <v>1017</v>
      </c>
      <c r="C156" s="7" t="s">
        <v>860</v>
      </c>
      <c r="D156" s="7" t="s">
        <v>861</v>
      </c>
      <c r="E156" s="7" t="s">
        <v>862</v>
      </c>
      <c r="F156" s="7" t="s">
        <v>863</v>
      </c>
    </row>
    <row r="157" spans="1:6" x14ac:dyDescent="0.25">
      <c r="A157" s="7" t="s">
        <v>487</v>
      </c>
      <c r="B157" s="7" t="s">
        <v>1018</v>
      </c>
      <c r="C157" s="7" t="s">
        <v>860</v>
      </c>
      <c r="D157" s="7" t="s">
        <v>861</v>
      </c>
      <c r="E157" s="7" t="s">
        <v>862</v>
      </c>
      <c r="F157" s="7" t="s">
        <v>863</v>
      </c>
    </row>
    <row r="158" spans="1:6" x14ac:dyDescent="0.25">
      <c r="A158" s="7" t="s">
        <v>490</v>
      </c>
      <c r="B158" s="7" t="s">
        <v>1019</v>
      </c>
      <c r="C158" s="7" t="s">
        <v>860</v>
      </c>
      <c r="D158" s="7" t="s">
        <v>861</v>
      </c>
      <c r="E158" s="7" t="s">
        <v>862</v>
      </c>
      <c r="F158" s="7" t="s">
        <v>863</v>
      </c>
    </row>
    <row r="159" spans="1:6" x14ac:dyDescent="0.25">
      <c r="A159" s="7" t="s">
        <v>493</v>
      </c>
      <c r="B159" s="7" t="s">
        <v>1020</v>
      </c>
      <c r="C159" s="7" t="s">
        <v>860</v>
      </c>
      <c r="D159" s="7" t="s">
        <v>861</v>
      </c>
      <c r="E159" s="7" t="s">
        <v>862</v>
      </c>
      <c r="F159" s="7" t="s">
        <v>863</v>
      </c>
    </row>
    <row r="160" spans="1:6" x14ac:dyDescent="0.25">
      <c r="A160" s="7" t="s">
        <v>496</v>
      </c>
      <c r="B160" s="7" t="s">
        <v>1021</v>
      </c>
      <c r="C160" s="7" t="s">
        <v>860</v>
      </c>
      <c r="D160" s="7" t="s">
        <v>861</v>
      </c>
      <c r="E160" s="7" t="s">
        <v>862</v>
      </c>
      <c r="F160" s="7" t="s">
        <v>863</v>
      </c>
    </row>
    <row r="161" spans="1:6" x14ac:dyDescent="0.25">
      <c r="A161" s="7" t="s">
        <v>499</v>
      </c>
      <c r="B161" s="7" t="s">
        <v>1022</v>
      </c>
      <c r="C161" s="7" t="s">
        <v>860</v>
      </c>
      <c r="D161" s="7" t="s">
        <v>861</v>
      </c>
      <c r="E161" s="7" t="s">
        <v>862</v>
      </c>
      <c r="F161" s="7" t="s">
        <v>863</v>
      </c>
    </row>
    <row r="162" spans="1:6" x14ac:dyDescent="0.25">
      <c r="A162" s="7" t="s">
        <v>502</v>
      </c>
      <c r="B162" s="7" t="s">
        <v>1023</v>
      </c>
      <c r="C162" s="7" t="s">
        <v>860</v>
      </c>
      <c r="D162" s="7" t="s">
        <v>861</v>
      </c>
      <c r="E162" s="7" t="s">
        <v>862</v>
      </c>
      <c r="F162" s="7" t="s">
        <v>863</v>
      </c>
    </row>
    <row r="163" spans="1:6" x14ac:dyDescent="0.25">
      <c r="A163" s="7" t="s">
        <v>505</v>
      </c>
      <c r="B163" s="7" t="s">
        <v>1024</v>
      </c>
      <c r="C163" s="7" t="s">
        <v>860</v>
      </c>
      <c r="D163" s="7" t="s">
        <v>861</v>
      </c>
      <c r="E163" s="7" t="s">
        <v>862</v>
      </c>
      <c r="F163" s="7" t="s">
        <v>863</v>
      </c>
    </row>
    <row r="164" spans="1:6" x14ac:dyDescent="0.25">
      <c r="A164" s="7" t="s">
        <v>508</v>
      </c>
      <c r="B164" s="7" t="s">
        <v>1025</v>
      </c>
      <c r="C164" s="7" t="s">
        <v>860</v>
      </c>
      <c r="D164" s="7" t="s">
        <v>861</v>
      </c>
      <c r="E164" s="7" t="s">
        <v>862</v>
      </c>
      <c r="F164" s="7" t="s">
        <v>863</v>
      </c>
    </row>
    <row r="165" spans="1:6" x14ac:dyDescent="0.25">
      <c r="A165" s="7" t="s">
        <v>511</v>
      </c>
      <c r="B165" s="7" t="s">
        <v>1026</v>
      </c>
      <c r="C165" s="7" t="s">
        <v>860</v>
      </c>
      <c r="D165" s="7" t="s">
        <v>861</v>
      </c>
      <c r="E165" s="7" t="s">
        <v>862</v>
      </c>
      <c r="F165" s="7" t="s">
        <v>863</v>
      </c>
    </row>
    <row r="166" spans="1:6" x14ac:dyDescent="0.25">
      <c r="A166" s="7" t="s">
        <v>514</v>
      </c>
      <c r="B166" s="7" t="s">
        <v>1027</v>
      </c>
      <c r="C166" s="7" t="s">
        <v>860</v>
      </c>
      <c r="D166" s="7" t="s">
        <v>861</v>
      </c>
      <c r="E166" s="7" t="s">
        <v>862</v>
      </c>
      <c r="F166" s="7" t="s">
        <v>863</v>
      </c>
    </row>
    <row r="167" spans="1:6" x14ac:dyDescent="0.25">
      <c r="A167" s="7" t="s">
        <v>517</v>
      </c>
      <c r="B167" s="7" t="s">
        <v>1028</v>
      </c>
      <c r="C167" s="7" t="s">
        <v>860</v>
      </c>
      <c r="D167" s="7" t="s">
        <v>861</v>
      </c>
      <c r="E167" s="7" t="s">
        <v>862</v>
      </c>
      <c r="F167" s="7" t="s">
        <v>863</v>
      </c>
    </row>
    <row r="168" spans="1:6" x14ac:dyDescent="0.25">
      <c r="A168" s="7" t="s">
        <v>520</v>
      </c>
      <c r="B168" s="7" t="s">
        <v>1029</v>
      </c>
      <c r="C168" s="7" t="s">
        <v>860</v>
      </c>
      <c r="D168" s="7" t="s">
        <v>861</v>
      </c>
      <c r="E168" s="7" t="s">
        <v>862</v>
      </c>
      <c r="F168" s="7" t="s">
        <v>863</v>
      </c>
    </row>
    <row r="169" spans="1:6" x14ac:dyDescent="0.25">
      <c r="A169" s="7" t="s">
        <v>523</v>
      </c>
      <c r="B169" s="7" t="s">
        <v>1030</v>
      </c>
      <c r="C169" s="7" t="s">
        <v>860</v>
      </c>
      <c r="D169" s="7" t="s">
        <v>861</v>
      </c>
      <c r="E169" s="7" t="s">
        <v>862</v>
      </c>
      <c r="F169" s="7" t="s">
        <v>863</v>
      </c>
    </row>
    <row r="170" spans="1:6" x14ac:dyDescent="0.25">
      <c r="A170" s="7" t="s">
        <v>526</v>
      </c>
      <c r="B170" s="7" t="s">
        <v>1031</v>
      </c>
      <c r="C170" s="7" t="s">
        <v>860</v>
      </c>
      <c r="D170" s="7" t="s">
        <v>861</v>
      </c>
      <c r="E170" s="7" t="s">
        <v>862</v>
      </c>
      <c r="F170" s="7" t="s">
        <v>863</v>
      </c>
    </row>
    <row r="171" spans="1:6" x14ac:dyDescent="0.25">
      <c r="A171" s="7" t="s">
        <v>529</v>
      </c>
      <c r="B171" s="7" t="s">
        <v>1032</v>
      </c>
      <c r="C171" s="7" t="s">
        <v>860</v>
      </c>
      <c r="D171" s="7" t="s">
        <v>861</v>
      </c>
      <c r="E171" s="7" t="s">
        <v>862</v>
      </c>
      <c r="F171" s="7" t="s">
        <v>863</v>
      </c>
    </row>
    <row r="172" spans="1:6" x14ac:dyDescent="0.25">
      <c r="A172" s="7" t="s">
        <v>532</v>
      </c>
      <c r="B172" s="7" t="s">
        <v>1033</v>
      </c>
      <c r="C172" s="7" t="s">
        <v>860</v>
      </c>
      <c r="D172" s="7" t="s">
        <v>861</v>
      </c>
      <c r="E172" s="7" t="s">
        <v>862</v>
      </c>
      <c r="F172" s="7" t="s">
        <v>863</v>
      </c>
    </row>
    <row r="173" spans="1:6" x14ac:dyDescent="0.25">
      <c r="A173" s="7" t="s">
        <v>535</v>
      </c>
      <c r="B173" s="7" t="s">
        <v>1034</v>
      </c>
      <c r="C173" s="7" t="s">
        <v>860</v>
      </c>
      <c r="D173" s="7" t="s">
        <v>861</v>
      </c>
      <c r="E173" s="7" t="s">
        <v>862</v>
      </c>
      <c r="F173" s="7" t="s">
        <v>863</v>
      </c>
    </row>
    <row r="174" spans="1:6" x14ac:dyDescent="0.25">
      <c r="A174" s="7" t="s">
        <v>538</v>
      </c>
      <c r="B174" s="7" t="s">
        <v>1035</v>
      </c>
      <c r="C174" s="7" t="s">
        <v>860</v>
      </c>
      <c r="D174" s="7" t="s">
        <v>861</v>
      </c>
      <c r="E174" s="7" t="s">
        <v>862</v>
      </c>
      <c r="F174" s="7" t="s">
        <v>863</v>
      </c>
    </row>
    <row r="175" spans="1:6" x14ac:dyDescent="0.25">
      <c r="A175" s="7" t="s">
        <v>541</v>
      </c>
      <c r="B175" s="7" t="s">
        <v>1036</v>
      </c>
      <c r="C175" s="7" t="s">
        <v>860</v>
      </c>
      <c r="D175" s="7" t="s">
        <v>861</v>
      </c>
      <c r="E175" s="7" t="s">
        <v>862</v>
      </c>
      <c r="F175" s="7" t="s">
        <v>863</v>
      </c>
    </row>
    <row r="176" spans="1:6" x14ac:dyDescent="0.25">
      <c r="A176" s="7" t="s">
        <v>544</v>
      </c>
      <c r="B176" s="7" t="s">
        <v>1037</v>
      </c>
      <c r="C176" s="7" t="s">
        <v>860</v>
      </c>
      <c r="D176" s="7" t="s">
        <v>861</v>
      </c>
      <c r="E176" s="7" t="s">
        <v>862</v>
      </c>
      <c r="F176" s="7" t="s">
        <v>863</v>
      </c>
    </row>
    <row r="177" spans="1:6" x14ac:dyDescent="0.25">
      <c r="A177" s="7" t="s">
        <v>547</v>
      </c>
      <c r="B177" s="7" t="s">
        <v>1038</v>
      </c>
      <c r="C177" s="7" t="s">
        <v>860</v>
      </c>
      <c r="D177" s="7" t="s">
        <v>861</v>
      </c>
      <c r="E177" s="7" t="s">
        <v>862</v>
      </c>
      <c r="F177" s="7" t="s">
        <v>863</v>
      </c>
    </row>
    <row r="178" spans="1:6" x14ac:dyDescent="0.25">
      <c r="A178" s="7" t="s">
        <v>550</v>
      </c>
      <c r="B178" s="7" t="s">
        <v>1039</v>
      </c>
      <c r="C178" s="7" t="s">
        <v>860</v>
      </c>
      <c r="D178" s="7" t="s">
        <v>861</v>
      </c>
      <c r="E178" s="7" t="s">
        <v>862</v>
      </c>
      <c r="F178" s="7" t="s">
        <v>863</v>
      </c>
    </row>
    <row r="179" spans="1:6" x14ac:dyDescent="0.25">
      <c r="A179" s="7" t="s">
        <v>553</v>
      </c>
      <c r="B179" s="7" t="s">
        <v>1040</v>
      </c>
      <c r="C179" s="7" t="s">
        <v>860</v>
      </c>
      <c r="D179" s="7" t="s">
        <v>861</v>
      </c>
      <c r="E179" s="7" t="s">
        <v>862</v>
      </c>
      <c r="F179" s="7" t="s">
        <v>863</v>
      </c>
    </row>
    <row r="180" spans="1:6" x14ac:dyDescent="0.25">
      <c r="A180" s="7" t="s">
        <v>556</v>
      </c>
      <c r="B180" s="7" t="s">
        <v>1041</v>
      </c>
      <c r="C180" s="7" t="s">
        <v>860</v>
      </c>
      <c r="D180" s="7" t="s">
        <v>861</v>
      </c>
      <c r="E180" s="7" t="s">
        <v>862</v>
      </c>
      <c r="F180" s="7" t="s">
        <v>863</v>
      </c>
    </row>
    <row r="181" spans="1:6" x14ac:dyDescent="0.25">
      <c r="A181" s="7" t="s">
        <v>559</v>
      </c>
      <c r="B181" s="7" t="s">
        <v>1042</v>
      </c>
      <c r="C181" s="7" t="s">
        <v>860</v>
      </c>
      <c r="D181" s="7" t="s">
        <v>861</v>
      </c>
      <c r="E181" s="7" t="s">
        <v>862</v>
      </c>
      <c r="F181" s="7" t="s">
        <v>863</v>
      </c>
    </row>
    <row r="182" spans="1:6" x14ac:dyDescent="0.25">
      <c r="A182" s="7" t="s">
        <v>562</v>
      </c>
      <c r="B182" s="7" t="s">
        <v>1043</v>
      </c>
      <c r="C182" s="7" t="s">
        <v>860</v>
      </c>
      <c r="D182" s="7" t="s">
        <v>861</v>
      </c>
      <c r="E182" s="7" t="s">
        <v>862</v>
      </c>
      <c r="F182" s="7" t="s">
        <v>863</v>
      </c>
    </row>
    <row r="183" spans="1:6" x14ac:dyDescent="0.25">
      <c r="A183" s="7" t="s">
        <v>565</v>
      </c>
      <c r="B183" s="7" t="s">
        <v>1044</v>
      </c>
      <c r="C183" s="7" t="s">
        <v>860</v>
      </c>
      <c r="D183" s="7" t="s">
        <v>861</v>
      </c>
      <c r="E183" s="7" t="s">
        <v>862</v>
      </c>
      <c r="F183" s="7" t="s">
        <v>863</v>
      </c>
    </row>
    <row r="184" spans="1:6" x14ac:dyDescent="0.25">
      <c r="A184" s="7" t="s">
        <v>568</v>
      </c>
      <c r="B184" s="7" t="s">
        <v>1045</v>
      </c>
      <c r="C184" s="7" t="s">
        <v>860</v>
      </c>
      <c r="D184" s="7" t="s">
        <v>861</v>
      </c>
      <c r="E184" s="7" t="s">
        <v>862</v>
      </c>
      <c r="F184" s="7" t="s">
        <v>863</v>
      </c>
    </row>
    <row r="185" spans="1:6" x14ac:dyDescent="0.25">
      <c r="A185" s="7" t="s">
        <v>571</v>
      </c>
      <c r="B185" s="7" t="s">
        <v>1046</v>
      </c>
      <c r="C185" s="7" t="s">
        <v>860</v>
      </c>
      <c r="D185" s="7" t="s">
        <v>861</v>
      </c>
      <c r="E185" s="7" t="s">
        <v>862</v>
      </c>
      <c r="F185" s="7" t="s">
        <v>863</v>
      </c>
    </row>
    <row r="186" spans="1:6" x14ac:dyDescent="0.25">
      <c r="A186" s="7" t="s">
        <v>574</v>
      </c>
      <c r="B186" s="7" t="s">
        <v>1047</v>
      </c>
      <c r="C186" s="7" t="s">
        <v>860</v>
      </c>
      <c r="D186" s="7" t="s">
        <v>861</v>
      </c>
      <c r="E186" s="7" t="s">
        <v>862</v>
      </c>
      <c r="F186" s="7" t="s">
        <v>863</v>
      </c>
    </row>
    <row r="187" spans="1:6" x14ac:dyDescent="0.25">
      <c r="A187" s="7" t="s">
        <v>577</v>
      </c>
      <c r="B187" s="7" t="s">
        <v>1048</v>
      </c>
      <c r="C187" s="7" t="s">
        <v>860</v>
      </c>
      <c r="D187" s="7" t="s">
        <v>861</v>
      </c>
      <c r="E187" s="7" t="s">
        <v>862</v>
      </c>
      <c r="F187" s="7" t="s">
        <v>863</v>
      </c>
    </row>
    <row r="188" spans="1:6" x14ac:dyDescent="0.25">
      <c r="A188" s="7" t="s">
        <v>580</v>
      </c>
      <c r="B188" s="7" t="s">
        <v>1049</v>
      </c>
      <c r="C188" s="7" t="s">
        <v>860</v>
      </c>
      <c r="D188" s="7" t="s">
        <v>861</v>
      </c>
      <c r="E188" s="7" t="s">
        <v>862</v>
      </c>
      <c r="F188" s="7" t="s">
        <v>863</v>
      </c>
    </row>
    <row r="189" spans="1:6" x14ac:dyDescent="0.25">
      <c r="A189" s="7" t="s">
        <v>583</v>
      </c>
      <c r="B189" s="7" t="s">
        <v>1050</v>
      </c>
      <c r="C189" s="7" t="s">
        <v>860</v>
      </c>
      <c r="D189" s="7" t="s">
        <v>861</v>
      </c>
      <c r="E189" s="7" t="s">
        <v>862</v>
      </c>
      <c r="F189" s="7" t="s">
        <v>863</v>
      </c>
    </row>
    <row r="190" spans="1:6" x14ac:dyDescent="0.25">
      <c r="A190" s="7" t="s">
        <v>586</v>
      </c>
      <c r="B190" s="7" t="s">
        <v>1051</v>
      </c>
      <c r="C190" s="7" t="s">
        <v>860</v>
      </c>
      <c r="D190" s="7" t="s">
        <v>861</v>
      </c>
      <c r="E190" s="7" t="s">
        <v>862</v>
      </c>
      <c r="F190" s="7" t="s">
        <v>863</v>
      </c>
    </row>
    <row r="191" spans="1:6" x14ac:dyDescent="0.25">
      <c r="A191" s="7" t="s">
        <v>589</v>
      </c>
      <c r="B191" s="7" t="s">
        <v>1052</v>
      </c>
      <c r="C191" s="7" t="s">
        <v>860</v>
      </c>
      <c r="D191" s="7" t="s">
        <v>861</v>
      </c>
      <c r="E191" s="7" t="s">
        <v>862</v>
      </c>
      <c r="F191" s="7" t="s">
        <v>863</v>
      </c>
    </row>
    <row r="192" spans="1:6" x14ac:dyDescent="0.25">
      <c r="A192" s="7" t="s">
        <v>592</v>
      </c>
      <c r="B192" s="7" t="s">
        <v>1053</v>
      </c>
      <c r="C192" s="7" t="s">
        <v>860</v>
      </c>
      <c r="D192" s="7" t="s">
        <v>861</v>
      </c>
      <c r="E192" s="7" t="s">
        <v>862</v>
      </c>
      <c r="F192" s="7" t="s">
        <v>863</v>
      </c>
    </row>
    <row r="193" spans="1:6" x14ac:dyDescent="0.25">
      <c r="A193" s="7" t="s">
        <v>595</v>
      </c>
      <c r="B193" s="7" t="s">
        <v>1054</v>
      </c>
      <c r="C193" s="7" t="s">
        <v>860</v>
      </c>
      <c r="D193" s="7" t="s">
        <v>861</v>
      </c>
      <c r="E193" s="7" t="s">
        <v>862</v>
      </c>
      <c r="F193" s="7" t="s">
        <v>863</v>
      </c>
    </row>
    <row r="194" spans="1:6" x14ac:dyDescent="0.25">
      <c r="A194" s="7" t="s">
        <v>598</v>
      </c>
      <c r="B194" s="7" t="s">
        <v>1055</v>
      </c>
      <c r="C194" s="7" t="s">
        <v>860</v>
      </c>
      <c r="D194" s="7" t="s">
        <v>861</v>
      </c>
      <c r="E194" s="7" t="s">
        <v>862</v>
      </c>
      <c r="F194" s="7" t="s">
        <v>863</v>
      </c>
    </row>
    <row r="195" spans="1:6" x14ac:dyDescent="0.25">
      <c r="A195" s="7" t="s">
        <v>601</v>
      </c>
      <c r="B195" s="7" t="s">
        <v>1056</v>
      </c>
      <c r="C195" s="7" t="s">
        <v>860</v>
      </c>
      <c r="D195" s="7" t="s">
        <v>861</v>
      </c>
      <c r="E195" s="7" t="s">
        <v>862</v>
      </c>
      <c r="F195" s="7" t="s">
        <v>863</v>
      </c>
    </row>
    <row r="196" spans="1:6" x14ac:dyDescent="0.25">
      <c r="A196" s="7" t="s">
        <v>604</v>
      </c>
      <c r="B196" s="7" t="s">
        <v>1057</v>
      </c>
      <c r="C196" s="7" t="s">
        <v>860</v>
      </c>
      <c r="D196" s="7" t="s">
        <v>861</v>
      </c>
      <c r="E196" s="7" t="s">
        <v>862</v>
      </c>
      <c r="F196" s="7" t="s">
        <v>863</v>
      </c>
    </row>
    <row r="197" spans="1:6" x14ac:dyDescent="0.25">
      <c r="A197" s="7" t="s">
        <v>607</v>
      </c>
      <c r="B197" s="7" t="s">
        <v>1058</v>
      </c>
      <c r="C197" s="7" t="s">
        <v>860</v>
      </c>
      <c r="D197" s="7" t="s">
        <v>861</v>
      </c>
      <c r="E197" s="7" t="s">
        <v>862</v>
      </c>
      <c r="F197" s="7" t="s">
        <v>863</v>
      </c>
    </row>
    <row r="198" spans="1:6" x14ac:dyDescent="0.25">
      <c r="A198" s="7" t="s">
        <v>610</v>
      </c>
      <c r="B198" s="7" t="s">
        <v>1059</v>
      </c>
      <c r="C198" s="7" t="s">
        <v>860</v>
      </c>
      <c r="D198" s="7" t="s">
        <v>861</v>
      </c>
      <c r="E198" s="7" t="s">
        <v>862</v>
      </c>
      <c r="F198" s="7" t="s">
        <v>863</v>
      </c>
    </row>
    <row r="199" spans="1:6" x14ac:dyDescent="0.25">
      <c r="A199" s="7" t="s">
        <v>613</v>
      </c>
      <c r="B199" s="7" t="s">
        <v>1060</v>
      </c>
      <c r="C199" s="7" t="s">
        <v>860</v>
      </c>
      <c r="D199" s="7" t="s">
        <v>861</v>
      </c>
      <c r="E199" s="7" t="s">
        <v>862</v>
      </c>
      <c r="F199" s="7" t="s">
        <v>863</v>
      </c>
    </row>
    <row r="200" spans="1:6" x14ac:dyDescent="0.25">
      <c r="A200" s="7" t="s">
        <v>616</v>
      </c>
      <c r="B200" s="7" t="s">
        <v>1061</v>
      </c>
      <c r="C200" s="7" t="s">
        <v>860</v>
      </c>
      <c r="D200" s="7" t="s">
        <v>861</v>
      </c>
      <c r="E200" s="7" t="s">
        <v>862</v>
      </c>
      <c r="F200" s="7" t="s">
        <v>863</v>
      </c>
    </row>
    <row r="201" spans="1:6" x14ac:dyDescent="0.25">
      <c r="A201" s="7" t="s">
        <v>619</v>
      </c>
      <c r="B201" s="7" t="s">
        <v>1062</v>
      </c>
      <c r="C201" s="7" t="s">
        <v>860</v>
      </c>
      <c r="D201" s="7" t="s">
        <v>861</v>
      </c>
      <c r="E201" s="7" t="s">
        <v>862</v>
      </c>
      <c r="F201" s="7" t="s">
        <v>863</v>
      </c>
    </row>
    <row r="202" spans="1:6" x14ac:dyDescent="0.25">
      <c r="A20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CE49-E34A-4EC4-827D-1A6292FC589B}">
  <dimension ref="A1:I18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13.5703125" bestFit="1" customWidth="1"/>
    <col min="8" max="8" width="10.7109375" bestFit="1" customWidth="1"/>
    <col min="9" max="9" width="12.140625" bestFit="1" customWidth="1"/>
  </cols>
  <sheetData>
    <row r="1" spans="1:9" x14ac:dyDescent="0.25">
      <c r="A1" s="3" t="s">
        <v>849</v>
      </c>
      <c r="B1" s="3"/>
      <c r="C1" s="3"/>
      <c r="D1" s="3"/>
    </row>
    <row r="3" spans="1:9" x14ac:dyDescent="0.25">
      <c r="A3" s="3" t="s">
        <v>15</v>
      </c>
      <c r="B3" t="s">
        <v>49</v>
      </c>
    </row>
    <row r="4" spans="1:9" x14ac:dyDescent="0.25">
      <c r="A4" s="3" t="s">
        <v>847</v>
      </c>
      <c r="B4" t="str">
        <f>VLOOKUP($B$3,hrfile!$A$1:$H$201, 2, FALSE)</f>
        <v>Toby</v>
      </c>
    </row>
    <row r="5" spans="1:9" x14ac:dyDescent="0.25">
      <c r="A5" s="3" t="s">
        <v>848</v>
      </c>
      <c r="B5" t="str">
        <f>VLOOKUP($B$3,hrfile!$A$1:$H$201, 3, FALSE)</f>
        <v>Richardson</v>
      </c>
    </row>
    <row r="6" spans="1:9" x14ac:dyDescent="0.25">
      <c r="A6" s="3" t="s">
        <v>850</v>
      </c>
      <c r="B6" t="str">
        <f>VLOOKUP($B$3,hrfile!$A$1:$H$201, 4, FALSE)</f>
        <v>Toby Richardson</v>
      </c>
    </row>
    <row r="7" spans="1:9" x14ac:dyDescent="0.25">
      <c r="A7" s="3" t="s">
        <v>16</v>
      </c>
      <c r="B7" t="str">
        <f>VLOOKUP($B$3,hrfile!$A$1:$H$201, 5, FALSE)</f>
        <v>WK 39 28 15 C</v>
      </c>
    </row>
    <row r="8" spans="1:9" x14ac:dyDescent="0.25">
      <c r="A8" s="3" t="s">
        <v>17</v>
      </c>
      <c r="B8" t="str">
        <f>VLOOKUP($B$3,hrfile!$A$1:$H$201, 6, FALSE)</f>
        <v>Male</v>
      </c>
    </row>
    <row r="9" spans="1:9" x14ac:dyDescent="0.25">
      <c r="A9" s="3" t="s">
        <v>18</v>
      </c>
      <c r="B9" s="5">
        <f>VLOOKUP($B$3,hrfile!$A$1:$H$201, 7, FALSE)</f>
        <v>34051</v>
      </c>
    </row>
    <row r="10" spans="1:9" x14ac:dyDescent="0.25">
      <c r="A10" s="3" t="s">
        <v>19</v>
      </c>
      <c r="B10" s="5">
        <f>VLOOKUP($B$3,hrfile!$A$1:$H$201, 8, FALSE)</f>
        <v>41943</v>
      </c>
    </row>
    <row r="12" spans="1:9" x14ac:dyDescent="0.25">
      <c r="H12" s="3" t="s">
        <v>847</v>
      </c>
      <c r="I12" t="str">
        <f>VLOOKUP($B$3,hrfile!$A$1:$H$201, 2, FALSE)</f>
        <v>Toby</v>
      </c>
    </row>
    <row r="13" spans="1:9" x14ac:dyDescent="0.25">
      <c r="H13" s="3" t="s">
        <v>848</v>
      </c>
      <c r="I13" t="str">
        <f>VLOOKUP($B$3,hrfile!$A$1:$H$201, 3, FALSE)</f>
        <v>Richardson</v>
      </c>
    </row>
    <row r="14" spans="1:9" x14ac:dyDescent="0.25">
      <c r="A14" s="3" t="s">
        <v>620</v>
      </c>
      <c r="B14" t="str">
        <f>VLOOKUP($B$3,Department_Structure_1[], 2, FALSE)</f>
        <v>Finance</v>
      </c>
      <c r="H14" s="3" t="s">
        <v>850</v>
      </c>
      <c r="I14" t="str">
        <f>VLOOKUP($B$3,hrfile!$A$1:$H$201, 4, FALSE)</f>
        <v>Toby Richardson</v>
      </c>
    </row>
    <row r="15" spans="1:9" x14ac:dyDescent="0.25">
      <c r="A15" s="3" t="s">
        <v>621</v>
      </c>
      <c r="B15" t="str">
        <f>VLOOKUP($B$3,Department_Structure_1[], 3, FALSE)</f>
        <v>Finance Manager</v>
      </c>
      <c r="H15" s="3" t="s">
        <v>16</v>
      </c>
      <c r="I15" t="str">
        <f>VLOOKUP($B$3,hrfile!$A$1:$H$201, 5, FALSE)</f>
        <v>WK 39 28 15 C</v>
      </c>
    </row>
    <row r="16" spans="1:9" x14ac:dyDescent="0.25">
      <c r="H16" s="3" t="s">
        <v>17</v>
      </c>
      <c r="I16" t="str">
        <f>VLOOKUP($B$3,hrfile!$A$1:$H$201, 6, FALSE)</f>
        <v>Male</v>
      </c>
    </row>
    <row r="17" spans="8:9" x14ac:dyDescent="0.25">
      <c r="H17" s="3" t="s">
        <v>18</v>
      </c>
      <c r="I17" s="5">
        <f>VLOOKUP($B$3,hrfile!$A$1:$H$201, 7, FALSE)</f>
        <v>34051</v>
      </c>
    </row>
    <row r="18" spans="8:9" x14ac:dyDescent="0.25">
      <c r="H18" s="3" t="s">
        <v>19</v>
      </c>
      <c r="I18" s="5">
        <f>VLOOKUP($B$3,hrfile!$A$1:$H$201, 8, FALSE)</f>
        <v>41943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from list" promptTitle="Please select from drop down" prompt="Please select from drop down!" xr:uid="{7378C957-CFE2-4BFC-944D-D62AD08DEF31}">
          <x14:formula1>
            <xm:f>hrfile!$A:$A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8AC8-D629-48BC-BFD2-B5C84517A63E}">
  <dimension ref="A1:H201"/>
  <sheetViews>
    <sheetView topLeftCell="E184" workbookViewId="0">
      <selection activeCell="I1" sqref="A1:I1"/>
    </sheetView>
  </sheetViews>
  <sheetFormatPr defaultRowHeight="15" x14ac:dyDescent="0.25"/>
  <cols>
    <col min="1" max="1" width="20.140625" bestFit="1" customWidth="1"/>
    <col min="2" max="3" width="20.140625" customWidth="1"/>
    <col min="4" max="4" width="19" bestFit="1" customWidth="1"/>
    <col min="5" max="5" width="13.7109375" bestFit="1" customWidth="1"/>
    <col min="6" max="6" width="10.28515625" customWidth="1"/>
    <col min="7" max="7" width="10.7109375" bestFit="1" customWidth="1"/>
    <col min="8" max="8" width="12" bestFit="1" customWidth="1"/>
  </cols>
  <sheetData>
    <row r="1" spans="1:8" x14ac:dyDescent="0.25">
      <c r="A1" s="3" t="s">
        <v>15</v>
      </c>
      <c r="B1" s="3" t="s">
        <v>847</v>
      </c>
      <c r="C1" s="3" t="s">
        <v>848</v>
      </c>
      <c r="D1" s="3" t="s">
        <v>0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25">
      <c r="A2" t="s">
        <v>20</v>
      </c>
      <c r="B2" t="s">
        <v>677</v>
      </c>
      <c r="C2" t="s">
        <v>678</v>
      </c>
      <c r="D2" t="s">
        <v>21</v>
      </c>
      <c r="E2" t="s">
        <v>22</v>
      </c>
      <c r="F2" t="s">
        <v>23</v>
      </c>
      <c r="G2" s="4">
        <v>23031</v>
      </c>
      <c r="H2" s="4">
        <v>40287</v>
      </c>
    </row>
    <row r="3" spans="1:8" x14ac:dyDescent="0.25">
      <c r="A3" t="s">
        <v>24</v>
      </c>
      <c r="B3" t="s">
        <v>5</v>
      </c>
      <c r="C3" t="s">
        <v>679</v>
      </c>
      <c r="D3" t="s">
        <v>25</v>
      </c>
      <c r="E3" t="s">
        <v>26</v>
      </c>
      <c r="F3" t="s">
        <v>23</v>
      </c>
      <c r="G3" s="4">
        <v>25713</v>
      </c>
      <c r="H3" s="4">
        <v>42175</v>
      </c>
    </row>
    <row r="4" spans="1:8" x14ac:dyDescent="0.25">
      <c r="A4" t="s">
        <v>27</v>
      </c>
      <c r="B4" t="s">
        <v>680</v>
      </c>
      <c r="C4" t="s">
        <v>681</v>
      </c>
      <c r="D4" t="s">
        <v>28</v>
      </c>
      <c r="E4" t="s">
        <v>29</v>
      </c>
      <c r="F4" t="s">
        <v>23</v>
      </c>
      <c r="G4" s="4">
        <v>32764</v>
      </c>
      <c r="H4" s="4">
        <v>40690</v>
      </c>
    </row>
    <row r="5" spans="1:8" x14ac:dyDescent="0.25">
      <c r="A5" t="s">
        <v>30</v>
      </c>
      <c r="B5" t="s">
        <v>682</v>
      </c>
      <c r="C5" t="s">
        <v>683</v>
      </c>
      <c r="D5" t="s">
        <v>31</v>
      </c>
      <c r="E5" t="s">
        <v>32</v>
      </c>
      <c r="F5" t="s">
        <v>23</v>
      </c>
      <c r="G5" s="4">
        <v>26182</v>
      </c>
      <c r="H5" s="4">
        <v>41025</v>
      </c>
    </row>
    <row r="6" spans="1:8" x14ac:dyDescent="0.25">
      <c r="A6" t="s">
        <v>33</v>
      </c>
      <c r="B6" t="s">
        <v>684</v>
      </c>
      <c r="C6" t="s">
        <v>685</v>
      </c>
      <c r="D6" t="s">
        <v>34</v>
      </c>
      <c r="E6" t="s">
        <v>35</v>
      </c>
      <c r="F6" t="s">
        <v>36</v>
      </c>
      <c r="G6" s="4">
        <v>25880</v>
      </c>
      <c r="H6" s="4">
        <v>41044</v>
      </c>
    </row>
    <row r="7" spans="1:8" x14ac:dyDescent="0.25">
      <c r="A7" t="s">
        <v>37</v>
      </c>
      <c r="B7" t="s">
        <v>686</v>
      </c>
      <c r="C7" t="s">
        <v>687</v>
      </c>
      <c r="D7" t="s">
        <v>38</v>
      </c>
      <c r="E7" t="s">
        <v>39</v>
      </c>
      <c r="F7" t="s">
        <v>23</v>
      </c>
      <c r="G7" s="4">
        <v>21347</v>
      </c>
      <c r="H7" s="4">
        <v>42181</v>
      </c>
    </row>
    <row r="8" spans="1:8" x14ac:dyDescent="0.25">
      <c r="A8" t="s">
        <v>40</v>
      </c>
      <c r="B8" t="s">
        <v>688</v>
      </c>
      <c r="C8" t="s">
        <v>689</v>
      </c>
      <c r="D8" t="s">
        <v>41</v>
      </c>
      <c r="E8" t="s">
        <v>42</v>
      </c>
      <c r="F8" t="s">
        <v>36</v>
      </c>
      <c r="G8" s="4">
        <v>28192</v>
      </c>
      <c r="H8" s="4">
        <v>42234</v>
      </c>
    </row>
    <row r="9" spans="1:8" x14ac:dyDescent="0.25">
      <c r="A9" t="s">
        <v>43</v>
      </c>
      <c r="B9" t="s">
        <v>690</v>
      </c>
      <c r="C9" t="s">
        <v>691</v>
      </c>
      <c r="D9" t="s">
        <v>44</v>
      </c>
      <c r="E9" t="s">
        <v>45</v>
      </c>
      <c r="F9" t="s">
        <v>36</v>
      </c>
      <c r="G9" s="4">
        <v>23811</v>
      </c>
      <c r="H9" s="4">
        <v>41208</v>
      </c>
    </row>
    <row r="10" spans="1:8" x14ac:dyDescent="0.25">
      <c r="A10" t="s">
        <v>46</v>
      </c>
      <c r="B10" t="s">
        <v>692</v>
      </c>
      <c r="C10" t="s">
        <v>693</v>
      </c>
      <c r="D10" t="s">
        <v>47</v>
      </c>
      <c r="E10" t="s">
        <v>48</v>
      </c>
      <c r="F10" t="s">
        <v>36</v>
      </c>
      <c r="G10" s="4">
        <v>36310</v>
      </c>
      <c r="H10" s="4">
        <v>42147</v>
      </c>
    </row>
    <row r="11" spans="1:8" x14ac:dyDescent="0.25">
      <c r="A11" t="s">
        <v>49</v>
      </c>
      <c r="B11" t="s">
        <v>694</v>
      </c>
      <c r="C11" t="s">
        <v>695</v>
      </c>
      <c r="D11" t="s">
        <v>50</v>
      </c>
      <c r="E11" t="s">
        <v>51</v>
      </c>
      <c r="F11" t="s">
        <v>23</v>
      </c>
      <c r="G11" s="4">
        <v>34051</v>
      </c>
      <c r="H11" s="4">
        <v>41943</v>
      </c>
    </row>
    <row r="12" spans="1:8" x14ac:dyDescent="0.25">
      <c r="A12" t="s">
        <v>52</v>
      </c>
      <c r="B12" t="s">
        <v>696</v>
      </c>
      <c r="C12" t="s">
        <v>697</v>
      </c>
      <c r="D12" t="s">
        <v>53</v>
      </c>
      <c r="E12" t="s">
        <v>54</v>
      </c>
      <c r="F12" t="s">
        <v>36</v>
      </c>
      <c r="G12" s="4">
        <v>21785</v>
      </c>
      <c r="H12" s="4">
        <v>41755</v>
      </c>
    </row>
    <row r="13" spans="1:8" x14ac:dyDescent="0.25">
      <c r="A13" t="s">
        <v>55</v>
      </c>
      <c r="B13" t="s">
        <v>698</v>
      </c>
      <c r="C13" t="s">
        <v>699</v>
      </c>
      <c r="D13" t="s">
        <v>56</v>
      </c>
      <c r="E13" t="s">
        <v>57</v>
      </c>
      <c r="F13" t="s">
        <v>36</v>
      </c>
      <c r="G13" s="4">
        <v>27461</v>
      </c>
      <c r="H13" s="4">
        <v>41219</v>
      </c>
    </row>
    <row r="14" spans="1:8" x14ac:dyDescent="0.25">
      <c r="A14" t="s">
        <v>58</v>
      </c>
      <c r="B14" t="s">
        <v>700</v>
      </c>
      <c r="C14" t="s">
        <v>701</v>
      </c>
      <c r="D14" t="s">
        <v>59</v>
      </c>
      <c r="E14" t="s">
        <v>60</v>
      </c>
      <c r="F14" t="s">
        <v>36</v>
      </c>
      <c r="G14" s="4">
        <v>31327</v>
      </c>
      <c r="H14" s="4">
        <v>40992</v>
      </c>
    </row>
    <row r="15" spans="1:8" x14ac:dyDescent="0.25">
      <c r="A15" t="s">
        <v>61</v>
      </c>
      <c r="B15" t="s">
        <v>702</v>
      </c>
      <c r="C15" t="s">
        <v>703</v>
      </c>
      <c r="D15" t="s">
        <v>62</v>
      </c>
      <c r="E15" t="s">
        <v>63</v>
      </c>
      <c r="F15" t="s">
        <v>23</v>
      </c>
      <c r="G15" s="4">
        <v>30711</v>
      </c>
      <c r="H15" s="4">
        <v>40958</v>
      </c>
    </row>
    <row r="16" spans="1:8" x14ac:dyDescent="0.25">
      <c r="A16" t="s">
        <v>64</v>
      </c>
      <c r="B16" t="s">
        <v>704</v>
      </c>
      <c r="C16" t="s">
        <v>705</v>
      </c>
      <c r="D16" t="s">
        <v>65</v>
      </c>
      <c r="E16" t="s">
        <v>66</v>
      </c>
      <c r="F16" t="s">
        <v>36</v>
      </c>
      <c r="G16" s="4">
        <v>33903</v>
      </c>
      <c r="H16" s="4">
        <v>40522</v>
      </c>
    </row>
    <row r="17" spans="1:8" x14ac:dyDescent="0.25">
      <c r="A17" t="s">
        <v>67</v>
      </c>
      <c r="B17" t="s">
        <v>706</v>
      </c>
      <c r="C17" t="s">
        <v>707</v>
      </c>
      <c r="D17" t="s">
        <v>68</v>
      </c>
      <c r="E17" t="s">
        <v>69</v>
      </c>
      <c r="F17" t="s">
        <v>23</v>
      </c>
      <c r="G17" s="4">
        <v>25949</v>
      </c>
      <c r="H17" s="4">
        <v>41676</v>
      </c>
    </row>
    <row r="18" spans="1:8" x14ac:dyDescent="0.25">
      <c r="A18" t="s">
        <v>70</v>
      </c>
      <c r="B18" t="s">
        <v>708</v>
      </c>
      <c r="C18" t="s">
        <v>709</v>
      </c>
      <c r="D18" t="s">
        <v>71</v>
      </c>
      <c r="E18" t="s">
        <v>72</v>
      </c>
      <c r="F18" t="s">
        <v>23</v>
      </c>
      <c r="G18" s="4">
        <v>29721</v>
      </c>
      <c r="H18" s="4">
        <v>40676</v>
      </c>
    </row>
    <row r="19" spans="1:8" x14ac:dyDescent="0.25">
      <c r="A19" t="s">
        <v>73</v>
      </c>
      <c r="B19" t="s">
        <v>710</v>
      </c>
      <c r="C19" t="s">
        <v>711</v>
      </c>
      <c r="D19" t="s">
        <v>74</v>
      </c>
      <c r="E19" t="s">
        <v>75</v>
      </c>
      <c r="F19" t="s">
        <v>36</v>
      </c>
      <c r="G19" s="4">
        <v>29992</v>
      </c>
      <c r="H19" s="4">
        <v>40555</v>
      </c>
    </row>
    <row r="20" spans="1:8" x14ac:dyDescent="0.25">
      <c r="A20" t="s">
        <v>76</v>
      </c>
      <c r="B20" t="s">
        <v>712</v>
      </c>
      <c r="C20" t="s">
        <v>713</v>
      </c>
      <c r="D20" t="s">
        <v>77</v>
      </c>
      <c r="E20" t="s">
        <v>78</v>
      </c>
      <c r="F20" t="s">
        <v>36</v>
      </c>
      <c r="G20" s="4">
        <v>35901</v>
      </c>
      <c r="H20" s="4">
        <v>41785</v>
      </c>
    </row>
    <row r="21" spans="1:8" x14ac:dyDescent="0.25">
      <c r="A21" t="s">
        <v>79</v>
      </c>
      <c r="B21" t="s">
        <v>702</v>
      </c>
      <c r="C21" t="s">
        <v>714</v>
      </c>
      <c r="D21" t="s">
        <v>80</v>
      </c>
      <c r="E21" t="s">
        <v>81</v>
      </c>
      <c r="F21" t="s">
        <v>23</v>
      </c>
      <c r="G21" s="4">
        <v>22099</v>
      </c>
      <c r="H21" s="4">
        <v>40316</v>
      </c>
    </row>
    <row r="22" spans="1:8" x14ac:dyDescent="0.25">
      <c r="A22" t="s">
        <v>82</v>
      </c>
      <c r="B22" t="s">
        <v>715</v>
      </c>
      <c r="C22" t="s">
        <v>716</v>
      </c>
      <c r="D22" t="s">
        <v>83</v>
      </c>
      <c r="E22" t="s">
        <v>84</v>
      </c>
      <c r="F22" t="s">
        <v>36</v>
      </c>
      <c r="G22" s="4">
        <v>29828</v>
      </c>
      <c r="H22" s="4">
        <v>40269</v>
      </c>
    </row>
    <row r="23" spans="1:8" x14ac:dyDescent="0.25">
      <c r="A23" t="s">
        <v>85</v>
      </c>
      <c r="B23" t="s">
        <v>717</v>
      </c>
      <c r="C23" t="s">
        <v>693</v>
      </c>
      <c r="D23" t="s">
        <v>86</v>
      </c>
      <c r="E23" t="s">
        <v>87</v>
      </c>
      <c r="F23" t="s">
        <v>36</v>
      </c>
      <c r="G23" s="4">
        <v>30158</v>
      </c>
      <c r="H23" s="4">
        <v>41182</v>
      </c>
    </row>
    <row r="24" spans="1:8" x14ac:dyDescent="0.25">
      <c r="A24" t="s">
        <v>88</v>
      </c>
      <c r="B24" t="s">
        <v>718</v>
      </c>
      <c r="C24" t="s">
        <v>719</v>
      </c>
      <c r="D24" t="s">
        <v>89</v>
      </c>
      <c r="E24" t="s">
        <v>90</v>
      </c>
      <c r="F24" t="s">
        <v>23</v>
      </c>
      <c r="G24" s="4">
        <v>26549</v>
      </c>
      <c r="H24" s="4">
        <v>41561</v>
      </c>
    </row>
    <row r="25" spans="1:8" x14ac:dyDescent="0.25">
      <c r="A25" t="s">
        <v>91</v>
      </c>
      <c r="B25" t="s">
        <v>720</v>
      </c>
      <c r="C25" t="s">
        <v>721</v>
      </c>
      <c r="D25" t="s">
        <v>92</v>
      </c>
      <c r="E25" t="s">
        <v>93</v>
      </c>
      <c r="F25" t="s">
        <v>23</v>
      </c>
      <c r="G25" s="4">
        <v>23385</v>
      </c>
      <c r="H25" s="4">
        <v>41018</v>
      </c>
    </row>
    <row r="26" spans="1:8" x14ac:dyDescent="0.25">
      <c r="A26" t="s">
        <v>94</v>
      </c>
      <c r="B26" t="s">
        <v>722</v>
      </c>
      <c r="C26" t="s">
        <v>723</v>
      </c>
      <c r="D26" t="s">
        <v>95</v>
      </c>
      <c r="E26" t="s">
        <v>96</v>
      </c>
      <c r="F26" t="s">
        <v>23</v>
      </c>
      <c r="G26" s="4">
        <v>22186</v>
      </c>
      <c r="H26" s="4">
        <v>42027</v>
      </c>
    </row>
    <row r="27" spans="1:8" x14ac:dyDescent="0.25">
      <c r="A27" t="s">
        <v>97</v>
      </c>
      <c r="B27" t="s">
        <v>724</v>
      </c>
      <c r="C27" t="s">
        <v>725</v>
      </c>
      <c r="D27" t="s">
        <v>98</v>
      </c>
      <c r="E27" t="s">
        <v>99</v>
      </c>
      <c r="F27" t="s">
        <v>23</v>
      </c>
      <c r="G27" s="4">
        <v>22512</v>
      </c>
      <c r="H27" s="4">
        <v>41406</v>
      </c>
    </row>
    <row r="28" spans="1:8" x14ac:dyDescent="0.25">
      <c r="A28" t="s">
        <v>100</v>
      </c>
      <c r="B28" t="s">
        <v>726</v>
      </c>
      <c r="C28" t="s">
        <v>727</v>
      </c>
      <c r="D28" t="s">
        <v>101</v>
      </c>
      <c r="E28" t="s">
        <v>102</v>
      </c>
      <c r="F28" t="s">
        <v>36</v>
      </c>
      <c r="G28" s="4">
        <v>33137</v>
      </c>
      <c r="H28" s="4">
        <v>40354</v>
      </c>
    </row>
    <row r="29" spans="1:8" x14ac:dyDescent="0.25">
      <c r="A29" t="s">
        <v>103</v>
      </c>
      <c r="B29" t="s">
        <v>728</v>
      </c>
      <c r="C29" t="s">
        <v>729</v>
      </c>
      <c r="D29" t="s">
        <v>104</v>
      </c>
      <c r="E29" t="s">
        <v>105</v>
      </c>
      <c r="F29" t="s">
        <v>36</v>
      </c>
      <c r="G29" s="4">
        <v>20553</v>
      </c>
      <c r="H29" s="4">
        <v>42195</v>
      </c>
    </row>
    <row r="30" spans="1:8" x14ac:dyDescent="0.25">
      <c r="A30" t="s">
        <v>106</v>
      </c>
      <c r="B30" t="s">
        <v>730</v>
      </c>
      <c r="C30" t="s">
        <v>731</v>
      </c>
      <c r="D30" t="s">
        <v>107</v>
      </c>
      <c r="E30" t="s">
        <v>108</v>
      </c>
      <c r="F30" t="s">
        <v>36</v>
      </c>
      <c r="G30" s="4">
        <v>23527</v>
      </c>
      <c r="H30" s="4">
        <v>40477</v>
      </c>
    </row>
    <row r="31" spans="1:8" x14ac:dyDescent="0.25">
      <c r="A31" t="s">
        <v>109</v>
      </c>
      <c r="B31" t="s">
        <v>732</v>
      </c>
      <c r="C31" t="s">
        <v>713</v>
      </c>
      <c r="D31" t="s">
        <v>110</v>
      </c>
      <c r="E31" t="s">
        <v>111</v>
      </c>
      <c r="F31" t="s">
        <v>23</v>
      </c>
      <c r="G31" s="4">
        <v>21481</v>
      </c>
      <c r="H31" s="4">
        <v>42061</v>
      </c>
    </row>
    <row r="32" spans="1:8" x14ac:dyDescent="0.25">
      <c r="A32" t="s">
        <v>112</v>
      </c>
      <c r="B32" t="s">
        <v>733</v>
      </c>
      <c r="C32" t="s">
        <v>734</v>
      </c>
      <c r="D32" t="s">
        <v>113</v>
      </c>
      <c r="E32" t="s">
        <v>114</v>
      </c>
      <c r="F32" t="s">
        <v>36</v>
      </c>
      <c r="G32" s="4">
        <v>31688</v>
      </c>
      <c r="H32" s="4">
        <v>40186</v>
      </c>
    </row>
    <row r="33" spans="1:8" x14ac:dyDescent="0.25">
      <c r="A33" t="s">
        <v>115</v>
      </c>
      <c r="B33" t="s">
        <v>730</v>
      </c>
      <c r="C33" t="s">
        <v>731</v>
      </c>
      <c r="D33" t="s">
        <v>107</v>
      </c>
      <c r="E33" t="s">
        <v>116</v>
      </c>
      <c r="F33" t="s">
        <v>36</v>
      </c>
      <c r="G33" s="4">
        <v>28224</v>
      </c>
      <c r="H33" s="4">
        <v>40943</v>
      </c>
    </row>
    <row r="34" spans="1:8" x14ac:dyDescent="0.25">
      <c r="A34" t="s">
        <v>117</v>
      </c>
      <c r="B34" t="s">
        <v>735</v>
      </c>
      <c r="C34" t="s">
        <v>736</v>
      </c>
      <c r="D34" t="s">
        <v>118</v>
      </c>
      <c r="E34" t="s">
        <v>119</v>
      </c>
      <c r="F34" t="s">
        <v>36</v>
      </c>
      <c r="G34" s="4">
        <v>20226</v>
      </c>
      <c r="H34" s="4">
        <v>40676</v>
      </c>
    </row>
    <row r="35" spans="1:8" x14ac:dyDescent="0.25">
      <c r="A35" t="s">
        <v>120</v>
      </c>
      <c r="B35" t="s">
        <v>708</v>
      </c>
      <c r="C35" t="s">
        <v>721</v>
      </c>
      <c r="D35" t="s">
        <v>121</v>
      </c>
      <c r="E35" t="s">
        <v>122</v>
      </c>
      <c r="F35" t="s">
        <v>23</v>
      </c>
      <c r="G35" s="4">
        <v>27224</v>
      </c>
      <c r="H35" s="4">
        <v>41134</v>
      </c>
    </row>
    <row r="36" spans="1:8" x14ac:dyDescent="0.25">
      <c r="A36" t="s">
        <v>123</v>
      </c>
      <c r="B36" t="s">
        <v>737</v>
      </c>
      <c r="C36" t="s">
        <v>738</v>
      </c>
      <c r="D36" t="s">
        <v>124</v>
      </c>
      <c r="E36" t="s">
        <v>125</v>
      </c>
      <c r="F36" t="s">
        <v>36</v>
      </c>
      <c r="G36" s="4">
        <v>35968</v>
      </c>
      <c r="H36" s="4">
        <v>40642</v>
      </c>
    </row>
    <row r="37" spans="1:8" x14ac:dyDescent="0.25">
      <c r="A37" t="s">
        <v>126</v>
      </c>
      <c r="B37" t="s">
        <v>682</v>
      </c>
      <c r="C37" t="s">
        <v>12</v>
      </c>
      <c r="D37" t="s">
        <v>127</v>
      </c>
      <c r="E37" t="s">
        <v>128</v>
      </c>
      <c r="F37" t="s">
        <v>23</v>
      </c>
      <c r="G37" s="4">
        <v>26640</v>
      </c>
      <c r="H37" s="4">
        <v>41817</v>
      </c>
    </row>
    <row r="38" spans="1:8" x14ac:dyDescent="0.25">
      <c r="A38" t="s">
        <v>129</v>
      </c>
      <c r="B38" t="s">
        <v>694</v>
      </c>
      <c r="C38" t="s">
        <v>12</v>
      </c>
      <c r="D38" t="s">
        <v>130</v>
      </c>
      <c r="E38" t="s">
        <v>131</v>
      </c>
      <c r="F38" t="s">
        <v>23</v>
      </c>
      <c r="G38" s="4">
        <v>33878</v>
      </c>
      <c r="H38" s="4">
        <v>41834</v>
      </c>
    </row>
    <row r="39" spans="1:8" x14ac:dyDescent="0.25">
      <c r="A39" t="s">
        <v>132</v>
      </c>
      <c r="B39" t="s">
        <v>739</v>
      </c>
      <c r="C39" t="s">
        <v>679</v>
      </c>
      <c r="D39" t="s">
        <v>133</v>
      </c>
      <c r="E39" t="s">
        <v>134</v>
      </c>
      <c r="F39" t="s">
        <v>36</v>
      </c>
      <c r="G39" s="4">
        <v>26374</v>
      </c>
      <c r="H39" s="4">
        <v>40589</v>
      </c>
    </row>
    <row r="40" spans="1:8" x14ac:dyDescent="0.25">
      <c r="A40" t="s">
        <v>135</v>
      </c>
      <c r="B40" t="s">
        <v>740</v>
      </c>
      <c r="C40" t="s">
        <v>741</v>
      </c>
      <c r="D40" t="s">
        <v>136</v>
      </c>
      <c r="E40" t="s">
        <v>137</v>
      </c>
      <c r="F40" t="s">
        <v>23</v>
      </c>
      <c r="G40" s="4">
        <v>32521</v>
      </c>
      <c r="H40" s="4">
        <v>41585</v>
      </c>
    </row>
    <row r="41" spans="1:8" x14ac:dyDescent="0.25">
      <c r="A41" t="s">
        <v>138</v>
      </c>
      <c r="B41" t="s">
        <v>742</v>
      </c>
      <c r="C41" t="s">
        <v>701</v>
      </c>
      <c r="D41" t="s">
        <v>139</v>
      </c>
      <c r="E41" t="s">
        <v>140</v>
      </c>
      <c r="F41" t="s">
        <v>36</v>
      </c>
      <c r="G41" s="4">
        <v>32107</v>
      </c>
      <c r="H41" s="4">
        <v>41472</v>
      </c>
    </row>
    <row r="42" spans="1:8" x14ac:dyDescent="0.25">
      <c r="A42" t="s">
        <v>141</v>
      </c>
      <c r="B42" t="s">
        <v>694</v>
      </c>
      <c r="C42" t="s">
        <v>743</v>
      </c>
      <c r="D42" t="s">
        <v>142</v>
      </c>
      <c r="E42" t="s">
        <v>143</v>
      </c>
      <c r="F42" t="s">
        <v>23</v>
      </c>
      <c r="G42" s="4">
        <v>26473</v>
      </c>
      <c r="H42" s="4">
        <v>40544</v>
      </c>
    </row>
    <row r="43" spans="1:8" x14ac:dyDescent="0.25">
      <c r="A43" t="s">
        <v>144</v>
      </c>
      <c r="B43" t="s">
        <v>744</v>
      </c>
      <c r="C43" t="s">
        <v>12</v>
      </c>
      <c r="D43" t="s">
        <v>145</v>
      </c>
      <c r="E43" t="s">
        <v>146</v>
      </c>
      <c r="F43" t="s">
        <v>23</v>
      </c>
      <c r="G43" s="4">
        <v>34275</v>
      </c>
      <c r="H43" s="4">
        <v>40565</v>
      </c>
    </row>
    <row r="44" spans="1:8" x14ac:dyDescent="0.25">
      <c r="A44" t="s">
        <v>147</v>
      </c>
      <c r="B44" t="s">
        <v>745</v>
      </c>
      <c r="C44" t="s">
        <v>685</v>
      </c>
      <c r="D44" t="s">
        <v>148</v>
      </c>
      <c r="E44" t="s">
        <v>149</v>
      </c>
      <c r="F44" t="s">
        <v>36</v>
      </c>
      <c r="G44" s="4">
        <v>29548</v>
      </c>
      <c r="H44" s="4">
        <v>40966</v>
      </c>
    </row>
    <row r="45" spans="1:8" x14ac:dyDescent="0.25">
      <c r="A45" t="s">
        <v>150</v>
      </c>
      <c r="B45" t="s">
        <v>746</v>
      </c>
      <c r="C45" t="s">
        <v>747</v>
      </c>
      <c r="D45" t="s">
        <v>151</v>
      </c>
      <c r="E45" t="s">
        <v>152</v>
      </c>
      <c r="F45" t="s">
        <v>23</v>
      </c>
      <c r="G45" s="4">
        <v>27103</v>
      </c>
      <c r="H45" s="4">
        <v>41348</v>
      </c>
    </row>
    <row r="46" spans="1:8" x14ac:dyDescent="0.25">
      <c r="A46" t="s">
        <v>153</v>
      </c>
      <c r="B46" t="s">
        <v>748</v>
      </c>
      <c r="C46" t="s">
        <v>749</v>
      </c>
      <c r="D46" t="s">
        <v>154</v>
      </c>
      <c r="E46" t="s">
        <v>155</v>
      </c>
      <c r="F46" t="s">
        <v>36</v>
      </c>
      <c r="G46" s="4">
        <v>31705</v>
      </c>
      <c r="H46" s="4">
        <v>41756</v>
      </c>
    </row>
    <row r="47" spans="1:8" x14ac:dyDescent="0.25">
      <c r="A47" t="s">
        <v>156</v>
      </c>
      <c r="B47" t="s">
        <v>744</v>
      </c>
      <c r="C47" t="s">
        <v>750</v>
      </c>
      <c r="D47" t="s">
        <v>157</v>
      </c>
      <c r="E47" t="s">
        <v>158</v>
      </c>
      <c r="F47" t="s">
        <v>23</v>
      </c>
      <c r="G47" s="4">
        <v>23583</v>
      </c>
      <c r="H47" s="4">
        <v>42131</v>
      </c>
    </row>
    <row r="48" spans="1:8" x14ac:dyDescent="0.25">
      <c r="A48" t="s">
        <v>159</v>
      </c>
      <c r="B48" t="s">
        <v>751</v>
      </c>
      <c r="C48" t="s">
        <v>743</v>
      </c>
      <c r="D48" t="s">
        <v>160</v>
      </c>
      <c r="E48" t="s">
        <v>161</v>
      </c>
      <c r="F48" t="s">
        <v>23</v>
      </c>
      <c r="G48" s="4">
        <v>33128</v>
      </c>
      <c r="H48" s="4">
        <v>41479</v>
      </c>
    </row>
    <row r="49" spans="1:8" x14ac:dyDescent="0.25">
      <c r="A49" t="s">
        <v>162</v>
      </c>
      <c r="B49" t="s">
        <v>702</v>
      </c>
      <c r="C49" t="s">
        <v>752</v>
      </c>
      <c r="D49" t="s">
        <v>163</v>
      </c>
      <c r="E49" t="s">
        <v>164</v>
      </c>
      <c r="F49" t="s">
        <v>23</v>
      </c>
      <c r="G49" s="4">
        <v>33640</v>
      </c>
      <c r="H49" s="4">
        <v>41328</v>
      </c>
    </row>
    <row r="50" spans="1:8" x14ac:dyDescent="0.25">
      <c r="A50" t="s">
        <v>165</v>
      </c>
      <c r="B50" t="s">
        <v>722</v>
      </c>
      <c r="C50" t="s">
        <v>753</v>
      </c>
      <c r="D50" t="s">
        <v>166</v>
      </c>
      <c r="E50" t="s">
        <v>167</v>
      </c>
      <c r="F50" t="s">
        <v>23</v>
      </c>
      <c r="G50" s="4">
        <v>28429</v>
      </c>
      <c r="H50" s="4">
        <v>40186</v>
      </c>
    </row>
    <row r="51" spans="1:8" x14ac:dyDescent="0.25">
      <c r="A51" t="s">
        <v>168</v>
      </c>
      <c r="B51" t="s">
        <v>754</v>
      </c>
      <c r="C51" t="s">
        <v>755</v>
      </c>
      <c r="D51" t="s">
        <v>169</v>
      </c>
      <c r="E51" t="s">
        <v>170</v>
      </c>
      <c r="F51" t="s">
        <v>23</v>
      </c>
      <c r="G51" s="4">
        <v>24695</v>
      </c>
      <c r="H51" s="4">
        <v>41752</v>
      </c>
    </row>
    <row r="52" spans="1:8" x14ac:dyDescent="0.25">
      <c r="A52" t="s">
        <v>171</v>
      </c>
      <c r="B52" t="s">
        <v>756</v>
      </c>
      <c r="C52" t="s">
        <v>757</v>
      </c>
      <c r="D52" t="s">
        <v>172</v>
      </c>
      <c r="E52" t="s">
        <v>173</v>
      </c>
      <c r="F52" t="s">
        <v>23</v>
      </c>
      <c r="G52" s="4">
        <v>34614</v>
      </c>
      <c r="H52" s="4">
        <v>41748</v>
      </c>
    </row>
    <row r="53" spans="1:8" x14ac:dyDescent="0.25">
      <c r="A53" t="s">
        <v>174</v>
      </c>
      <c r="B53" t="s">
        <v>758</v>
      </c>
      <c r="C53" t="s">
        <v>759</v>
      </c>
      <c r="D53" t="s">
        <v>175</v>
      </c>
      <c r="E53" t="s">
        <v>176</v>
      </c>
      <c r="F53" t="s">
        <v>36</v>
      </c>
      <c r="G53" s="4">
        <v>22427</v>
      </c>
      <c r="H53" s="4">
        <v>40572</v>
      </c>
    </row>
    <row r="54" spans="1:8" x14ac:dyDescent="0.25">
      <c r="A54" t="s">
        <v>177</v>
      </c>
      <c r="B54" t="s">
        <v>760</v>
      </c>
      <c r="C54" t="s">
        <v>752</v>
      </c>
      <c r="D54" t="s">
        <v>178</v>
      </c>
      <c r="E54" t="s">
        <v>179</v>
      </c>
      <c r="F54" t="s">
        <v>36</v>
      </c>
      <c r="G54" s="4">
        <v>30653</v>
      </c>
      <c r="H54" s="4">
        <v>41831</v>
      </c>
    </row>
    <row r="55" spans="1:8" x14ac:dyDescent="0.25">
      <c r="A55" t="s">
        <v>180</v>
      </c>
      <c r="B55" t="s">
        <v>702</v>
      </c>
      <c r="C55" t="s">
        <v>761</v>
      </c>
      <c r="D55" t="s">
        <v>181</v>
      </c>
      <c r="E55" t="s">
        <v>182</v>
      </c>
      <c r="F55" t="s">
        <v>23</v>
      </c>
      <c r="G55" s="4">
        <v>23577</v>
      </c>
      <c r="H55" s="4">
        <v>40229</v>
      </c>
    </row>
    <row r="56" spans="1:8" x14ac:dyDescent="0.25">
      <c r="A56" t="s">
        <v>183</v>
      </c>
      <c r="B56" t="s">
        <v>702</v>
      </c>
      <c r="C56" t="s">
        <v>741</v>
      </c>
      <c r="D56" t="s">
        <v>184</v>
      </c>
      <c r="E56" t="s">
        <v>185</v>
      </c>
      <c r="F56" t="s">
        <v>23</v>
      </c>
      <c r="G56" s="4">
        <v>32504</v>
      </c>
      <c r="H56" s="4">
        <v>41829</v>
      </c>
    </row>
    <row r="57" spans="1:8" x14ac:dyDescent="0.25">
      <c r="A57" t="s">
        <v>186</v>
      </c>
      <c r="B57" t="s">
        <v>762</v>
      </c>
      <c r="C57" t="s">
        <v>763</v>
      </c>
      <c r="D57" t="s">
        <v>187</v>
      </c>
      <c r="E57" t="s">
        <v>188</v>
      </c>
      <c r="F57" t="s">
        <v>36</v>
      </c>
      <c r="G57" s="4">
        <v>25151</v>
      </c>
      <c r="H57" s="4">
        <v>42181</v>
      </c>
    </row>
    <row r="58" spans="1:8" x14ac:dyDescent="0.25">
      <c r="A58" t="s">
        <v>189</v>
      </c>
      <c r="B58" t="s">
        <v>700</v>
      </c>
      <c r="C58" t="s">
        <v>764</v>
      </c>
      <c r="D58" t="s">
        <v>190</v>
      </c>
      <c r="E58" t="s">
        <v>191</v>
      </c>
      <c r="F58" t="s">
        <v>36</v>
      </c>
      <c r="G58" s="4">
        <v>34576</v>
      </c>
      <c r="H58" s="4">
        <v>41522</v>
      </c>
    </row>
    <row r="59" spans="1:8" x14ac:dyDescent="0.25">
      <c r="A59" t="s">
        <v>192</v>
      </c>
      <c r="B59" t="s">
        <v>680</v>
      </c>
      <c r="C59" t="s">
        <v>765</v>
      </c>
      <c r="D59" t="s">
        <v>193</v>
      </c>
      <c r="E59" t="s">
        <v>194</v>
      </c>
      <c r="F59" t="s">
        <v>23</v>
      </c>
      <c r="G59" s="4">
        <v>28450</v>
      </c>
      <c r="H59" s="4">
        <v>42019</v>
      </c>
    </row>
    <row r="60" spans="1:8" x14ac:dyDescent="0.25">
      <c r="A60" t="s">
        <v>195</v>
      </c>
      <c r="B60" t="s">
        <v>766</v>
      </c>
      <c r="C60" t="s">
        <v>693</v>
      </c>
      <c r="D60" t="s">
        <v>196</v>
      </c>
      <c r="E60" t="s">
        <v>197</v>
      </c>
      <c r="F60" t="s">
        <v>23</v>
      </c>
      <c r="G60" s="4">
        <v>34701</v>
      </c>
      <c r="H60" s="4">
        <v>40755</v>
      </c>
    </row>
    <row r="61" spans="1:8" x14ac:dyDescent="0.25">
      <c r="A61" t="s">
        <v>198</v>
      </c>
      <c r="B61" t="s">
        <v>740</v>
      </c>
      <c r="C61" t="s">
        <v>713</v>
      </c>
      <c r="D61" t="s">
        <v>199</v>
      </c>
      <c r="E61" t="s">
        <v>200</v>
      </c>
      <c r="F61" t="s">
        <v>23</v>
      </c>
      <c r="G61" s="4">
        <v>22536</v>
      </c>
      <c r="H61" s="4">
        <v>40998</v>
      </c>
    </row>
    <row r="62" spans="1:8" x14ac:dyDescent="0.25">
      <c r="A62" t="s">
        <v>201</v>
      </c>
      <c r="B62" t="s">
        <v>694</v>
      </c>
      <c r="C62" t="s">
        <v>767</v>
      </c>
      <c r="D62" t="s">
        <v>202</v>
      </c>
      <c r="E62" t="s">
        <v>203</v>
      </c>
      <c r="F62" t="s">
        <v>23</v>
      </c>
      <c r="G62" s="4">
        <v>36137</v>
      </c>
      <c r="H62" s="4">
        <v>42019</v>
      </c>
    </row>
    <row r="63" spans="1:8" x14ac:dyDescent="0.25">
      <c r="A63" t="s">
        <v>204</v>
      </c>
      <c r="B63" t="s">
        <v>768</v>
      </c>
      <c r="C63" t="s">
        <v>763</v>
      </c>
      <c r="D63" t="s">
        <v>205</v>
      </c>
      <c r="E63" t="s">
        <v>206</v>
      </c>
      <c r="F63" t="s">
        <v>23</v>
      </c>
      <c r="G63" s="4">
        <v>32651</v>
      </c>
      <c r="H63" s="4">
        <v>41137</v>
      </c>
    </row>
    <row r="64" spans="1:8" x14ac:dyDescent="0.25">
      <c r="A64" t="s">
        <v>207</v>
      </c>
      <c r="B64" t="s">
        <v>769</v>
      </c>
      <c r="C64" t="s">
        <v>714</v>
      </c>
      <c r="D64" t="s">
        <v>208</v>
      </c>
      <c r="E64" t="s">
        <v>209</v>
      </c>
      <c r="F64" t="s">
        <v>36</v>
      </c>
      <c r="G64" s="4">
        <v>25209</v>
      </c>
      <c r="H64" s="4">
        <v>42270</v>
      </c>
    </row>
    <row r="65" spans="1:8" x14ac:dyDescent="0.25">
      <c r="A65" t="s">
        <v>210</v>
      </c>
      <c r="B65" t="s">
        <v>770</v>
      </c>
      <c r="C65" t="s">
        <v>771</v>
      </c>
      <c r="D65" t="s">
        <v>211</v>
      </c>
      <c r="E65" t="s">
        <v>212</v>
      </c>
      <c r="F65" t="s">
        <v>23</v>
      </c>
      <c r="G65" s="4">
        <v>25773</v>
      </c>
      <c r="H65" s="4">
        <v>40525</v>
      </c>
    </row>
    <row r="66" spans="1:8" x14ac:dyDescent="0.25">
      <c r="A66" t="s">
        <v>213</v>
      </c>
      <c r="B66" t="s">
        <v>770</v>
      </c>
      <c r="C66" t="s">
        <v>697</v>
      </c>
      <c r="D66" t="s">
        <v>214</v>
      </c>
      <c r="E66" t="s">
        <v>215</v>
      </c>
      <c r="F66" t="s">
        <v>23</v>
      </c>
      <c r="G66" s="4">
        <v>27261</v>
      </c>
      <c r="H66" s="4">
        <v>40502</v>
      </c>
    </row>
    <row r="67" spans="1:8" x14ac:dyDescent="0.25">
      <c r="A67" t="s">
        <v>216</v>
      </c>
      <c r="B67" t="s">
        <v>737</v>
      </c>
      <c r="C67" t="s">
        <v>731</v>
      </c>
      <c r="D67" t="s">
        <v>217</v>
      </c>
      <c r="E67" t="s">
        <v>218</v>
      </c>
      <c r="F67" t="s">
        <v>36</v>
      </c>
      <c r="G67" s="4">
        <v>28368</v>
      </c>
      <c r="H67" s="4">
        <v>41561</v>
      </c>
    </row>
    <row r="68" spans="1:8" x14ac:dyDescent="0.25">
      <c r="A68" t="s">
        <v>219</v>
      </c>
      <c r="B68" t="s">
        <v>772</v>
      </c>
      <c r="C68" t="s">
        <v>752</v>
      </c>
      <c r="D68" t="s">
        <v>220</v>
      </c>
      <c r="E68" t="s">
        <v>221</v>
      </c>
      <c r="F68" t="s">
        <v>23</v>
      </c>
      <c r="G68" s="4">
        <v>28059</v>
      </c>
      <c r="H68" s="4">
        <v>40298</v>
      </c>
    </row>
    <row r="69" spans="1:8" x14ac:dyDescent="0.25">
      <c r="A69" t="s">
        <v>222</v>
      </c>
      <c r="B69" t="s">
        <v>758</v>
      </c>
      <c r="C69" t="s">
        <v>687</v>
      </c>
      <c r="D69" t="s">
        <v>223</v>
      </c>
      <c r="E69" t="s">
        <v>224</v>
      </c>
      <c r="F69" t="s">
        <v>36</v>
      </c>
      <c r="G69" s="4">
        <v>24006</v>
      </c>
      <c r="H69" s="4">
        <v>42247</v>
      </c>
    </row>
    <row r="70" spans="1:8" x14ac:dyDescent="0.25">
      <c r="A70" t="s">
        <v>225</v>
      </c>
      <c r="B70" t="s">
        <v>773</v>
      </c>
      <c r="C70" t="s">
        <v>752</v>
      </c>
      <c r="D70" t="s">
        <v>226</v>
      </c>
      <c r="E70" t="s">
        <v>227</v>
      </c>
      <c r="F70" t="s">
        <v>36</v>
      </c>
      <c r="G70" s="4">
        <v>31683</v>
      </c>
      <c r="H70" s="4">
        <v>41490</v>
      </c>
    </row>
    <row r="71" spans="1:8" x14ac:dyDescent="0.25">
      <c r="A71" t="s">
        <v>228</v>
      </c>
      <c r="B71" t="s">
        <v>774</v>
      </c>
      <c r="C71" t="s">
        <v>775</v>
      </c>
      <c r="D71" t="s">
        <v>229</v>
      </c>
      <c r="E71" t="s">
        <v>230</v>
      </c>
      <c r="F71" t="s">
        <v>36</v>
      </c>
      <c r="G71" s="4">
        <v>31796</v>
      </c>
      <c r="H71" s="4">
        <v>41174</v>
      </c>
    </row>
    <row r="72" spans="1:8" x14ac:dyDescent="0.25">
      <c r="A72" t="s">
        <v>231</v>
      </c>
      <c r="B72" t="s">
        <v>776</v>
      </c>
      <c r="C72" t="s">
        <v>678</v>
      </c>
      <c r="D72" t="s">
        <v>232</v>
      </c>
      <c r="E72" t="s">
        <v>233</v>
      </c>
      <c r="F72" t="s">
        <v>36</v>
      </c>
      <c r="G72" s="4">
        <v>28233</v>
      </c>
      <c r="H72" s="4">
        <v>40734</v>
      </c>
    </row>
    <row r="73" spans="1:8" x14ac:dyDescent="0.25">
      <c r="A73" t="s">
        <v>234</v>
      </c>
      <c r="B73" t="s">
        <v>712</v>
      </c>
      <c r="C73" t="s">
        <v>678</v>
      </c>
      <c r="D73" t="s">
        <v>235</v>
      </c>
      <c r="E73" t="s">
        <v>236</v>
      </c>
      <c r="F73" t="s">
        <v>36</v>
      </c>
      <c r="G73" s="4">
        <v>34155</v>
      </c>
      <c r="H73" s="4">
        <v>42161</v>
      </c>
    </row>
    <row r="74" spans="1:8" x14ac:dyDescent="0.25">
      <c r="A74" t="s">
        <v>237</v>
      </c>
      <c r="B74" t="s">
        <v>682</v>
      </c>
      <c r="C74" t="s">
        <v>777</v>
      </c>
      <c r="D74" t="s">
        <v>238</v>
      </c>
      <c r="E74" t="s">
        <v>239</v>
      </c>
      <c r="F74" t="s">
        <v>23</v>
      </c>
      <c r="G74" s="4">
        <v>20347</v>
      </c>
      <c r="H74" s="4">
        <v>41558</v>
      </c>
    </row>
    <row r="75" spans="1:8" x14ac:dyDescent="0.25">
      <c r="A75" t="s">
        <v>240</v>
      </c>
      <c r="B75" t="s">
        <v>726</v>
      </c>
      <c r="C75" t="s">
        <v>693</v>
      </c>
      <c r="D75" t="s">
        <v>241</v>
      </c>
      <c r="E75" t="s">
        <v>242</v>
      </c>
      <c r="F75" t="s">
        <v>36</v>
      </c>
      <c r="G75" s="4">
        <v>35125</v>
      </c>
      <c r="H75" s="4">
        <v>40417</v>
      </c>
    </row>
    <row r="76" spans="1:8" x14ac:dyDescent="0.25">
      <c r="A76" t="s">
        <v>243</v>
      </c>
      <c r="B76" t="s">
        <v>718</v>
      </c>
      <c r="C76" t="s">
        <v>771</v>
      </c>
      <c r="D76" t="s">
        <v>244</v>
      </c>
      <c r="E76" t="s">
        <v>245</v>
      </c>
      <c r="F76" t="s">
        <v>23</v>
      </c>
      <c r="G76" s="4">
        <v>24508</v>
      </c>
      <c r="H76" s="4">
        <v>41460</v>
      </c>
    </row>
    <row r="77" spans="1:8" x14ac:dyDescent="0.25">
      <c r="A77" t="s">
        <v>246</v>
      </c>
      <c r="B77" t="s">
        <v>700</v>
      </c>
      <c r="C77" t="s">
        <v>689</v>
      </c>
      <c r="D77" t="s">
        <v>247</v>
      </c>
      <c r="E77" t="s">
        <v>248</v>
      </c>
      <c r="F77" t="s">
        <v>36</v>
      </c>
      <c r="G77" s="4">
        <v>28964</v>
      </c>
      <c r="H77" s="4">
        <v>40871</v>
      </c>
    </row>
    <row r="78" spans="1:8" x14ac:dyDescent="0.25">
      <c r="A78" t="s">
        <v>249</v>
      </c>
      <c r="B78" t="s">
        <v>778</v>
      </c>
      <c r="C78" t="s">
        <v>691</v>
      </c>
      <c r="D78" t="s">
        <v>250</v>
      </c>
      <c r="E78" t="s">
        <v>251</v>
      </c>
      <c r="F78" t="s">
        <v>36</v>
      </c>
      <c r="G78" s="4">
        <v>28908</v>
      </c>
      <c r="H78" s="4">
        <v>41700</v>
      </c>
    </row>
    <row r="79" spans="1:8" x14ac:dyDescent="0.25">
      <c r="A79" t="s">
        <v>252</v>
      </c>
      <c r="B79" t="s">
        <v>779</v>
      </c>
      <c r="C79" t="s">
        <v>780</v>
      </c>
      <c r="D79" t="s">
        <v>253</v>
      </c>
      <c r="E79" t="s">
        <v>254</v>
      </c>
      <c r="F79" t="s">
        <v>23</v>
      </c>
      <c r="G79" s="4">
        <v>22522</v>
      </c>
      <c r="H79" s="4">
        <v>42089</v>
      </c>
    </row>
    <row r="80" spans="1:8" x14ac:dyDescent="0.25">
      <c r="A80" t="s">
        <v>255</v>
      </c>
      <c r="B80" t="s">
        <v>704</v>
      </c>
      <c r="C80" t="s">
        <v>691</v>
      </c>
      <c r="D80" t="s">
        <v>256</v>
      </c>
      <c r="E80" t="s">
        <v>257</v>
      </c>
      <c r="F80" t="s">
        <v>36</v>
      </c>
      <c r="G80" s="4">
        <v>30693</v>
      </c>
      <c r="H80" s="4">
        <v>40852</v>
      </c>
    </row>
    <row r="81" spans="1:8" x14ac:dyDescent="0.25">
      <c r="A81" t="s">
        <v>258</v>
      </c>
      <c r="B81" t="s">
        <v>706</v>
      </c>
      <c r="C81" t="s">
        <v>781</v>
      </c>
      <c r="D81" t="s">
        <v>259</v>
      </c>
      <c r="E81" t="s">
        <v>260</v>
      </c>
      <c r="F81" t="s">
        <v>23</v>
      </c>
      <c r="G81" s="4">
        <v>27681</v>
      </c>
      <c r="H81" s="4">
        <v>40542</v>
      </c>
    </row>
    <row r="82" spans="1:8" x14ac:dyDescent="0.25">
      <c r="A82" t="s">
        <v>261</v>
      </c>
      <c r="B82" t="s">
        <v>782</v>
      </c>
      <c r="C82" t="s">
        <v>783</v>
      </c>
      <c r="D82" t="s">
        <v>262</v>
      </c>
      <c r="E82" t="s">
        <v>263</v>
      </c>
      <c r="F82" t="s">
        <v>23</v>
      </c>
      <c r="G82" s="4">
        <v>25550</v>
      </c>
      <c r="H82" s="4">
        <v>41000</v>
      </c>
    </row>
    <row r="83" spans="1:8" x14ac:dyDescent="0.25">
      <c r="A83" t="s">
        <v>264</v>
      </c>
      <c r="B83" t="s">
        <v>784</v>
      </c>
      <c r="C83" t="s">
        <v>785</v>
      </c>
      <c r="D83" t="s">
        <v>265</v>
      </c>
      <c r="E83" t="s">
        <v>266</v>
      </c>
      <c r="F83" t="s">
        <v>23</v>
      </c>
      <c r="G83" s="4">
        <v>29934</v>
      </c>
      <c r="H83" s="4">
        <v>41840</v>
      </c>
    </row>
    <row r="84" spans="1:8" x14ac:dyDescent="0.25">
      <c r="A84" t="s">
        <v>267</v>
      </c>
      <c r="B84" t="s">
        <v>774</v>
      </c>
      <c r="C84" t="s">
        <v>761</v>
      </c>
      <c r="D84" t="s">
        <v>268</v>
      </c>
      <c r="E84" t="s">
        <v>269</v>
      </c>
      <c r="F84" t="s">
        <v>36</v>
      </c>
      <c r="G84" s="4">
        <v>20404</v>
      </c>
      <c r="H84" s="4">
        <v>40390</v>
      </c>
    </row>
    <row r="85" spans="1:8" x14ac:dyDescent="0.25">
      <c r="A85" t="s">
        <v>270</v>
      </c>
      <c r="B85" t="s">
        <v>5</v>
      </c>
      <c r="C85" t="s">
        <v>714</v>
      </c>
      <c r="D85" t="s">
        <v>271</v>
      </c>
      <c r="E85" t="s">
        <v>272</v>
      </c>
      <c r="F85" t="s">
        <v>23</v>
      </c>
      <c r="G85" s="4">
        <v>29399</v>
      </c>
      <c r="H85" s="4">
        <v>40935</v>
      </c>
    </row>
    <row r="86" spans="1:8" x14ac:dyDescent="0.25">
      <c r="A86" t="s">
        <v>273</v>
      </c>
      <c r="B86" t="s">
        <v>786</v>
      </c>
      <c r="C86" t="s">
        <v>750</v>
      </c>
      <c r="D86" t="s">
        <v>274</v>
      </c>
      <c r="E86" t="s">
        <v>275</v>
      </c>
      <c r="F86" t="s">
        <v>36</v>
      </c>
      <c r="G86" s="4">
        <v>28384</v>
      </c>
      <c r="H86" s="4">
        <v>41566</v>
      </c>
    </row>
    <row r="87" spans="1:8" x14ac:dyDescent="0.25">
      <c r="A87" t="s">
        <v>276</v>
      </c>
      <c r="B87" t="s">
        <v>787</v>
      </c>
      <c r="C87" t="s">
        <v>788</v>
      </c>
      <c r="D87" t="s">
        <v>277</v>
      </c>
      <c r="E87" t="s">
        <v>278</v>
      </c>
      <c r="F87" t="s">
        <v>23</v>
      </c>
      <c r="G87" s="4">
        <v>35949</v>
      </c>
      <c r="H87" s="4">
        <v>41008</v>
      </c>
    </row>
    <row r="88" spans="1:8" x14ac:dyDescent="0.25">
      <c r="A88" t="s">
        <v>279</v>
      </c>
      <c r="B88" t="s">
        <v>789</v>
      </c>
      <c r="C88" t="s">
        <v>790</v>
      </c>
      <c r="D88" t="s">
        <v>280</v>
      </c>
      <c r="E88" t="s">
        <v>281</v>
      </c>
      <c r="F88" t="s">
        <v>23</v>
      </c>
      <c r="G88" s="4">
        <v>29143</v>
      </c>
      <c r="H88" s="4">
        <v>41413</v>
      </c>
    </row>
    <row r="89" spans="1:8" x14ac:dyDescent="0.25">
      <c r="A89" t="s">
        <v>282</v>
      </c>
      <c r="B89" t="s">
        <v>718</v>
      </c>
      <c r="C89" t="s">
        <v>763</v>
      </c>
      <c r="D89" t="s">
        <v>283</v>
      </c>
      <c r="E89" t="s">
        <v>284</v>
      </c>
      <c r="F89" t="s">
        <v>23</v>
      </c>
      <c r="G89" s="4">
        <v>31126</v>
      </c>
      <c r="H89" s="4">
        <v>41035</v>
      </c>
    </row>
    <row r="90" spans="1:8" x14ac:dyDescent="0.25">
      <c r="A90" t="s">
        <v>285</v>
      </c>
      <c r="B90" t="s">
        <v>791</v>
      </c>
      <c r="C90" t="s">
        <v>763</v>
      </c>
      <c r="D90" t="s">
        <v>286</v>
      </c>
      <c r="E90" t="s">
        <v>287</v>
      </c>
      <c r="F90" t="s">
        <v>23</v>
      </c>
      <c r="G90" s="4">
        <v>21028</v>
      </c>
      <c r="H90" s="4">
        <v>40700</v>
      </c>
    </row>
    <row r="91" spans="1:8" x14ac:dyDescent="0.25">
      <c r="A91" t="s">
        <v>288</v>
      </c>
      <c r="B91" t="s">
        <v>688</v>
      </c>
      <c r="C91" t="s">
        <v>792</v>
      </c>
      <c r="D91" t="s">
        <v>289</v>
      </c>
      <c r="E91" t="s">
        <v>290</v>
      </c>
      <c r="F91" t="s">
        <v>36</v>
      </c>
      <c r="G91" s="4">
        <v>24713</v>
      </c>
      <c r="H91" s="4">
        <v>41129</v>
      </c>
    </row>
    <row r="92" spans="1:8" x14ac:dyDescent="0.25">
      <c r="A92" t="s">
        <v>291</v>
      </c>
      <c r="B92" t="s">
        <v>710</v>
      </c>
      <c r="C92" t="s">
        <v>793</v>
      </c>
      <c r="D92" t="s">
        <v>292</v>
      </c>
      <c r="E92" t="s">
        <v>293</v>
      </c>
      <c r="F92" t="s">
        <v>36</v>
      </c>
      <c r="G92" s="4">
        <v>20640</v>
      </c>
      <c r="H92" s="4">
        <v>41027</v>
      </c>
    </row>
    <row r="93" spans="1:8" x14ac:dyDescent="0.25">
      <c r="A93" t="s">
        <v>294</v>
      </c>
      <c r="B93" t="s">
        <v>720</v>
      </c>
      <c r="C93" t="s">
        <v>794</v>
      </c>
      <c r="D93" t="s">
        <v>295</v>
      </c>
      <c r="E93" t="s">
        <v>296</v>
      </c>
      <c r="F93" t="s">
        <v>23</v>
      </c>
      <c r="G93" s="4">
        <v>21869</v>
      </c>
      <c r="H93" s="4">
        <v>41363</v>
      </c>
    </row>
    <row r="94" spans="1:8" x14ac:dyDescent="0.25">
      <c r="A94" t="s">
        <v>297</v>
      </c>
      <c r="B94" t="s">
        <v>708</v>
      </c>
      <c r="C94" t="s">
        <v>771</v>
      </c>
      <c r="D94" t="s">
        <v>298</v>
      </c>
      <c r="E94" t="s">
        <v>299</v>
      </c>
      <c r="F94" t="s">
        <v>23</v>
      </c>
      <c r="G94" s="4">
        <v>22940</v>
      </c>
      <c r="H94" s="4">
        <v>42263</v>
      </c>
    </row>
    <row r="95" spans="1:8" x14ac:dyDescent="0.25">
      <c r="A95" t="s">
        <v>300</v>
      </c>
      <c r="B95" t="s">
        <v>698</v>
      </c>
      <c r="C95" t="s">
        <v>683</v>
      </c>
      <c r="D95" t="s">
        <v>301</v>
      </c>
      <c r="E95" t="s">
        <v>302</v>
      </c>
      <c r="F95" t="s">
        <v>36</v>
      </c>
      <c r="G95" s="4">
        <v>30242</v>
      </c>
      <c r="H95" s="4">
        <v>41742</v>
      </c>
    </row>
    <row r="96" spans="1:8" x14ac:dyDescent="0.25">
      <c r="A96" t="s">
        <v>303</v>
      </c>
      <c r="B96" t="s">
        <v>795</v>
      </c>
      <c r="C96" t="s">
        <v>796</v>
      </c>
      <c r="D96" t="s">
        <v>304</v>
      </c>
      <c r="E96" t="s">
        <v>305</v>
      </c>
      <c r="F96" t="s">
        <v>36</v>
      </c>
      <c r="G96" s="4">
        <v>26636</v>
      </c>
      <c r="H96" s="4">
        <v>41074</v>
      </c>
    </row>
    <row r="97" spans="1:8" x14ac:dyDescent="0.25">
      <c r="A97" t="s">
        <v>306</v>
      </c>
      <c r="B97" t="s">
        <v>730</v>
      </c>
      <c r="C97" t="s">
        <v>12</v>
      </c>
      <c r="D97" t="s">
        <v>307</v>
      </c>
      <c r="E97" t="s">
        <v>308</v>
      </c>
      <c r="F97" t="s">
        <v>36</v>
      </c>
      <c r="G97" s="4">
        <v>28498</v>
      </c>
      <c r="H97" s="4">
        <v>42097</v>
      </c>
    </row>
    <row r="98" spans="1:8" x14ac:dyDescent="0.25">
      <c r="A98" t="s">
        <v>309</v>
      </c>
      <c r="B98" t="s">
        <v>774</v>
      </c>
      <c r="C98" t="s">
        <v>743</v>
      </c>
      <c r="D98" t="s">
        <v>310</v>
      </c>
      <c r="E98" t="s">
        <v>311</v>
      </c>
      <c r="F98" t="s">
        <v>36</v>
      </c>
      <c r="G98" s="4">
        <v>26179</v>
      </c>
      <c r="H98" s="4">
        <v>41347</v>
      </c>
    </row>
    <row r="99" spans="1:8" x14ac:dyDescent="0.25">
      <c r="A99" t="s">
        <v>312</v>
      </c>
      <c r="B99" t="s">
        <v>797</v>
      </c>
      <c r="C99" t="s">
        <v>798</v>
      </c>
      <c r="D99" t="s">
        <v>313</v>
      </c>
      <c r="E99" t="s">
        <v>314</v>
      </c>
      <c r="F99" t="s">
        <v>23</v>
      </c>
      <c r="G99" s="4">
        <v>28352</v>
      </c>
      <c r="H99" s="4">
        <v>41515</v>
      </c>
    </row>
    <row r="100" spans="1:8" x14ac:dyDescent="0.25">
      <c r="A100" t="s">
        <v>315</v>
      </c>
      <c r="B100" t="s">
        <v>696</v>
      </c>
      <c r="C100" t="s">
        <v>736</v>
      </c>
      <c r="D100" t="s">
        <v>316</v>
      </c>
      <c r="E100" t="s">
        <v>317</v>
      </c>
      <c r="F100" t="s">
        <v>36</v>
      </c>
      <c r="G100" s="4">
        <v>32508</v>
      </c>
      <c r="H100" s="4">
        <v>40692</v>
      </c>
    </row>
    <row r="101" spans="1:8" x14ac:dyDescent="0.25">
      <c r="A101" t="s">
        <v>318</v>
      </c>
      <c r="B101" t="s">
        <v>682</v>
      </c>
      <c r="C101" t="s">
        <v>697</v>
      </c>
      <c r="D101" t="s">
        <v>319</v>
      </c>
      <c r="E101" t="s">
        <v>320</v>
      </c>
      <c r="F101" t="s">
        <v>23</v>
      </c>
      <c r="G101" s="4">
        <v>35379</v>
      </c>
      <c r="H101" s="4">
        <v>41535</v>
      </c>
    </row>
    <row r="102" spans="1:8" x14ac:dyDescent="0.25">
      <c r="A102" t="s">
        <v>321</v>
      </c>
      <c r="B102" t="s">
        <v>760</v>
      </c>
      <c r="C102" t="s">
        <v>780</v>
      </c>
      <c r="D102" t="s">
        <v>322</v>
      </c>
      <c r="E102" t="s">
        <v>323</v>
      </c>
      <c r="F102" t="s">
        <v>36</v>
      </c>
      <c r="G102" s="4">
        <v>35712</v>
      </c>
      <c r="H102" s="4">
        <v>40534</v>
      </c>
    </row>
    <row r="103" spans="1:8" x14ac:dyDescent="0.25">
      <c r="A103" t="s">
        <v>324</v>
      </c>
      <c r="B103" t="s">
        <v>739</v>
      </c>
      <c r="C103" t="s">
        <v>785</v>
      </c>
      <c r="D103" t="s">
        <v>325</v>
      </c>
      <c r="E103" t="s">
        <v>326</v>
      </c>
      <c r="F103" t="s">
        <v>36</v>
      </c>
      <c r="G103" s="4">
        <v>23003</v>
      </c>
      <c r="H103" s="4">
        <v>41020</v>
      </c>
    </row>
    <row r="104" spans="1:8" x14ac:dyDescent="0.25">
      <c r="A104" t="s">
        <v>327</v>
      </c>
      <c r="B104" t="s">
        <v>698</v>
      </c>
      <c r="C104" t="s">
        <v>783</v>
      </c>
      <c r="D104" t="s">
        <v>328</v>
      </c>
      <c r="E104" t="s">
        <v>329</v>
      </c>
      <c r="F104" t="s">
        <v>36</v>
      </c>
      <c r="G104" s="4">
        <v>23609</v>
      </c>
      <c r="H104" s="4">
        <v>42205</v>
      </c>
    </row>
    <row r="105" spans="1:8" x14ac:dyDescent="0.25">
      <c r="A105" t="s">
        <v>330</v>
      </c>
      <c r="B105" t="s">
        <v>744</v>
      </c>
      <c r="C105" t="s">
        <v>685</v>
      </c>
      <c r="D105" t="s">
        <v>331</v>
      </c>
      <c r="E105" t="s">
        <v>332</v>
      </c>
      <c r="F105" t="s">
        <v>23</v>
      </c>
      <c r="G105" s="4">
        <v>31022</v>
      </c>
      <c r="H105" s="4">
        <v>41372</v>
      </c>
    </row>
    <row r="106" spans="1:8" x14ac:dyDescent="0.25">
      <c r="A106" t="s">
        <v>333</v>
      </c>
      <c r="B106" t="s">
        <v>786</v>
      </c>
      <c r="C106" t="s">
        <v>747</v>
      </c>
      <c r="D106" t="s">
        <v>334</v>
      </c>
      <c r="E106" t="s">
        <v>335</v>
      </c>
      <c r="F106" t="s">
        <v>36</v>
      </c>
      <c r="G106" s="4">
        <v>24723</v>
      </c>
      <c r="H106" s="4">
        <v>41760</v>
      </c>
    </row>
    <row r="107" spans="1:8" x14ac:dyDescent="0.25">
      <c r="A107" t="s">
        <v>336</v>
      </c>
      <c r="B107" t="s">
        <v>799</v>
      </c>
      <c r="C107" t="s">
        <v>800</v>
      </c>
      <c r="D107" t="s">
        <v>337</v>
      </c>
      <c r="E107" t="s">
        <v>338</v>
      </c>
      <c r="F107" t="s">
        <v>36</v>
      </c>
      <c r="G107" s="4">
        <v>32280</v>
      </c>
      <c r="H107" s="4">
        <v>41084</v>
      </c>
    </row>
    <row r="108" spans="1:8" x14ac:dyDescent="0.25">
      <c r="A108" t="s">
        <v>339</v>
      </c>
      <c r="B108" t="s">
        <v>756</v>
      </c>
      <c r="C108" t="s">
        <v>801</v>
      </c>
      <c r="D108" t="s">
        <v>340</v>
      </c>
      <c r="E108" t="s">
        <v>341</v>
      </c>
      <c r="F108" t="s">
        <v>23</v>
      </c>
      <c r="G108" s="4">
        <v>34936</v>
      </c>
      <c r="H108" s="4">
        <v>40441</v>
      </c>
    </row>
    <row r="109" spans="1:8" x14ac:dyDescent="0.25">
      <c r="A109" t="s">
        <v>342</v>
      </c>
      <c r="B109" t="s">
        <v>778</v>
      </c>
      <c r="C109" t="s">
        <v>802</v>
      </c>
      <c r="D109" t="s">
        <v>343</v>
      </c>
      <c r="E109" t="s">
        <v>344</v>
      </c>
      <c r="F109" t="s">
        <v>36</v>
      </c>
      <c r="G109" s="4">
        <v>30097</v>
      </c>
      <c r="H109" s="4">
        <v>41278</v>
      </c>
    </row>
    <row r="110" spans="1:8" x14ac:dyDescent="0.25">
      <c r="A110" t="s">
        <v>345</v>
      </c>
      <c r="B110" t="s">
        <v>680</v>
      </c>
      <c r="C110" t="s">
        <v>763</v>
      </c>
      <c r="D110" t="s">
        <v>346</v>
      </c>
      <c r="E110" t="s">
        <v>347</v>
      </c>
      <c r="F110" t="s">
        <v>23</v>
      </c>
      <c r="G110" s="4">
        <v>34340</v>
      </c>
      <c r="H110" s="4">
        <v>42094</v>
      </c>
    </row>
    <row r="111" spans="1:8" x14ac:dyDescent="0.25">
      <c r="A111" t="s">
        <v>348</v>
      </c>
      <c r="B111" t="s">
        <v>684</v>
      </c>
      <c r="C111" t="s">
        <v>701</v>
      </c>
      <c r="D111" t="s">
        <v>349</v>
      </c>
      <c r="E111" t="s">
        <v>350</v>
      </c>
      <c r="F111" t="s">
        <v>36</v>
      </c>
      <c r="G111" s="4">
        <v>22845</v>
      </c>
      <c r="H111" s="4">
        <v>40387</v>
      </c>
    </row>
    <row r="112" spans="1:8" x14ac:dyDescent="0.25">
      <c r="A112" t="s">
        <v>351</v>
      </c>
      <c r="B112" t="s">
        <v>803</v>
      </c>
      <c r="C112" t="s">
        <v>695</v>
      </c>
      <c r="D112" t="s">
        <v>352</v>
      </c>
      <c r="E112" t="s">
        <v>353</v>
      </c>
      <c r="F112" t="s">
        <v>36</v>
      </c>
      <c r="G112" s="4">
        <v>25403</v>
      </c>
      <c r="H112" s="4">
        <v>41181</v>
      </c>
    </row>
    <row r="113" spans="1:8" x14ac:dyDescent="0.25">
      <c r="A113" t="s">
        <v>354</v>
      </c>
      <c r="B113" t="s">
        <v>694</v>
      </c>
      <c r="C113" t="s">
        <v>695</v>
      </c>
      <c r="D113" t="s">
        <v>50</v>
      </c>
      <c r="E113" t="s">
        <v>355</v>
      </c>
      <c r="F113" t="s">
        <v>23</v>
      </c>
      <c r="G113" s="4">
        <v>35801</v>
      </c>
      <c r="H113" s="4">
        <v>40593</v>
      </c>
    </row>
    <row r="114" spans="1:8" x14ac:dyDescent="0.25">
      <c r="A114" t="s">
        <v>356</v>
      </c>
      <c r="B114" t="s">
        <v>677</v>
      </c>
      <c r="C114" t="s">
        <v>763</v>
      </c>
      <c r="D114" t="s">
        <v>357</v>
      </c>
      <c r="E114" t="s">
        <v>358</v>
      </c>
      <c r="F114" t="s">
        <v>23</v>
      </c>
      <c r="G114" s="4">
        <v>23337</v>
      </c>
      <c r="H114" s="4">
        <v>41046</v>
      </c>
    </row>
    <row r="115" spans="1:8" x14ac:dyDescent="0.25">
      <c r="A115" t="s">
        <v>359</v>
      </c>
      <c r="B115" t="s">
        <v>804</v>
      </c>
      <c r="C115" t="s">
        <v>697</v>
      </c>
      <c r="D115" t="s">
        <v>360</v>
      </c>
      <c r="E115" t="s">
        <v>361</v>
      </c>
      <c r="F115" t="s">
        <v>36</v>
      </c>
      <c r="G115" s="4">
        <v>34435</v>
      </c>
      <c r="H115" s="4">
        <v>41569</v>
      </c>
    </row>
    <row r="116" spans="1:8" x14ac:dyDescent="0.25">
      <c r="A116" t="s">
        <v>362</v>
      </c>
      <c r="B116" t="s">
        <v>735</v>
      </c>
      <c r="C116" t="s">
        <v>805</v>
      </c>
      <c r="D116" t="s">
        <v>363</v>
      </c>
      <c r="E116" t="s">
        <v>364</v>
      </c>
      <c r="F116" t="s">
        <v>36</v>
      </c>
      <c r="G116" s="4">
        <v>31657</v>
      </c>
      <c r="H116" s="4">
        <v>41410</v>
      </c>
    </row>
    <row r="117" spans="1:8" x14ac:dyDescent="0.25">
      <c r="A117" t="s">
        <v>365</v>
      </c>
      <c r="B117" t="s">
        <v>773</v>
      </c>
      <c r="C117" t="s">
        <v>729</v>
      </c>
      <c r="D117" t="s">
        <v>366</v>
      </c>
      <c r="E117" t="s">
        <v>367</v>
      </c>
      <c r="F117" t="s">
        <v>36</v>
      </c>
      <c r="G117" s="4">
        <v>26980</v>
      </c>
      <c r="H117" s="4">
        <v>41139</v>
      </c>
    </row>
    <row r="118" spans="1:8" x14ac:dyDescent="0.25">
      <c r="A118" t="s">
        <v>368</v>
      </c>
      <c r="B118" t="s">
        <v>806</v>
      </c>
      <c r="C118" t="s">
        <v>729</v>
      </c>
      <c r="D118" t="s">
        <v>369</v>
      </c>
      <c r="E118" t="s">
        <v>370</v>
      </c>
      <c r="F118" t="s">
        <v>36</v>
      </c>
      <c r="G118" s="4">
        <v>36120</v>
      </c>
      <c r="H118" s="4">
        <v>41672</v>
      </c>
    </row>
    <row r="119" spans="1:8" x14ac:dyDescent="0.25">
      <c r="A119" t="s">
        <v>371</v>
      </c>
      <c r="B119" t="s">
        <v>677</v>
      </c>
      <c r="C119" t="s">
        <v>687</v>
      </c>
      <c r="D119" t="s">
        <v>372</v>
      </c>
      <c r="E119" t="s">
        <v>373</v>
      </c>
      <c r="F119" t="s">
        <v>23</v>
      </c>
      <c r="G119" s="4">
        <v>31459</v>
      </c>
      <c r="H119" s="4">
        <v>40377</v>
      </c>
    </row>
    <row r="120" spans="1:8" x14ac:dyDescent="0.25">
      <c r="A120" t="s">
        <v>374</v>
      </c>
      <c r="B120" t="s">
        <v>806</v>
      </c>
      <c r="C120" t="s">
        <v>755</v>
      </c>
      <c r="D120" t="s">
        <v>375</v>
      </c>
      <c r="E120" t="s">
        <v>376</v>
      </c>
      <c r="F120" t="s">
        <v>36</v>
      </c>
      <c r="G120" s="4">
        <v>25349</v>
      </c>
      <c r="H120" s="4">
        <v>40885</v>
      </c>
    </row>
    <row r="121" spans="1:8" x14ac:dyDescent="0.25">
      <c r="A121" t="s">
        <v>377</v>
      </c>
      <c r="B121" t="s">
        <v>807</v>
      </c>
      <c r="C121" t="s">
        <v>808</v>
      </c>
      <c r="D121" t="s">
        <v>378</v>
      </c>
      <c r="E121" t="s">
        <v>379</v>
      </c>
      <c r="F121" t="s">
        <v>36</v>
      </c>
      <c r="G121" s="4">
        <v>24861</v>
      </c>
      <c r="H121" s="4">
        <v>41977</v>
      </c>
    </row>
    <row r="122" spans="1:8" x14ac:dyDescent="0.25">
      <c r="A122" t="s">
        <v>380</v>
      </c>
      <c r="B122" t="s">
        <v>809</v>
      </c>
      <c r="C122" t="s">
        <v>736</v>
      </c>
      <c r="D122" t="s">
        <v>381</v>
      </c>
      <c r="E122" t="s">
        <v>382</v>
      </c>
      <c r="F122" t="s">
        <v>36</v>
      </c>
      <c r="G122" s="4">
        <v>22788</v>
      </c>
      <c r="H122" s="4">
        <v>42132</v>
      </c>
    </row>
    <row r="123" spans="1:8" x14ac:dyDescent="0.25">
      <c r="A123" t="s">
        <v>383</v>
      </c>
      <c r="B123" t="s">
        <v>810</v>
      </c>
      <c r="C123" t="s">
        <v>685</v>
      </c>
      <c r="D123" t="s">
        <v>384</v>
      </c>
      <c r="E123" t="s">
        <v>385</v>
      </c>
      <c r="F123" t="s">
        <v>36</v>
      </c>
      <c r="G123" s="4">
        <v>27171</v>
      </c>
      <c r="H123" s="4">
        <v>40946</v>
      </c>
    </row>
    <row r="124" spans="1:8" x14ac:dyDescent="0.25">
      <c r="A124" t="s">
        <v>386</v>
      </c>
      <c r="B124" t="s">
        <v>768</v>
      </c>
      <c r="C124" t="s">
        <v>796</v>
      </c>
      <c r="D124" t="s">
        <v>387</v>
      </c>
      <c r="E124" t="s">
        <v>388</v>
      </c>
      <c r="F124" t="s">
        <v>23</v>
      </c>
      <c r="G124" s="4">
        <v>35471</v>
      </c>
      <c r="H124" s="4">
        <v>41139</v>
      </c>
    </row>
    <row r="125" spans="1:8" x14ac:dyDescent="0.25">
      <c r="A125" t="s">
        <v>389</v>
      </c>
      <c r="B125" t="s">
        <v>735</v>
      </c>
      <c r="C125" t="s">
        <v>800</v>
      </c>
      <c r="D125" t="s">
        <v>390</v>
      </c>
      <c r="E125" t="s">
        <v>391</v>
      </c>
      <c r="F125" t="s">
        <v>36</v>
      </c>
      <c r="G125" s="4">
        <v>35453</v>
      </c>
      <c r="H125" s="4">
        <v>40736</v>
      </c>
    </row>
    <row r="126" spans="1:8" x14ac:dyDescent="0.25">
      <c r="A126" t="s">
        <v>392</v>
      </c>
      <c r="B126" t="s">
        <v>782</v>
      </c>
      <c r="C126" t="s">
        <v>811</v>
      </c>
      <c r="D126" t="s">
        <v>393</v>
      </c>
      <c r="E126" t="s">
        <v>394</v>
      </c>
      <c r="F126" t="s">
        <v>23</v>
      </c>
      <c r="G126" s="4">
        <v>22791</v>
      </c>
      <c r="H126" s="4">
        <v>41532</v>
      </c>
    </row>
    <row r="127" spans="1:8" x14ac:dyDescent="0.25">
      <c r="A127" t="s">
        <v>395</v>
      </c>
      <c r="B127" t="s">
        <v>5</v>
      </c>
      <c r="C127" t="s">
        <v>812</v>
      </c>
      <c r="D127" t="s">
        <v>396</v>
      </c>
      <c r="E127" t="s">
        <v>397</v>
      </c>
      <c r="F127" t="s">
        <v>23</v>
      </c>
      <c r="G127" s="4">
        <v>32367</v>
      </c>
      <c r="H127" s="4">
        <v>40439</v>
      </c>
    </row>
    <row r="128" spans="1:8" x14ac:dyDescent="0.25">
      <c r="A128" t="s">
        <v>398</v>
      </c>
      <c r="B128" t="s">
        <v>758</v>
      </c>
      <c r="C128" t="s">
        <v>813</v>
      </c>
      <c r="D128" t="s">
        <v>399</v>
      </c>
      <c r="E128" t="s">
        <v>400</v>
      </c>
      <c r="F128" t="s">
        <v>36</v>
      </c>
      <c r="G128" s="4">
        <v>32531</v>
      </c>
      <c r="H128" s="4">
        <v>41879</v>
      </c>
    </row>
    <row r="129" spans="1:8" x14ac:dyDescent="0.25">
      <c r="A129" t="s">
        <v>401</v>
      </c>
      <c r="B129" t="s">
        <v>806</v>
      </c>
      <c r="C129" t="s">
        <v>701</v>
      </c>
      <c r="D129" t="s">
        <v>402</v>
      </c>
      <c r="E129" t="s">
        <v>403</v>
      </c>
      <c r="F129" t="s">
        <v>36</v>
      </c>
      <c r="G129" s="4">
        <v>33976</v>
      </c>
      <c r="H129" s="4">
        <v>40628</v>
      </c>
    </row>
    <row r="130" spans="1:8" x14ac:dyDescent="0.25">
      <c r="A130" t="s">
        <v>404</v>
      </c>
      <c r="B130" t="s">
        <v>782</v>
      </c>
      <c r="C130" t="s">
        <v>814</v>
      </c>
      <c r="D130" t="s">
        <v>405</v>
      </c>
      <c r="E130" t="s">
        <v>406</v>
      </c>
      <c r="F130" t="s">
        <v>23</v>
      </c>
      <c r="G130" s="4">
        <v>26886</v>
      </c>
      <c r="H130" s="4">
        <v>40782</v>
      </c>
    </row>
    <row r="131" spans="1:8" x14ac:dyDescent="0.25">
      <c r="A131" t="s">
        <v>407</v>
      </c>
      <c r="B131" t="s">
        <v>815</v>
      </c>
      <c r="C131" t="s">
        <v>771</v>
      </c>
      <c r="D131" t="s">
        <v>408</v>
      </c>
      <c r="E131" t="s">
        <v>409</v>
      </c>
      <c r="F131" t="s">
        <v>23</v>
      </c>
      <c r="G131" s="4">
        <v>21903</v>
      </c>
      <c r="H131" s="4">
        <v>41228</v>
      </c>
    </row>
    <row r="132" spans="1:8" x14ac:dyDescent="0.25">
      <c r="A132" t="s">
        <v>410</v>
      </c>
      <c r="B132" t="s">
        <v>816</v>
      </c>
      <c r="C132" t="s">
        <v>724</v>
      </c>
      <c r="D132" t="s">
        <v>411</v>
      </c>
      <c r="E132" t="s">
        <v>412</v>
      </c>
      <c r="F132" t="s">
        <v>23</v>
      </c>
      <c r="G132" s="4">
        <v>29659</v>
      </c>
      <c r="H132" s="4">
        <v>40467</v>
      </c>
    </row>
    <row r="133" spans="1:8" x14ac:dyDescent="0.25">
      <c r="A133" t="s">
        <v>413</v>
      </c>
      <c r="B133" t="s">
        <v>751</v>
      </c>
      <c r="C133" t="s">
        <v>777</v>
      </c>
      <c r="D133" t="s">
        <v>414</v>
      </c>
      <c r="E133" t="s">
        <v>415</v>
      </c>
      <c r="F133" t="s">
        <v>23</v>
      </c>
      <c r="G133" s="4">
        <v>23831</v>
      </c>
      <c r="H133" s="4">
        <v>41126</v>
      </c>
    </row>
    <row r="134" spans="1:8" x14ac:dyDescent="0.25">
      <c r="A134" t="s">
        <v>416</v>
      </c>
      <c r="B134" t="s">
        <v>720</v>
      </c>
      <c r="C134" t="s">
        <v>761</v>
      </c>
      <c r="D134" t="s">
        <v>417</v>
      </c>
      <c r="E134" t="s">
        <v>418</v>
      </c>
      <c r="F134" t="s">
        <v>23</v>
      </c>
      <c r="G134" s="4">
        <v>32480</v>
      </c>
      <c r="H134" s="4">
        <v>40689</v>
      </c>
    </row>
    <row r="135" spans="1:8" x14ac:dyDescent="0.25">
      <c r="A135" t="s">
        <v>419</v>
      </c>
      <c r="B135" t="s">
        <v>733</v>
      </c>
      <c r="C135" t="s">
        <v>811</v>
      </c>
      <c r="D135" t="s">
        <v>420</v>
      </c>
      <c r="E135" t="s">
        <v>421</v>
      </c>
      <c r="F135" t="s">
        <v>36</v>
      </c>
      <c r="G135" s="4">
        <v>26027</v>
      </c>
      <c r="H135" s="4">
        <v>42134</v>
      </c>
    </row>
    <row r="136" spans="1:8" x14ac:dyDescent="0.25">
      <c r="A136" t="s">
        <v>422</v>
      </c>
      <c r="B136" t="s">
        <v>740</v>
      </c>
      <c r="C136" t="s">
        <v>699</v>
      </c>
      <c r="D136" t="s">
        <v>423</v>
      </c>
      <c r="E136" t="s">
        <v>424</v>
      </c>
      <c r="F136" t="s">
        <v>23</v>
      </c>
      <c r="G136" s="4">
        <v>25449</v>
      </c>
      <c r="H136" s="4">
        <v>40418</v>
      </c>
    </row>
    <row r="137" spans="1:8" x14ac:dyDescent="0.25">
      <c r="A137" t="s">
        <v>425</v>
      </c>
      <c r="B137" t="s">
        <v>708</v>
      </c>
      <c r="C137" t="s">
        <v>811</v>
      </c>
      <c r="D137" t="s">
        <v>426</v>
      </c>
      <c r="E137" t="s">
        <v>427</v>
      </c>
      <c r="F137" t="s">
        <v>23</v>
      </c>
      <c r="G137" s="4">
        <v>26197</v>
      </c>
      <c r="H137" s="4">
        <v>41949</v>
      </c>
    </row>
    <row r="138" spans="1:8" x14ac:dyDescent="0.25">
      <c r="A138" t="s">
        <v>428</v>
      </c>
      <c r="B138" t="s">
        <v>722</v>
      </c>
      <c r="C138" t="s">
        <v>719</v>
      </c>
      <c r="D138" t="s">
        <v>429</v>
      </c>
      <c r="E138" t="s">
        <v>430</v>
      </c>
      <c r="F138" t="s">
        <v>23</v>
      </c>
      <c r="G138" s="4">
        <v>21211</v>
      </c>
      <c r="H138" s="4">
        <v>41669</v>
      </c>
    </row>
    <row r="139" spans="1:8" x14ac:dyDescent="0.25">
      <c r="A139" t="s">
        <v>431</v>
      </c>
      <c r="B139" t="s">
        <v>710</v>
      </c>
      <c r="C139" t="s">
        <v>685</v>
      </c>
      <c r="D139" t="s">
        <v>432</v>
      </c>
      <c r="E139" t="s">
        <v>433</v>
      </c>
      <c r="F139" t="s">
        <v>36</v>
      </c>
      <c r="G139" s="4">
        <v>35892</v>
      </c>
      <c r="H139" s="4">
        <v>40521</v>
      </c>
    </row>
    <row r="140" spans="1:8" x14ac:dyDescent="0.25">
      <c r="A140" t="s">
        <v>434</v>
      </c>
      <c r="B140" t="s">
        <v>706</v>
      </c>
      <c r="C140" t="s">
        <v>783</v>
      </c>
      <c r="D140" t="s">
        <v>435</v>
      </c>
      <c r="E140" t="s">
        <v>436</v>
      </c>
      <c r="F140" t="s">
        <v>23</v>
      </c>
      <c r="G140" s="4">
        <v>30655</v>
      </c>
      <c r="H140" s="4">
        <v>41860</v>
      </c>
    </row>
    <row r="141" spans="1:8" x14ac:dyDescent="0.25">
      <c r="A141" t="s">
        <v>437</v>
      </c>
      <c r="B141" t="s">
        <v>715</v>
      </c>
      <c r="C141" t="s">
        <v>817</v>
      </c>
      <c r="D141" t="s">
        <v>438</v>
      </c>
      <c r="E141" t="s">
        <v>439</v>
      </c>
      <c r="F141" t="s">
        <v>36</v>
      </c>
      <c r="G141" s="4">
        <v>20280</v>
      </c>
      <c r="H141" s="4">
        <v>41395</v>
      </c>
    </row>
    <row r="142" spans="1:8" x14ac:dyDescent="0.25">
      <c r="A142" t="s">
        <v>440</v>
      </c>
      <c r="B142" t="s">
        <v>799</v>
      </c>
      <c r="C142" t="s">
        <v>818</v>
      </c>
      <c r="D142" t="s">
        <v>441</v>
      </c>
      <c r="E142" t="s">
        <v>442</v>
      </c>
      <c r="F142" t="s">
        <v>36</v>
      </c>
      <c r="G142" s="4">
        <v>27030</v>
      </c>
      <c r="H142" s="4">
        <v>42011</v>
      </c>
    </row>
    <row r="143" spans="1:8" x14ac:dyDescent="0.25">
      <c r="A143" t="s">
        <v>443</v>
      </c>
      <c r="B143" t="s">
        <v>819</v>
      </c>
      <c r="C143" t="s">
        <v>695</v>
      </c>
      <c r="D143" t="s">
        <v>444</v>
      </c>
      <c r="E143" t="s">
        <v>445</v>
      </c>
      <c r="F143" t="s">
        <v>36</v>
      </c>
      <c r="G143" s="4">
        <v>35348</v>
      </c>
      <c r="H143" s="4">
        <v>40972</v>
      </c>
    </row>
    <row r="144" spans="1:8" x14ac:dyDescent="0.25">
      <c r="A144" t="s">
        <v>446</v>
      </c>
      <c r="B144" t="s">
        <v>768</v>
      </c>
      <c r="C144" t="s">
        <v>753</v>
      </c>
      <c r="D144" t="s">
        <v>447</v>
      </c>
      <c r="E144" t="s">
        <v>448</v>
      </c>
      <c r="F144" t="s">
        <v>23</v>
      </c>
      <c r="G144" s="4">
        <v>32247</v>
      </c>
      <c r="H144" s="4">
        <v>41359</v>
      </c>
    </row>
    <row r="145" spans="1:8" x14ac:dyDescent="0.25">
      <c r="A145" t="s">
        <v>449</v>
      </c>
      <c r="B145" t="s">
        <v>712</v>
      </c>
      <c r="C145" t="s">
        <v>765</v>
      </c>
      <c r="D145" t="s">
        <v>450</v>
      </c>
      <c r="E145" t="s">
        <v>451</v>
      </c>
      <c r="F145" t="s">
        <v>36</v>
      </c>
      <c r="G145" s="4">
        <v>20824</v>
      </c>
      <c r="H145" s="4">
        <v>41320</v>
      </c>
    </row>
    <row r="146" spans="1:8" x14ac:dyDescent="0.25">
      <c r="A146" t="s">
        <v>452</v>
      </c>
      <c r="B146" t="s">
        <v>714</v>
      </c>
      <c r="C146" t="s">
        <v>697</v>
      </c>
      <c r="D146" t="s">
        <v>453</v>
      </c>
      <c r="E146" t="s">
        <v>454</v>
      </c>
      <c r="F146" t="s">
        <v>23</v>
      </c>
      <c r="G146" s="4">
        <v>26529</v>
      </c>
      <c r="H146" s="4">
        <v>41200</v>
      </c>
    </row>
    <row r="147" spans="1:8" x14ac:dyDescent="0.25">
      <c r="A147" t="s">
        <v>455</v>
      </c>
      <c r="B147" t="s">
        <v>745</v>
      </c>
      <c r="C147" t="s">
        <v>800</v>
      </c>
      <c r="D147" t="s">
        <v>456</v>
      </c>
      <c r="E147" t="s">
        <v>457</v>
      </c>
      <c r="F147" t="s">
        <v>36</v>
      </c>
      <c r="G147" s="4">
        <v>33072</v>
      </c>
      <c r="H147" s="4">
        <v>41949</v>
      </c>
    </row>
    <row r="148" spans="1:8" x14ac:dyDescent="0.25">
      <c r="A148" t="s">
        <v>458</v>
      </c>
      <c r="B148" t="s">
        <v>772</v>
      </c>
      <c r="C148" t="s">
        <v>691</v>
      </c>
      <c r="D148" t="s">
        <v>459</v>
      </c>
      <c r="E148" t="s">
        <v>460</v>
      </c>
      <c r="F148" t="s">
        <v>23</v>
      </c>
      <c r="G148" s="4">
        <v>30088</v>
      </c>
      <c r="H148" s="4">
        <v>41512</v>
      </c>
    </row>
    <row r="149" spans="1:8" x14ac:dyDescent="0.25">
      <c r="A149" t="s">
        <v>461</v>
      </c>
      <c r="B149" t="s">
        <v>803</v>
      </c>
      <c r="C149" t="s">
        <v>725</v>
      </c>
      <c r="D149" t="s">
        <v>462</v>
      </c>
      <c r="E149" t="s">
        <v>463</v>
      </c>
      <c r="F149" t="s">
        <v>36</v>
      </c>
      <c r="G149" s="4">
        <v>29285</v>
      </c>
      <c r="H149" s="4">
        <v>40264</v>
      </c>
    </row>
    <row r="150" spans="1:8" x14ac:dyDescent="0.25">
      <c r="A150" t="s">
        <v>464</v>
      </c>
      <c r="B150" t="s">
        <v>717</v>
      </c>
      <c r="C150" t="s">
        <v>820</v>
      </c>
      <c r="D150" t="s">
        <v>465</v>
      </c>
      <c r="E150" t="s">
        <v>466</v>
      </c>
      <c r="F150" t="s">
        <v>36</v>
      </c>
      <c r="G150" s="4">
        <v>30338</v>
      </c>
      <c r="H150" s="4">
        <v>41113</v>
      </c>
    </row>
    <row r="151" spans="1:8" x14ac:dyDescent="0.25">
      <c r="A151" t="s">
        <v>467</v>
      </c>
      <c r="B151" t="s">
        <v>784</v>
      </c>
      <c r="C151" t="s">
        <v>821</v>
      </c>
      <c r="D151" t="s">
        <v>468</v>
      </c>
      <c r="E151" t="s">
        <v>469</v>
      </c>
      <c r="F151" t="s">
        <v>23</v>
      </c>
      <c r="G151" s="4">
        <v>23440</v>
      </c>
      <c r="H151" s="4">
        <v>41193</v>
      </c>
    </row>
    <row r="152" spans="1:8" x14ac:dyDescent="0.25">
      <c r="A152" t="s">
        <v>470</v>
      </c>
      <c r="B152" t="s">
        <v>694</v>
      </c>
      <c r="C152" t="s">
        <v>729</v>
      </c>
      <c r="D152" t="s">
        <v>471</v>
      </c>
      <c r="E152" t="s">
        <v>472</v>
      </c>
      <c r="F152" t="s">
        <v>23</v>
      </c>
      <c r="G152" s="4">
        <v>33619</v>
      </c>
      <c r="H152" s="4">
        <v>41597</v>
      </c>
    </row>
    <row r="153" spans="1:8" x14ac:dyDescent="0.25">
      <c r="A153" t="s">
        <v>473</v>
      </c>
      <c r="B153" t="s">
        <v>770</v>
      </c>
      <c r="C153" t="s">
        <v>796</v>
      </c>
      <c r="D153" t="s">
        <v>474</v>
      </c>
      <c r="E153" t="s">
        <v>475</v>
      </c>
      <c r="F153" t="s">
        <v>23</v>
      </c>
      <c r="G153" s="4">
        <v>31756</v>
      </c>
      <c r="H153" s="4">
        <v>41976</v>
      </c>
    </row>
    <row r="154" spans="1:8" x14ac:dyDescent="0.25">
      <c r="A154" t="s">
        <v>476</v>
      </c>
      <c r="B154" t="s">
        <v>728</v>
      </c>
      <c r="C154" t="s">
        <v>721</v>
      </c>
      <c r="D154" t="s">
        <v>477</v>
      </c>
      <c r="E154" t="s">
        <v>478</v>
      </c>
      <c r="F154" t="s">
        <v>36</v>
      </c>
      <c r="G154" s="4">
        <v>23573</v>
      </c>
      <c r="H154" s="4">
        <v>41623</v>
      </c>
    </row>
    <row r="155" spans="1:8" x14ac:dyDescent="0.25">
      <c r="A155" t="s">
        <v>479</v>
      </c>
      <c r="B155" t="s">
        <v>822</v>
      </c>
      <c r="C155" t="s">
        <v>823</v>
      </c>
      <c r="D155" t="s">
        <v>480</v>
      </c>
      <c r="E155" t="s">
        <v>481</v>
      </c>
      <c r="F155" t="s">
        <v>23</v>
      </c>
      <c r="G155" s="4">
        <v>31835</v>
      </c>
      <c r="H155" s="4">
        <v>41655</v>
      </c>
    </row>
    <row r="156" spans="1:8" x14ac:dyDescent="0.25">
      <c r="A156" t="s">
        <v>482</v>
      </c>
      <c r="B156" t="s">
        <v>680</v>
      </c>
      <c r="C156" t="s">
        <v>719</v>
      </c>
      <c r="D156" t="s">
        <v>483</v>
      </c>
      <c r="E156" t="s">
        <v>484</v>
      </c>
      <c r="F156" t="s">
        <v>23</v>
      </c>
      <c r="G156" s="4">
        <v>25904</v>
      </c>
      <c r="H156" s="4">
        <v>41027</v>
      </c>
    </row>
    <row r="157" spans="1:8" x14ac:dyDescent="0.25">
      <c r="A157" t="s">
        <v>485</v>
      </c>
      <c r="B157" t="s">
        <v>795</v>
      </c>
      <c r="C157" t="s">
        <v>736</v>
      </c>
      <c r="D157" t="s">
        <v>486</v>
      </c>
      <c r="E157" t="s">
        <v>487</v>
      </c>
      <c r="F157" t="s">
        <v>36</v>
      </c>
      <c r="G157" s="4">
        <v>22506</v>
      </c>
      <c r="H157" s="4">
        <v>42125</v>
      </c>
    </row>
    <row r="158" spans="1:8" x14ac:dyDescent="0.25">
      <c r="A158" t="s">
        <v>488</v>
      </c>
      <c r="B158" t="s">
        <v>807</v>
      </c>
      <c r="C158" t="s">
        <v>824</v>
      </c>
      <c r="D158" t="s">
        <v>489</v>
      </c>
      <c r="E158" t="s">
        <v>490</v>
      </c>
      <c r="F158" t="s">
        <v>36</v>
      </c>
      <c r="G158" s="4">
        <v>34815</v>
      </c>
      <c r="H158" s="4">
        <v>42001</v>
      </c>
    </row>
    <row r="159" spans="1:8" x14ac:dyDescent="0.25">
      <c r="A159" t="s">
        <v>491</v>
      </c>
      <c r="B159" t="s">
        <v>784</v>
      </c>
      <c r="C159" t="s">
        <v>825</v>
      </c>
      <c r="D159" t="s">
        <v>492</v>
      </c>
      <c r="E159" t="s">
        <v>493</v>
      </c>
      <c r="F159" t="s">
        <v>23</v>
      </c>
      <c r="G159" s="4">
        <v>23079</v>
      </c>
      <c r="H159" s="4">
        <v>40585</v>
      </c>
    </row>
    <row r="160" spans="1:8" x14ac:dyDescent="0.25">
      <c r="A160" t="s">
        <v>494</v>
      </c>
      <c r="B160" t="s">
        <v>826</v>
      </c>
      <c r="C160" t="s">
        <v>788</v>
      </c>
      <c r="D160" t="s">
        <v>495</v>
      </c>
      <c r="E160" t="s">
        <v>496</v>
      </c>
      <c r="F160" t="s">
        <v>36</v>
      </c>
      <c r="G160" s="4">
        <v>36183</v>
      </c>
      <c r="H160" s="4">
        <v>40543</v>
      </c>
    </row>
    <row r="161" spans="1:8" x14ac:dyDescent="0.25">
      <c r="A161" t="s">
        <v>497</v>
      </c>
      <c r="B161" t="s">
        <v>754</v>
      </c>
      <c r="C161" t="s">
        <v>827</v>
      </c>
      <c r="D161" t="s">
        <v>498</v>
      </c>
      <c r="E161" t="s">
        <v>499</v>
      </c>
      <c r="F161" t="s">
        <v>23</v>
      </c>
      <c r="G161" s="4">
        <v>20569</v>
      </c>
      <c r="H161" s="4">
        <v>41033</v>
      </c>
    </row>
    <row r="162" spans="1:8" x14ac:dyDescent="0.25">
      <c r="A162" t="s">
        <v>500</v>
      </c>
      <c r="B162" t="s">
        <v>762</v>
      </c>
      <c r="C162" t="s">
        <v>814</v>
      </c>
      <c r="D162" t="s">
        <v>501</v>
      </c>
      <c r="E162" t="s">
        <v>502</v>
      </c>
      <c r="F162" t="s">
        <v>36</v>
      </c>
      <c r="G162" s="4">
        <v>29435</v>
      </c>
      <c r="H162" s="4">
        <v>40988</v>
      </c>
    </row>
    <row r="163" spans="1:8" x14ac:dyDescent="0.25">
      <c r="A163" t="s">
        <v>503</v>
      </c>
      <c r="B163" t="s">
        <v>803</v>
      </c>
      <c r="C163" t="s">
        <v>828</v>
      </c>
      <c r="D163" t="s">
        <v>504</v>
      </c>
      <c r="E163" t="s">
        <v>505</v>
      </c>
      <c r="F163" t="s">
        <v>36</v>
      </c>
      <c r="G163" s="4">
        <v>33700</v>
      </c>
      <c r="H163" s="4">
        <v>40356</v>
      </c>
    </row>
    <row r="164" spans="1:8" x14ac:dyDescent="0.25">
      <c r="A164" t="s">
        <v>506</v>
      </c>
      <c r="B164" t="s">
        <v>770</v>
      </c>
      <c r="C164" t="s">
        <v>780</v>
      </c>
      <c r="D164" t="s">
        <v>507</v>
      </c>
      <c r="E164" t="s">
        <v>508</v>
      </c>
      <c r="F164" t="s">
        <v>23</v>
      </c>
      <c r="G164" s="4">
        <v>22394</v>
      </c>
      <c r="H164" s="4">
        <v>41692</v>
      </c>
    </row>
    <row r="165" spans="1:8" x14ac:dyDescent="0.25">
      <c r="A165" t="s">
        <v>509</v>
      </c>
      <c r="B165" t="s">
        <v>806</v>
      </c>
      <c r="C165" t="s">
        <v>693</v>
      </c>
      <c r="D165" t="s">
        <v>510</v>
      </c>
      <c r="E165" t="s">
        <v>511</v>
      </c>
      <c r="F165" t="s">
        <v>36</v>
      </c>
      <c r="G165" s="4">
        <v>25929</v>
      </c>
      <c r="H165" s="4">
        <v>41014</v>
      </c>
    </row>
    <row r="166" spans="1:8" x14ac:dyDescent="0.25">
      <c r="A166" t="s">
        <v>512</v>
      </c>
      <c r="B166" t="s">
        <v>829</v>
      </c>
      <c r="C166" t="s">
        <v>719</v>
      </c>
      <c r="D166" t="s">
        <v>513</v>
      </c>
      <c r="E166" t="s">
        <v>514</v>
      </c>
      <c r="F166" t="s">
        <v>23</v>
      </c>
      <c r="G166" s="4">
        <v>25286</v>
      </c>
      <c r="H166" s="4">
        <v>40897</v>
      </c>
    </row>
    <row r="167" spans="1:8" x14ac:dyDescent="0.25">
      <c r="A167" t="s">
        <v>515</v>
      </c>
      <c r="B167" t="s">
        <v>717</v>
      </c>
      <c r="C167" t="s">
        <v>764</v>
      </c>
      <c r="D167" t="s">
        <v>516</v>
      </c>
      <c r="E167" t="s">
        <v>517</v>
      </c>
      <c r="F167" t="s">
        <v>36</v>
      </c>
      <c r="G167" s="4">
        <v>22631</v>
      </c>
      <c r="H167" s="4">
        <v>41870</v>
      </c>
    </row>
    <row r="168" spans="1:8" x14ac:dyDescent="0.25">
      <c r="A168" t="s">
        <v>518</v>
      </c>
      <c r="B168" t="s">
        <v>830</v>
      </c>
      <c r="C168" t="s">
        <v>831</v>
      </c>
      <c r="D168" t="s">
        <v>519</v>
      </c>
      <c r="E168" t="s">
        <v>520</v>
      </c>
      <c r="F168" t="s">
        <v>36</v>
      </c>
      <c r="G168" s="4">
        <v>34120</v>
      </c>
      <c r="H168" s="4">
        <v>40997</v>
      </c>
    </row>
    <row r="169" spans="1:8" x14ac:dyDescent="0.25">
      <c r="A169" t="s">
        <v>521</v>
      </c>
      <c r="B169" t="s">
        <v>712</v>
      </c>
      <c r="C169" t="s">
        <v>832</v>
      </c>
      <c r="D169" t="s">
        <v>522</v>
      </c>
      <c r="E169" t="s">
        <v>523</v>
      </c>
      <c r="F169" t="s">
        <v>36</v>
      </c>
      <c r="G169" s="4">
        <v>32789</v>
      </c>
      <c r="H169" s="4">
        <v>41115</v>
      </c>
    </row>
    <row r="170" spans="1:8" x14ac:dyDescent="0.25">
      <c r="A170" t="s">
        <v>524</v>
      </c>
      <c r="B170" t="s">
        <v>795</v>
      </c>
      <c r="C170" t="s">
        <v>741</v>
      </c>
      <c r="D170" t="s">
        <v>525</v>
      </c>
      <c r="E170" t="s">
        <v>526</v>
      </c>
      <c r="F170" t="s">
        <v>36</v>
      </c>
      <c r="G170" s="4">
        <v>35109</v>
      </c>
      <c r="H170" s="4">
        <v>42175</v>
      </c>
    </row>
    <row r="171" spans="1:8" x14ac:dyDescent="0.25">
      <c r="A171" t="s">
        <v>527</v>
      </c>
      <c r="B171" t="s">
        <v>772</v>
      </c>
      <c r="C171" t="s">
        <v>738</v>
      </c>
      <c r="D171" t="s">
        <v>528</v>
      </c>
      <c r="E171" t="s">
        <v>529</v>
      </c>
      <c r="F171" t="s">
        <v>23</v>
      </c>
      <c r="G171" s="4">
        <v>32750</v>
      </c>
      <c r="H171" s="4">
        <v>40800</v>
      </c>
    </row>
    <row r="172" spans="1:8" x14ac:dyDescent="0.25">
      <c r="A172" t="s">
        <v>530</v>
      </c>
      <c r="B172" t="s">
        <v>770</v>
      </c>
      <c r="C172" t="s">
        <v>767</v>
      </c>
      <c r="D172" t="s">
        <v>531</v>
      </c>
      <c r="E172" t="s">
        <v>532</v>
      </c>
      <c r="F172" t="s">
        <v>23</v>
      </c>
      <c r="G172" s="4">
        <v>28881</v>
      </c>
      <c r="H172" s="4">
        <v>40241</v>
      </c>
    </row>
    <row r="173" spans="1:8" x14ac:dyDescent="0.25">
      <c r="A173" t="s">
        <v>533</v>
      </c>
      <c r="B173" t="s">
        <v>816</v>
      </c>
      <c r="C173" t="s">
        <v>701</v>
      </c>
      <c r="D173" t="s">
        <v>534</v>
      </c>
      <c r="E173" t="s">
        <v>535</v>
      </c>
      <c r="F173" t="s">
        <v>23</v>
      </c>
      <c r="G173" s="4">
        <v>26203</v>
      </c>
      <c r="H173" s="4">
        <v>42089</v>
      </c>
    </row>
    <row r="174" spans="1:8" x14ac:dyDescent="0.25">
      <c r="A174" t="s">
        <v>536</v>
      </c>
      <c r="B174" t="s">
        <v>833</v>
      </c>
      <c r="C174" t="s">
        <v>811</v>
      </c>
      <c r="D174" t="s">
        <v>537</v>
      </c>
      <c r="E174" t="s">
        <v>538</v>
      </c>
      <c r="F174" t="s">
        <v>23</v>
      </c>
      <c r="G174" s="4">
        <v>31296</v>
      </c>
      <c r="H174" s="4">
        <v>42035</v>
      </c>
    </row>
    <row r="175" spans="1:8" x14ac:dyDescent="0.25">
      <c r="A175" t="s">
        <v>539</v>
      </c>
      <c r="B175" t="s">
        <v>834</v>
      </c>
      <c r="C175" t="s">
        <v>765</v>
      </c>
      <c r="D175" t="s">
        <v>540</v>
      </c>
      <c r="E175" t="s">
        <v>541</v>
      </c>
      <c r="F175" t="s">
        <v>36</v>
      </c>
      <c r="G175" s="4">
        <v>31943</v>
      </c>
      <c r="H175" s="4">
        <v>41374</v>
      </c>
    </row>
    <row r="176" spans="1:8" x14ac:dyDescent="0.25">
      <c r="A176" t="s">
        <v>542</v>
      </c>
      <c r="B176" t="s">
        <v>746</v>
      </c>
      <c r="C176" t="s">
        <v>683</v>
      </c>
      <c r="D176" t="s">
        <v>543</v>
      </c>
      <c r="E176" t="s">
        <v>544</v>
      </c>
      <c r="F176" t="s">
        <v>23</v>
      </c>
      <c r="G176" s="4">
        <v>20640</v>
      </c>
      <c r="H176" s="4">
        <v>41516</v>
      </c>
    </row>
    <row r="177" spans="1:8" x14ac:dyDescent="0.25">
      <c r="A177" t="s">
        <v>545</v>
      </c>
      <c r="B177" t="s">
        <v>835</v>
      </c>
      <c r="C177" t="s">
        <v>836</v>
      </c>
      <c r="D177" t="s">
        <v>546</v>
      </c>
      <c r="E177" t="s">
        <v>547</v>
      </c>
      <c r="F177" t="s">
        <v>23</v>
      </c>
      <c r="G177" s="4">
        <v>25564</v>
      </c>
      <c r="H177" s="4">
        <v>40617</v>
      </c>
    </row>
    <row r="178" spans="1:8" x14ac:dyDescent="0.25">
      <c r="A178" t="s">
        <v>548</v>
      </c>
      <c r="B178" t="s">
        <v>733</v>
      </c>
      <c r="C178" t="s">
        <v>813</v>
      </c>
      <c r="D178" t="s">
        <v>549</v>
      </c>
      <c r="E178" t="s">
        <v>550</v>
      </c>
      <c r="F178" t="s">
        <v>36</v>
      </c>
      <c r="G178" s="4">
        <v>21780</v>
      </c>
      <c r="H178" s="4">
        <v>40953</v>
      </c>
    </row>
    <row r="179" spans="1:8" x14ac:dyDescent="0.25">
      <c r="A179" t="s">
        <v>551</v>
      </c>
      <c r="B179" t="s">
        <v>795</v>
      </c>
      <c r="C179" t="s">
        <v>837</v>
      </c>
      <c r="D179" t="s">
        <v>552</v>
      </c>
      <c r="E179" t="s">
        <v>553</v>
      </c>
      <c r="F179" t="s">
        <v>36</v>
      </c>
      <c r="G179" s="4">
        <v>23900</v>
      </c>
      <c r="H179" s="4">
        <v>41211</v>
      </c>
    </row>
    <row r="180" spans="1:8" x14ac:dyDescent="0.25">
      <c r="A180" t="s">
        <v>554</v>
      </c>
      <c r="B180" t="s">
        <v>830</v>
      </c>
      <c r="C180" t="s">
        <v>721</v>
      </c>
      <c r="D180" t="s">
        <v>555</v>
      </c>
      <c r="E180" t="s">
        <v>556</v>
      </c>
      <c r="F180" t="s">
        <v>36</v>
      </c>
      <c r="G180" s="4">
        <v>20138</v>
      </c>
      <c r="H180" s="4">
        <v>41103</v>
      </c>
    </row>
    <row r="181" spans="1:8" x14ac:dyDescent="0.25">
      <c r="A181" t="s">
        <v>557</v>
      </c>
      <c r="B181" t="s">
        <v>746</v>
      </c>
      <c r="C181" t="s">
        <v>755</v>
      </c>
      <c r="D181" t="s">
        <v>558</v>
      </c>
      <c r="E181" t="s">
        <v>559</v>
      </c>
      <c r="F181" t="s">
        <v>23</v>
      </c>
      <c r="G181" s="4">
        <v>33865</v>
      </c>
      <c r="H181" s="4">
        <v>40907</v>
      </c>
    </row>
    <row r="182" spans="1:8" x14ac:dyDescent="0.25">
      <c r="A182" t="s">
        <v>560</v>
      </c>
      <c r="B182" t="s">
        <v>838</v>
      </c>
      <c r="C182" t="s">
        <v>805</v>
      </c>
      <c r="D182" t="s">
        <v>561</v>
      </c>
      <c r="E182" t="s">
        <v>562</v>
      </c>
      <c r="F182" t="s">
        <v>36</v>
      </c>
      <c r="G182" s="4">
        <v>22845</v>
      </c>
      <c r="H182" s="4">
        <v>41640</v>
      </c>
    </row>
    <row r="183" spans="1:8" x14ac:dyDescent="0.25">
      <c r="A183" t="s">
        <v>563</v>
      </c>
      <c r="B183" t="s">
        <v>772</v>
      </c>
      <c r="C183" t="s">
        <v>709</v>
      </c>
      <c r="D183" t="s">
        <v>564</v>
      </c>
      <c r="E183" t="s">
        <v>565</v>
      </c>
      <c r="F183" t="s">
        <v>23</v>
      </c>
      <c r="G183" s="4">
        <v>32071</v>
      </c>
      <c r="H183" s="4">
        <v>40746</v>
      </c>
    </row>
    <row r="184" spans="1:8" x14ac:dyDescent="0.25">
      <c r="A184" t="s">
        <v>566</v>
      </c>
      <c r="B184" t="s">
        <v>816</v>
      </c>
      <c r="C184" t="s">
        <v>839</v>
      </c>
      <c r="D184" t="s">
        <v>567</v>
      </c>
      <c r="E184" t="s">
        <v>568</v>
      </c>
      <c r="F184" t="s">
        <v>23</v>
      </c>
      <c r="G184" s="4">
        <v>21297</v>
      </c>
      <c r="H184" s="4">
        <v>41639</v>
      </c>
    </row>
    <row r="185" spans="1:8" x14ac:dyDescent="0.25">
      <c r="A185" t="s">
        <v>569</v>
      </c>
      <c r="B185" t="s">
        <v>840</v>
      </c>
      <c r="C185" t="s">
        <v>841</v>
      </c>
      <c r="D185" t="s">
        <v>570</v>
      </c>
      <c r="E185" t="s">
        <v>571</v>
      </c>
      <c r="F185" t="s">
        <v>36</v>
      </c>
      <c r="G185" s="4">
        <v>25487</v>
      </c>
      <c r="H185" s="4">
        <v>40355</v>
      </c>
    </row>
    <row r="186" spans="1:8" x14ac:dyDescent="0.25">
      <c r="A186" t="s">
        <v>572</v>
      </c>
      <c r="B186" t="s">
        <v>773</v>
      </c>
      <c r="C186" t="s">
        <v>12</v>
      </c>
      <c r="D186" t="s">
        <v>573</v>
      </c>
      <c r="E186" t="s">
        <v>574</v>
      </c>
      <c r="F186" t="s">
        <v>36</v>
      </c>
      <c r="G186" s="4">
        <v>20742</v>
      </c>
      <c r="H186" s="4">
        <v>40903</v>
      </c>
    </row>
    <row r="187" spans="1:8" x14ac:dyDescent="0.25">
      <c r="A187" t="s">
        <v>575</v>
      </c>
      <c r="B187" t="s">
        <v>768</v>
      </c>
      <c r="C187" t="s">
        <v>842</v>
      </c>
      <c r="D187" t="s">
        <v>576</v>
      </c>
      <c r="E187" t="s">
        <v>577</v>
      </c>
      <c r="F187" t="s">
        <v>23</v>
      </c>
      <c r="G187" s="4">
        <v>33593</v>
      </c>
      <c r="H187" s="4">
        <v>41249</v>
      </c>
    </row>
    <row r="188" spans="1:8" x14ac:dyDescent="0.25">
      <c r="A188" t="s">
        <v>578</v>
      </c>
      <c r="B188" t="s">
        <v>822</v>
      </c>
      <c r="C188" t="s">
        <v>783</v>
      </c>
      <c r="D188" t="s">
        <v>579</v>
      </c>
      <c r="E188" t="s">
        <v>580</v>
      </c>
      <c r="F188" t="s">
        <v>23</v>
      </c>
      <c r="G188" s="4">
        <v>36269</v>
      </c>
      <c r="H188" s="4">
        <v>41493</v>
      </c>
    </row>
    <row r="189" spans="1:8" x14ac:dyDescent="0.25">
      <c r="A189" t="s">
        <v>581</v>
      </c>
      <c r="B189" t="s">
        <v>806</v>
      </c>
      <c r="C189" t="s">
        <v>749</v>
      </c>
      <c r="D189" t="s">
        <v>582</v>
      </c>
      <c r="E189" t="s">
        <v>583</v>
      </c>
      <c r="F189" t="s">
        <v>36</v>
      </c>
      <c r="G189" s="4">
        <v>34428</v>
      </c>
      <c r="H189" s="4">
        <v>42026</v>
      </c>
    </row>
    <row r="190" spans="1:8" x14ac:dyDescent="0.25">
      <c r="A190" t="s">
        <v>584</v>
      </c>
      <c r="B190" t="s">
        <v>843</v>
      </c>
      <c r="C190" t="s">
        <v>693</v>
      </c>
      <c r="D190" t="s">
        <v>585</v>
      </c>
      <c r="E190" t="s">
        <v>586</v>
      </c>
      <c r="F190" t="s">
        <v>23</v>
      </c>
      <c r="G190" s="4">
        <v>33237</v>
      </c>
      <c r="H190" s="4">
        <v>41837</v>
      </c>
    </row>
    <row r="191" spans="1:8" x14ac:dyDescent="0.25">
      <c r="A191" t="s">
        <v>587</v>
      </c>
      <c r="B191" t="s">
        <v>692</v>
      </c>
      <c r="C191" t="s">
        <v>831</v>
      </c>
      <c r="D191" t="s">
        <v>588</v>
      </c>
      <c r="E191" t="s">
        <v>589</v>
      </c>
      <c r="F191" t="s">
        <v>36</v>
      </c>
      <c r="G191" s="4">
        <v>35900</v>
      </c>
      <c r="H191" s="4">
        <v>40853</v>
      </c>
    </row>
    <row r="192" spans="1:8" x14ac:dyDescent="0.25">
      <c r="A192" t="s">
        <v>590</v>
      </c>
      <c r="B192" t="s">
        <v>822</v>
      </c>
      <c r="C192" t="s">
        <v>794</v>
      </c>
      <c r="D192" t="s">
        <v>591</v>
      </c>
      <c r="E192" t="s">
        <v>592</v>
      </c>
      <c r="F192" t="s">
        <v>23</v>
      </c>
      <c r="G192" s="4">
        <v>29587</v>
      </c>
      <c r="H192" s="4">
        <v>41010</v>
      </c>
    </row>
    <row r="193" spans="1:8" x14ac:dyDescent="0.25">
      <c r="A193" t="s">
        <v>593</v>
      </c>
      <c r="B193" t="s">
        <v>786</v>
      </c>
      <c r="C193" t="s">
        <v>813</v>
      </c>
      <c r="D193" t="s">
        <v>594</v>
      </c>
      <c r="E193" t="s">
        <v>595</v>
      </c>
      <c r="F193" t="s">
        <v>36</v>
      </c>
      <c r="G193" s="4">
        <v>30415</v>
      </c>
      <c r="H193" s="4">
        <v>41661</v>
      </c>
    </row>
    <row r="194" spans="1:8" x14ac:dyDescent="0.25">
      <c r="A194" t="s">
        <v>596</v>
      </c>
      <c r="B194" t="s">
        <v>799</v>
      </c>
      <c r="C194" t="s">
        <v>777</v>
      </c>
      <c r="D194" t="s">
        <v>597</v>
      </c>
      <c r="E194" t="s">
        <v>598</v>
      </c>
      <c r="F194" t="s">
        <v>36</v>
      </c>
      <c r="G194" s="4">
        <v>31584</v>
      </c>
      <c r="H194" s="4">
        <v>40354</v>
      </c>
    </row>
    <row r="195" spans="1:8" x14ac:dyDescent="0.25">
      <c r="A195" t="s">
        <v>599</v>
      </c>
      <c r="B195" t="s">
        <v>770</v>
      </c>
      <c r="C195" t="s">
        <v>844</v>
      </c>
      <c r="D195" t="s">
        <v>600</v>
      </c>
      <c r="E195" t="s">
        <v>601</v>
      </c>
      <c r="F195" t="s">
        <v>23</v>
      </c>
      <c r="G195" s="4">
        <v>31756</v>
      </c>
      <c r="H195" s="4">
        <v>41225</v>
      </c>
    </row>
    <row r="196" spans="1:8" x14ac:dyDescent="0.25">
      <c r="A196" t="s">
        <v>602</v>
      </c>
      <c r="B196" t="s">
        <v>845</v>
      </c>
      <c r="C196" t="s">
        <v>828</v>
      </c>
      <c r="D196" t="s">
        <v>603</v>
      </c>
      <c r="E196" t="s">
        <v>604</v>
      </c>
      <c r="F196" t="s">
        <v>23</v>
      </c>
      <c r="G196" s="4">
        <v>32830</v>
      </c>
      <c r="H196" s="4">
        <v>40276</v>
      </c>
    </row>
    <row r="197" spans="1:8" x14ac:dyDescent="0.25">
      <c r="A197" t="s">
        <v>605</v>
      </c>
      <c r="B197" t="s">
        <v>682</v>
      </c>
      <c r="C197" t="s">
        <v>785</v>
      </c>
      <c r="D197" t="s">
        <v>606</v>
      </c>
      <c r="E197" t="s">
        <v>607</v>
      </c>
      <c r="F197" t="s">
        <v>23</v>
      </c>
      <c r="G197" s="4">
        <v>26220</v>
      </c>
      <c r="H197" s="4">
        <v>40457</v>
      </c>
    </row>
    <row r="198" spans="1:8" x14ac:dyDescent="0.25">
      <c r="A198" t="s">
        <v>608</v>
      </c>
      <c r="B198" t="s">
        <v>726</v>
      </c>
      <c r="C198" t="s">
        <v>741</v>
      </c>
      <c r="D198" t="s">
        <v>609</v>
      </c>
      <c r="E198" t="s">
        <v>610</v>
      </c>
      <c r="F198" t="s">
        <v>36</v>
      </c>
      <c r="G198" s="4">
        <v>24721</v>
      </c>
      <c r="H198" s="4">
        <v>41941</v>
      </c>
    </row>
    <row r="199" spans="1:8" x14ac:dyDescent="0.25">
      <c r="A199" t="s">
        <v>611</v>
      </c>
      <c r="B199" t="s">
        <v>692</v>
      </c>
      <c r="C199" t="s">
        <v>846</v>
      </c>
      <c r="D199" t="s">
        <v>612</v>
      </c>
      <c r="E199" t="s">
        <v>613</v>
      </c>
      <c r="F199" t="s">
        <v>36</v>
      </c>
      <c r="G199" s="4">
        <v>30392</v>
      </c>
      <c r="H199" s="4">
        <v>42152</v>
      </c>
    </row>
    <row r="200" spans="1:8" x14ac:dyDescent="0.25">
      <c r="A200" t="s">
        <v>614</v>
      </c>
      <c r="B200" t="s">
        <v>746</v>
      </c>
      <c r="C200" t="s">
        <v>727</v>
      </c>
      <c r="D200" t="s">
        <v>615</v>
      </c>
      <c r="E200" t="s">
        <v>616</v>
      </c>
      <c r="F200" t="s">
        <v>23</v>
      </c>
      <c r="G200" s="4">
        <v>29049</v>
      </c>
      <c r="H200" s="4">
        <v>40901</v>
      </c>
    </row>
    <row r="201" spans="1:8" x14ac:dyDescent="0.25">
      <c r="A201" t="s">
        <v>617</v>
      </c>
      <c r="B201" t="s">
        <v>807</v>
      </c>
      <c r="C201" t="s">
        <v>750</v>
      </c>
      <c r="D201" t="s">
        <v>618</v>
      </c>
      <c r="E201" t="s">
        <v>619</v>
      </c>
      <c r="F201" t="s">
        <v>36</v>
      </c>
      <c r="G201" s="4">
        <v>34156</v>
      </c>
      <c r="H201" s="4">
        <v>40241</v>
      </c>
    </row>
  </sheetData>
  <autoFilter ref="A1:H1" xr:uid="{4D88D734-BAB1-40D0-80F9-DACC73AD2BD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A1:B10"/>
    </sheetView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9" spans="1:2" x14ac:dyDescent="0.25">
      <c r="A9" s="2" t="s">
        <v>14</v>
      </c>
      <c r="B9" t="str">
        <f>VLOOKUP(A9,A1:B7,2,FALSE)</f>
        <v>Ginger</v>
      </c>
    </row>
    <row r="10" spans="1:2" x14ac:dyDescent="0.25">
      <c r="A10" t="s">
        <v>6</v>
      </c>
      <c r="B10" t="str">
        <f>VLOOKUP(A10, A2:B7, 2, FALSE)</f>
        <v>Multi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CDEA-0759-4E6A-B174-B1880EB61220}">
  <dimension ref="A1:I18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13.5703125" bestFit="1" customWidth="1"/>
    <col min="8" max="8" width="10.7109375" bestFit="1" customWidth="1"/>
    <col min="9" max="9" width="12.140625" bestFit="1" customWidth="1"/>
  </cols>
  <sheetData>
    <row r="1" spans="1:9" x14ac:dyDescent="0.25">
      <c r="A1" s="3" t="s">
        <v>849</v>
      </c>
      <c r="B1" s="3"/>
      <c r="C1" s="3"/>
      <c r="D1" s="3"/>
    </row>
    <row r="3" spans="1:9" x14ac:dyDescent="0.25">
      <c r="A3" s="3" t="s">
        <v>15</v>
      </c>
      <c r="B3" t="s">
        <v>46</v>
      </c>
    </row>
    <row r="4" spans="1:9" x14ac:dyDescent="0.25">
      <c r="A4" s="3" t="s">
        <v>847</v>
      </c>
      <c r="B4" t="str">
        <f>VLOOKUP($B$3,hrfile!$A$1:$H$201, 2, FALSE)</f>
        <v>Lily</v>
      </c>
    </row>
    <row r="5" spans="1:9" x14ac:dyDescent="0.25">
      <c r="A5" s="3" t="s">
        <v>848</v>
      </c>
      <c r="B5" t="str">
        <f>VLOOKUP($B$3,hrfile!$A$1:$H$201, 3, FALSE)</f>
        <v>Nguyen</v>
      </c>
    </row>
    <row r="6" spans="1:9" x14ac:dyDescent="0.25">
      <c r="A6" s="3" t="s">
        <v>850</v>
      </c>
      <c r="B6" t="str">
        <f>VLOOKUP($B$3,hrfile!$A$1:$H$201, 4, FALSE)</f>
        <v>Lily Nguyen</v>
      </c>
    </row>
    <row r="7" spans="1:9" x14ac:dyDescent="0.25">
      <c r="A7" s="3" t="s">
        <v>16</v>
      </c>
      <c r="B7" t="str">
        <f>VLOOKUP($B$3,hrfile!$A$1:$H$201, 5, FALSE)</f>
        <v>MP 28 83 00 C</v>
      </c>
    </row>
    <row r="8" spans="1:9" x14ac:dyDescent="0.25">
      <c r="A8" s="3" t="s">
        <v>17</v>
      </c>
      <c r="B8" t="str">
        <f>VLOOKUP($B$3,hrfile!$A$1:$H$201, 6, FALSE)</f>
        <v>Female</v>
      </c>
    </row>
    <row r="9" spans="1:9" x14ac:dyDescent="0.25">
      <c r="A9" s="3" t="s">
        <v>18</v>
      </c>
      <c r="B9" s="5">
        <f>VLOOKUP($B$3,hrfile!$A$1:$H$201, 7, FALSE)</f>
        <v>36310</v>
      </c>
    </row>
    <row r="10" spans="1:9" x14ac:dyDescent="0.25">
      <c r="A10" s="3" t="s">
        <v>19</v>
      </c>
      <c r="B10" s="5">
        <f>VLOOKUP($B$3,hrfile!$A$1:$H$201, 8, FALSE)</f>
        <v>42147</v>
      </c>
    </row>
    <row r="12" spans="1:9" x14ac:dyDescent="0.25">
      <c r="H12" s="3" t="s">
        <v>847</v>
      </c>
      <c r="I12" t="str">
        <f>VLOOKUP($B$3,hrfile!$A$1:$H$201, 2, FALSE)</f>
        <v>Lily</v>
      </c>
    </row>
    <row r="13" spans="1:9" x14ac:dyDescent="0.25">
      <c r="H13" s="3" t="s">
        <v>848</v>
      </c>
      <c r="I13" t="str">
        <f>VLOOKUP($B$3,hrfile!$A$1:$H$201, 3, FALSE)</f>
        <v>Nguyen</v>
      </c>
    </row>
    <row r="14" spans="1:9" x14ac:dyDescent="0.25">
      <c r="A14" s="3" t="s">
        <v>620</v>
      </c>
      <c r="B14" t="str">
        <f>VLOOKUP($B$3,Department_Structure_1[], 2, FALSE)</f>
        <v>Customer Services</v>
      </c>
      <c r="H14" s="3" t="s">
        <v>850</v>
      </c>
      <c r="I14" t="str">
        <f>VLOOKUP($B$3,hrfile!$A$1:$H$201, 4, FALSE)</f>
        <v>Lily Nguyen</v>
      </c>
    </row>
    <row r="15" spans="1:9" x14ac:dyDescent="0.25">
      <c r="A15" s="3" t="s">
        <v>621</v>
      </c>
      <c r="B15" t="str">
        <f>VLOOKUP($B$3,Department_Structure_1[], 3, FALSE)</f>
        <v>Customer Services Manager</v>
      </c>
      <c r="H15" s="3" t="s">
        <v>16</v>
      </c>
      <c r="I15" t="str">
        <f>VLOOKUP($B$3,hrfile!$A$1:$H$201, 5, FALSE)</f>
        <v>MP 28 83 00 C</v>
      </c>
    </row>
    <row r="16" spans="1:9" x14ac:dyDescent="0.25">
      <c r="H16" s="3" t="s">
        <v>17</v>
      </c>
      <c r="I16" t="str">
        <f>VLOOKUP($B$3,hrfile!$A$1:$H$201, 6, FALSE)</f>
        <v>Female</v>
      </c>
    </row>
    <row r="17" spans="8:9" x14ac:dyDescent="0.25">
      <c r="H17" s="3" t="s">
        <v>18</v>
      </c>
      <c r="I17" s="5">
        <f>VLOOKUP($B$3,hrfile!$A$1:$H$201, 7, FALSE)</f>
        <v>36310</v>
      </c>
    </row>
    <row r="18" spans="8:9" x14ac:dyDescent="0.25">
      <c r="H18" s="3" t="s">
        <v>19</v>
      </c>
      <c r="I18" s="5">
        <f>VLOOKUP($B$3,hrfile!$A$1:$H$201, 8, FALSE)</f>
        <v>42147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Please select from list" promptTitle="Please select from drop down" prompt="Please select from drop down!" xr:uid="{0558AED3-9DE9-4A61-828C-D58532FF05E8}">
          <x14:formula1>
            <xm:f>hrfile!$A:$A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DE1E-99A1-425C-B21B-4BC740E9CEDE}">
  <dimension ref="A1:G13"/>
  <sheetViews>
    <sheetView workbookViewId="0">
      <selection activeCell="B13" sqref="B13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140625" bestFit="1" customWidth="1"/>
    <col min="4" max="4" width="10.28515625" bestFit="1" customWidth="1"/>
    <col min="5" max="5" width="15.42578125" bestFit="1" customWidth="1"/>
    <col min="6" max="6" width="9.5703125" bestFit="1" customWidth="1"/>
    <col min="7" max="7" width="10.42578125" bestFit="1" customWidth="1"/>
  </cols>
  <sheetData>
    <row r="1" spans="1:7" x14ac:dyDescent="0.25">
      <c r="A1" s="7" t="s">
        <v>16</v>
      </c>
      <c r="B1" s="7" t="s">
        <v>854</v>
      </c>
      <c r="C1" s="7" t="s">
        <v>855</v>
      </c>
      <c r="D1" s="7" t="s">
        <v>856</v>
      </c>
      <c r="E1" s="7" t="s">
        <v>857</v>
      </c>
      <c r="F1" s="7" t="s">
        <v>858</v>
      </c>
      <c r="G1" s="7" t="s">
        <v>1070</v>
      </c>
    </row>
    <row r="2" spans="1:7" x14ac:dyDescent="0.25">
      <c r="A2" s="7" t="s">
        <v>22</v>
      </c>
      <c r="B2" s="7" t="s">
        <v>859</v>
      </c>
      <c r="C2" s="7" t="s">
        <v>860</v>
      </c>
      <c r="D2" s="7" t="s">
        <v>861</v>
      </c>
      <c r="E2" s="7" t="s">
        <v>862</v>
      </c>
      <c r="F2" s="7" t="s">
        <v>863</v>
      </c>
      <c r="G2" s="7" t="s">
        <v>1071</v>
      </c>
    </row>
    <row r="3" spans="1:7" x14ac:dyDescent="0.25">
      <c r="A3" s="7" t="s">
        <v>26</v>
      </c>
      <c r="B3" s="7" t="s">
        <v>864</v>
      </c>
      <c r="C3" s="7" t="s">
        <v>860</v>
      </c>
      <c r="D3" s="7" t="s">
        <v>861</v>
      </c>
      <c r="E3" s="7" t="s">
        <v>862</v>
      </c>
      <c r="F3" s="7" t="s">
        <v>863</v>
      </c>
      <c r="G3" s="7" t="s">
        <v>1072</v>
      </c>
    </row>
    <row r="4" spans="1:7" x14ac:dyDescent="0.25">
      <c r="A4" s="7" t="s">
        <v>29</v>
      </c>
      <c r="B4" s="7" t="s">
        <v>865</v>
      </c>
      <c r="C4" s="7" t="s">
        <v>860</v>
      </c>
      <c r="D4" s="7" t="s">
        <v>861</v>
      </c>
      <c r="E4" s="7" t="s">
        <v>862</v>
      </c>
      <c r="F4" s="7" t="s">
        <v>863</v>
      </c>
      <c r="G4" s="7" t="s">
        <v>1073</v>
      </c>
    </row>
    <row r="5" spans="1:7" x14ac:dyDescent="0.25">
      <c r="A5" s="7" t="s">
        <v>32</v>
      </c>
      <c r="B5" s="7" t="s">
        <v>866</v>
      </c>
      <c r="C5" s="7" t="s">
        <v>860</v>
      </c>
      <c r="D5" s="7" t="s">
        <v>861</v>
      </c>
      <c r="E5" s="7" t="s">
        <v>862</v>
      </c>
      <c r="F5" s="7" t="s">
        <v>863</v>
      </c>
      <c r="G5" s="7" t="s">
        <v>1074</v>
      </c>
    </row>
    <row r="6" spans="1:7" x14ac:dyDescent="0.25">
      <c r="A6" s="7" t="s">
        <v>35</v>
      </c>
      <c r="B6" s="7" t="s">
        <v>867</v>
      </c>
      <c r="C6" s="7" t="s">
        <v>860</v>
      </c>
      <c r="D6" s="7" t="s">
        <v>861</v>
      </c>
      <c r="E6" s="7" t="s">
        <v>862</v>
      </c>
      <c r="F6" s="7" t="s">
        <v>863</v>
      </c>
      <c r="G6" s="7" t="s">
        <v>1075</v>
      </c>
    </row>
    <row r="7" spans="1:7" x14ac:dyDescent="0.25">
      <c r="A7" s="7" t="s">
        <v>39</v>
      </c>
      <c r="B7" s="7" t="s">
        <v>868</v>
      </c>
      <c r="C7" s="7" t="s">
        <v>860</v>
      </c>
      <c r="D7" s="7" t="s">
        <v>861</v>
      </c>
      <c r="E7" s="7" t="s">
        <v>862</v>
      </c>
      <c r="F7" s="7" t="s">
        <v>863</v>
      </c>
      <c r="G7" s="7" t="s">
        <v>1076</v>
      </c>
    </row>
    <row r="8" spans="1:7" x14ac:dyDescent="0.25">
      <c r="A8" s="7" t="s">
        <v>42</v>
      </c>
      <c r="B8" s="7" t="s">
        <v>869</v>
      </c>
      <c r="C8" s="7" t="s">
        <v>860</v>
      </c>
      <c r="D8" s="7" t="s">
        <v>861</v>
      </c>
      <c r="E8" s="7" t="s">
        <v>862</v>
      </c>
      <c r="F8" s="7" t="s">
        <v>863</v>
      </c>
      <c r="G8" s="7" t="s">
        <v>1077</v>
      </c>
    </row>
    <row r="9" spans="1:7" x14ac:dyDescent="0.25">
      <c r="A9" s="7" t="s">
        <v>45</v>
      </c>
      <c r="B9" s="7" t="s">
        <v>870</v>
      </c>
      <c r="C9" s="7" t="s">
        <v>860</v>
      </c>
      <c r="D9" s="7" t="s">
        <v>861</v>
      </c>
      <c r="E9" s="7" t="s">
        <v>862</v>
      </c>
      <c r="F9" s="7" t="s">
        <v>863</v>
      </c>
      <c r="G9" s="7" t="s">
        <v>721</v>
      </c>
    </row>
    <row r="10" spans="1:7" x14ac:dyDescent="0.25">
      <c r="A10" s="7" t="s">
        <v>48</v>
      </c>
      <c r="B10" s="7" t="s">
        <v>871</v>
      </c>
      <c r="C10" s="7" t="s">
        <v>860</v>
      </c>
      <c r="D10" s="7" t="s">
        <v>861</v>
      </c>
      <c r="E10" s="7" t="s">
        <v>862</v>
      </c>
      <c r="F10" s="7" t="s">
        <v>863</v>
      </c>
      <c r="G10" s="7" t="s">
        <v>11</v>
      </c>
    </row>
    <row r="11" spans="1:7" x14ac:dyDescent="0.25">
      <c r="A11" s="7" t="s">
        <v>51</v>
      </c>
      <c r="B11" s="7" t="s">
        <v>872</v>
      </c>
      <c r="C11" s="7" t="s">
        <v>860</v>
      </c>
      <c r="D11" s="7" t="s">
        <v>861</v>
      </c>
      <c r="E11" s="7" t="s">
        <v>862</v>
      </c>
      <c r="F11" s="7" t="s">
        <v>863</v>
      </c>
      <c r="G11" s="7" t="s">
        <v>1078</v>
      </c>
    </row>
    <row r="13" spans="1:7" x14ac:dyDescent="0.25">
      <c r="B13" s="7" t="s">
        <v>865</v>
      </c>
      <c r="C13" t="str">
        <f>VLOOKUP(B13,B1:G11, 6, FALSE)</f>
        <v>Pink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B469-FA5D-4907-A598-8B705CECFFEB}">
  <dimension ref="A1:C202"/>
  <sheetViews>
    <sheetView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33" bestFit="1" customWidth="1"/>
  </cols>
  <sheetData>
    <row r="1" spans="1:3" x14ac:dyDescent="0.25">
      <c r="A1" t="s">
        <v>851</v>
      </c>
      <c r="B1" t="s">
        <v>852</v>
      </c>
      <c r="C1" t="s">
        <v>853</v>
      </c>
    </row>
    <row r="2" spans="1:3" x14ac:dyDescent="0.25">
      <c r="A2" s="6" t="s">
        <v>15</v>
      </c>
      <c r="B2" s="6" t="s">
        <v>620</v>
      </c>
      <c r="C2" s="6" t="s">
        <v>621</v>
      </c>
    </row>
    <row r="3" spans="1:3" x14ac:dyDescent="0.25">
      <c r="A3" s="6" t="s">
        <v>20</v>
      </c>
      <c r="B3" s="6" t="s">
        <v>622</v>
      </c>
      <c r="C3" s="6" t="s">
        <v>623</v>
      </c>
    </row>
    <row r="4" spans="1:3" x14ac:dyDescent="0.25">
      <c r="A4" s="6" t="s">
        <v>24</v>
      </c>
      <c r="B4" s="6" t="s">
        <v>622</v>
      </c>
      <c r="C4" s="6" t="s">
        <v>624</v>
      </c>
    </row>
    <row r="5" spans="1:3" x14ac:dyDescent="0.25">
      <c r="A5" s="6" t="s">
        <v>27</v>
      </c>
      <c r="B5" s="6" t="s">
        <v>622</v>
      </c>
      <c r="C5" s="6" t="s">
        <v>625</v>
      </c>
    </row>
    <row r="6" spans="1:3" x14ac:dyDescent="0.25">
      <c r="A6" s="6" t="s">
        <v>30</v>
      </c>
      <c r="B6" s="6" t="s">
        <v>622</v>
      </c>
      <c r="C6" s="6" t="s">
        <v>626</v>
      </c>
    </row>
    <row r="7" spans="1:3" x14ac:dyDescent="0.25">
      <c r="A7" s="6" t="s">
        <v>33</v>
      </c>
      <c r="B7" s="6" t="s">
        <v>622</v>
      </c>
      <c r="C7" s="6" t="s">
        <v>627</v>
      </c>
    </row>
    <row r="8" spans="1:3" x14ac:dyDescent="0.25">
      <c r="A8" s="6" t="s">
        <v>37</v>
      </c>
      <c r="B8" s="6" t="s">
        <v>622</v>
      </c>
      <c r="C8" s="6" t="s">
        <v>628</v>
      </c>
    </row>
    <row r="9" spans="1:3" x14ac:dyDescent="0.25">
      <c r="A9" s="6" t="s">
        <v>40</v>
      </c>
      <c r="B9" s="6" t="s">
        <v>622</v>
      </c>
      <c r="C9" s="6" t="s">
        <v>629</v>
      </c>
    </row>
    <row r="10" spans="1:3" x14ac:dyDescent="0.25">
      <c r="A10" s="6" t="s">
        <v>43</v>
      </c>
      <c r="B10" s="6" t="s">
        <v>622</v>
      </c>
      <c r="C10" s="6" t="s">
        <v>630</v>
      </c>
    </row>
    <row r="11" spans="1:3" x14ac:dyDescent="0.25">
      <c r="A11" s="6" t="s">
        <v>46</v>
      </c>
      <c r="B11" s="6" t="s">
        <v>631</v>
      </c>
      <c r="C11" s="6" t="s">
        <v>632</v>
      </c>
    </row>
    <row r="12" spans="1:3" x14ac:dyDescent="0.25">
      <c r="A12" s="6" t="s">
        <v>49</v>
      </c>
      <c r="B12" s="6" t="s">
        <v>633</v>
      </c>
      <c r="C12" s="6" t="s">
        <v>634</v>
      </c>
    </row>
    <row r="13" spans="1:3" x14ac:dyDescent="0.25">
      <c r="A13" s="6" t="s">
        <v>52</v>
      </c>
      <c r="B13" s="6" t="s">
        <v>635</v>
      </c>
      <c r="C13" s="6" t="s">
        <v>636</v>
      </c>
    </row>
    <row r="14" spans="1:3" x14ac:dyDescent="0.25">
      <c r="A14" s="6" t="s">
        <v>55</v>
      </c>
      <c r="B14" s="6" t="s">
        <v>637</v>
      </c>
      <c r="C14" s="6" t="s">
        <v>638</v>
      </c>
    </row>
    <row r="15" spans="1:3" x14ac:dyDescent="0.25">
      <c r="A15" s="6" t="s">
        <v>58</v>
      </c>
      <c r="B15" s="6" t="s">
        <v>639</v>
      </c>
      <c r="C15" s="6" t="s">
        <v>640</v>
      </c>
    </row>
    <row r="16" spans="1:3" x14ac:dyDescent="0.25">
      <c r="A16" s="6" t="s">
        <v>61</v>
      </c>
      <c r="B16" s="6" t="s">
        <v>622</v>
      </c>
      <c r="C16" s="6" t="s">
        <v>641</v>
      </c>
    </row>
    <row r="17" spans="1:3" x14ac:dyDescent="0.25">
      <c r="A17" s="6" t="s">
        <v>64</v>
      </c>
      <c r="B17" s="6" t="s">
        <v>642</v>
      </c>
      <c r="C17" s="6" t="s">
        <v>643</v>
      </c>
    </row>
    <row r="18" spans="1:3" x14ac:dyDescent="0.25">
      <c r="A18" s="6" t="s">
        <v>67</v>
      </c>
      <c r="B18" s="6" t="s">
        <v>635</v>
      </c>
      <c r="C18" s="6" t="s">
        <v>644</v>
      </c>
    </row>
    <row r="19" spans="1:3" x14ac:dyDescent="0.25">
      <c r="A19" s="6" t="s">
        <v>70</v>
      </c>
      <c r="B19" s="6" t="s">
        <v>642</v>
      </c>
      <c r="C19" s="6" t="s">
        <v>645</v>
      </c>
    </row>
    <row r="20" spans="1:3" x14ac:dyDescent="0.25">
      <c r="A20" s="6" t="s">
        <v>73</v>
      </c>
      <c r="B20" s="6" t="s">
        <v>642</v>
      </c>
      <c r="C20" s="6" t="s">
        <v>646</v>
      </c>
    </row>
    <row r="21" spans="1:3" x14ac:dyDescent="0.25">
      <c r="A21" s="6" t="s">
        <v>76</v>
      </c>
      <c r="B21" s="6" t="s">
        <v>642</v>
      </c>
      <c r="C21" s="6" t="s">
        <v>647</v>
      </c>
    </row>
    <row r="22" spans="1:3" x14ac:dyDescent="0.25">
      <c r="A22" s="6" t="s">
        <v>79</v>
      </c>
      <c r="B22" s="6" t="s">
        <v>642</v>
      </c>
      <c r="C22" s="6" t="s">
        <v>648</v>
      </c>
    </row>
    <row r="23" spans="1:3" x14ac:dyDescent="0.25">
      <c r="A23" s="6" t="s">
        <v>82</v>
      </c>
      <c r="B23" s="6" t="s">
        <v>639</v>
      </c>
      <c r="C23" s="6" t="s">
        <v>649</v>
      </c>
    </row>
    <row r="24" spans="1:3" x14ac:dyDescent="0.25">
      <c r="A24" s="6" t="s">
        <v>85</v>
      </c>
      <c r="B24" s="6" t="s">
        <v>650</v>
      </c>
      <c r="C24" s="6" t="s">
        <v>651</v>
      </c>
    </row>
    <row r="25" spans="1:3" x14ac:dyDescent="0.25">
      <c r="A25" s="6" t="s">
        <v>88</v>
      </c>
      <c r="B25" s="6" t="s">
        <v>642</v>
      </c>
      <c r="C25" s="6" t="s">
        <v>652</v>
      </c>
    </row>
    <row r="26" spans="1:3" x14ac:dyDescent="0.25">
      <c r="A26" s="6" t="s">
        <v>91</v>
      </c>
      <c r="B26" s="6" t="s">
        <v>642</v>
      </c>
      <c r="C26" s="6" t="s">
        <v>652</v>
      </c>
    </row>
    <row r="27" spans="1:3" x14ac:dyDescent="0.25">
      <c r="A27" s="6" t="s">
        <v>94</v>
      </c>
      <c r="B27" s="6" t="s">
        <v>642</v>
      </c>
      <c r="C27" s="6" t="s">
        <v>652</v>
      </c>
    </row>
    <row r="28" spans="1:3" x14ac:dyDescent="0.25">
      <c r="A28" s="6" t="s">
        <v>97</v>
      </c>
      <c r="B28" s="6" t="s">
        <v>633</v>
      </c>
      <c r="C28" s="6" t="s">
        <v>653</v>
      </c>
    </row>
    <row r="29" spans="1:3" x14ac:dyDescent="0.25">
      <c r="A29" s="6" t="s">
        <v>100</v>
      </c>
      <c r="B29" s="6" t="s">
        <v>642</v>
      </c>
      <c r="C29" s="6" t="s">
        <v>654</v>
      </c>
    </row>
    <row r="30" spans="1:3" x14ac:dyDescent="0.25">
      <c r="A30" s="6" t="s">
        <v>103</v>
      </c>
      <c r="B30" s="6" t="s">
        <v>642</v>
      </c>
      <c r="C30" s="6" t="s">
        <v>655</v>
      </c>
    </row>
    <row r="31" spans="1:3" x14ac:dyDescent="0.25">
      <c r="A31" s="6" t="s">
        <v>106</v>
      </c>
      <c r="B31" s="6" t="s">
        <v>635</v>
      </c>
      <c r="C31" s="6" t="s">
        <v>656</v>
      </c>
    </row>
    <row r="32" spans="1:3" x14ac:dyDescent="0.25">
      <c r="A32" s="6" t="s">
        <v>109</v>
      </c>
      <c r="B32" s="6" t="s">
        <v>635</v>
      </c>
      <c r="C32" s="6" t="s">
        <v>657</v>
      </c>
    </row>
    <row r="33" spans="1:3" x14ac:dyDescent="0.25">
      <c r="A33" s="6" t="s">
        <v>112</v>
      </c>
      <c r="B33" s="6" t="s">
        <v>635</v>
      </c>
      <c r="C33" s="6" t="s">
        <v>658</v>
      </c>
    </row>
    <row r="34" spans="1:3" x14ac:dyDescent="0.25">
      <c r="A34" s="6" t="s">
        <v>115</v>
      </c>
      <c r="B34" s="6" t="s">
        <v>639</v>
      </c>
      <c r="C34" s="6" t="s">
        <v>659</v>
      </c>
    </row>
    <row r="35" spans="1:3" x14ac:dyDescent="0.25">
      <c r="A35" s="6" t="s">
        <v>117</v>
      </c>
      <c r="B35" s="6" t="s">
        <v>635</v>
      </c>
      <c r="C35" s="6" t="s">
        <v>658</v>
      </c>
    </row>
    <row r="36" spans="1:3" x14ac:dyDescent="0.25">
      <c r="A36" s="6" t="s">
        <v>120</v>
      </c>
      <c r="B36" s="6" t="s">
        <v>631</v>
      </c>
      <c r="C36" s="6" t="s">
        <v>660</v>
      </c>
    </row>
    <row r="37" spans="1:3" x14ac:dyDescent="0.25">
      <c r="A37" s="6" t="s">
        <v>123</v>
      </c>
      <c r="B37" s="6" t="s">
        <v>631</v>
      </c>
      <c r="C37" s="6" t="s">
        <v>660</v>
      </c>
    </row>
    <row r="38" spans="1:3" x14ac:dyDescent="0.25">
      <c r="A38" s="6" t="s">
        <v>126</v>
      </c>
      <c r="B38" s="6" t="s">
        <v>631</v>
      </c>
      <c r="C38" s="6" t="s">
        <v>660</v>
      </c>
    </row>
    <row r="39" spans="1:3" x14ac:dyDescent="0.25">
      <c r="A39" s="6" t="s">
        <v>129</v>
      </c>
      <c r="B39" s="6" t="s">
        <v>633</v>
      </c>
      <c r="C39" s="6" t="s">
        <v>661</v>
      </c>
    </row>
    <row r="40" spans="1:3" x14ac:dyDescent="0.25">
      <c r="A40" s="6" t="s">
        <v>132</v>
      </c>
      <c r="B40" s="6" t="s">
        <v>631</v>
      </c>
      <c r="C40" s="6" t="s">
        <v>660</v>
      </c>
    </row>
    <row r="41" spans="1:3" x14ac:dyDescent="0.25">
      <c r="A41" s="6" t="s">
        <v>135</v>
      </c>
      <c r="B41" s="6" t="s">
        <v>642</v>
      </c>
      <c r="C41" s="6" t="s">
        <v>652</v>
      </c>
    </row>
    <row r="42" spans="1:3" x14ac:dyDescent="0.25">
      <c r="A42" s="6" t="s">
        <v>138</v>
      </c>
      <c r="B42" s="6" t="s">
        <v>642</v>
      </c>
      <c r="C42" s="6" t="s">
        <v>654</v>
      </c>
    </row>
    <row r="43" spans="1:3" x14ac:dyDescent="0.25">
      <c r="A43" s="6" t="s">
        <v>141</v>
      </c>
      <c r="B43" s="6" t="s">
        <v>635</v>
      </c>
      <c r="C43" s="6" t="s">
        <v>658</v>
      </c>
    </row>
    <row r="44" spans="1:3" x14ac:dyDescent="0.25">
      <c r="A44" s="6" t="s">
        <v>144</v>
      </c>
      <c r="B44" s="6" t="s">
        <v>635</v>
      </c>
      <c r="C44" s="6" t="s">
        <v>657</v>
      </c>
    </row>
    <row r="45" spans="1:3" x14ac:dyDescent="0.25">
      <c r="A45" s="6" t="s">
        <v>147</v>
      </c>
      <c r="B45" s="6" t="s">
        <v>635</v>
      </c>
      <c r="C45" s="6" t="s">
        <v>656</v>
      </c>
    </row>
    <row r="46" spans="1:3" x14ac:dyDescent="0.25">
      <c r="A46" s="6" t="s">
        <v>150</v>
      </c>
      <c r="B46" s="6" t="s">
        <v>642</v>
      </c>
      <c r="C46" s="6" t="s">
        <v>655</v>
      </c>
    </row>
    <row r="47" spans="1:3" x14ac:dyDescent="0.25">
      <c r="A47" s="6" t="s">
        <v>153</v>
      </c>
      <c r="B47" s="6" t="s">
        <v>631</v>
      </c>
      <c r="C47" s="6" t="s">
        <v>660</v>
      </c>
    </row>
    <row r="48" spans="1:3" x14ac:dyDescent="0.25">
      <c r="A48" s="6" t="s">
        <v>156</v>
      </c>
      <c r="B48" s="6" t="s">
        <v>635</v>
      </c>
      <c r="C48" s="6" t="s">
        <v>657</v>
      </c>
    </row>
    <row r="49" spans="1:3" x14ac:dyDescent="0.25">
      <c r="A49" s="6" t="s">
        <v>159</v>
      </c>
      <c r="B49" s="6" t="s">
        <v>650</v>
      </c>
      <c r="C49" s="6" t="s">
        <v>662</v>
      </c>
    </row>
    <row r="50" spans="1:3" x14ac:dyDescent="0.25">
      <c r="A50" s="6" t="s">
        <v>162</v>
      </c>
      <c r="B50" s="6" t="s">
        <v>639</v>
      </c>
      <c r="C50" s="6" t="s">
        <v>649</v>
      </c>
    </row>
    <row r="51" spans="1:3" x14ac:dyDescent="0.25">
      <c r="A51" s="6" t="s">
        <v>165</v>
      </c>
      <c r="B51" s="6" t="s">
        <v>631</v>
      </c>
      <c r="C51" s="6" t="s">
        <v>660</v>
      </c>
    </row>
    <row r="52" spans="1:3" x14ac:dyDescent="0.25">
      <c r="A52" s="6" t="s">
        <v>168</v>
      </c>
      <c r="B52" s="6" t="s">
        <v>633</v>
      </c>
      <c r="C52" s="6" t="s">
        <v>661</v>
      </c>
    </row>
    <row r="53" spans="1:3" x14ac:dyDescent="0.25">
      <c r="A53" s="6" t="s">
        <v>171</v>
      </c>
      <c r="B53" s="6" t="s">
        <v>631</v>
      </c>
      <c r="C53" s="6" t="s">
        <v>660</v>
      </c>
    </row>
    <row r="54" spans="1:3" x14ac:dyDescent="0.25">
      <c r="A54" s="6" t="s">
        <v>174</v>
      </c>
      <c r="B54" s="6" t="s">
        <v>635</v>
      </c>
      <c r="C54" s="6" t="s">
        <v>657</v>
      </c>
    </row>
    <row r="55" spans="1:3" x14ac:dyDescent="0.25">
      <c r="A55" s="6" t="s">
        <v>177</v>
      </c>
      <c r="B55" s="6" t="s">
        <v>635</v>
      </c>
      <c r="C55" s="6" t="s">
        <v>656</v>
      </c>
    </row>
    <row r="56" spans="1:3" x14ac:dyDescent="0.25">
      <c r="A56" s="6" t="s">
        <v>180</v>
      </c>
      <c r="B56" s="6" t="s">
        <v>631</v>
      </c>
      <c r="C56" s="6" t="s">
        <v>660</v>
      </c>
    </row>
    <row r="57" spans="1:3" x14ac:dyDescent="0.25">
      <c r="A57" s="6" t="s">
        <v>183</v>
      </c>
      <c r="B57" s="6" t="s">
        <v>631</v>
      </c>
      <c r="C57" s="6" t="s">
        <v>660</v>
      </c>
    </row>
    <row r="58" spans="1:3" x14ac:dyDescent="0.25">
      <c r="A58" s="6" t="s">
        <v>186</v>
      </c>
      <c r="B58" s="6" t="s">
        <v>635</v>
      </c>
      <c r="C58" s="6" t="s">
        <v>656</v>
      </c>
    </row>
    <row r="59" spans="1:3" x14ac:dyDescent="0.25">
      <c r="A59" s="6" t="s">
        <v>189</v>
      </c>
      <c r="B59" s="6" t="s">
        <v>631</v>
      </c>
      <c r="C59" s="6" t="s">
        <v>660</v>
      </c>
    </row>
    <row r="60" spans="1:3" x14ac:dyDescent="0.25">
      <c r="A60" s="6" t="s">
        <v>192</v>
      </c>
      <c r="B60" s="6" t="s">
        <v>642</v>
      </c>
      <c r="C60" s="6" t="s">
        <v>655</v>
      </c>
    </row>
    <row r="61" spans="1:3" x14ac:dyDescent="0.25">
      <c r="A61" s="6" t="s">
        <v>195</v>
      </c>
      <c r="B61" s="6" t="s">
        <v>635</v>
      </c>
      <c r="C61" s="6" t="s">
        <v>656</v>
      </c>
    </row>
    <row r="62" spans="1:3" x14ac:dyDescent="0.25">
      <c r="A62" s="6" t="s">
        <v>198</v>
      </c>
      <c r="B62" s="6" t="s">
        <v>635</v>
      </c>
      <c r="C62" s="6" t="s">
        <v>658</v>
      </c>
    </row>
    <row r="63" spans="1:3" x14ac:dyDescent="0.25">
      <c r="A63" s="6" t="s">
        <v>201</v>
      </c>
      <c r="B63" s="6" t="s">
        <v>635</v>
      </c>
      <c r="C63" s="6" t="s">
        <v>657</v>
      </c>
    </row>
    <row r="64" spans="1:3" x14ac:dyDescent="0.25">
      <c r="A64" s="6" t="s">
        <v>204</v>
      </c>
      <c r="B64" s="6" t="s">
        <v>631</v>
      </c>
      <c r="C64" s="6" t="s">
        <v>660</v>
      </c>
    </row>
    <row r="65" spans="1:3" x14ac:dyDescent="0.25">
      <c r="A65" s="6" t="s">
        <v>207</v>
      </c>
      <c r="B65" s="6" t="s">
        <v>631</v>
      </c>
      <c r="C65" s="6" t="s">
        <v>660</v>
      </c>
    </row>
    <row r="66" spans="1:3" x14ac:dyDescent="0.25">
      <c r="A66" s="6" t="s">
        <v>210</v>
      </c>
      <c r="B66" s="6" t="s">
        <v>633</v>
      </c>
      <c r="C66" s="6" t="s">
        <v>653</v>
      </c>
    </row>
    <row r="67" spans="1:3" x14ac:dyDescent="0.25">
      <c r="A67" s="6" t="s">
        <v>213</v>
      </c>
      <c r="B67" s="6" t="s">
        <v>631</v>
      </c>
      <c r="C67" s="6" t="s">
        <v>660</v>
      </c>
    </row>
    <row r="68" spans="1:3" x14ac:dyDescent="0.25">
      <c r="A68" s="6" t="s">
        <v>216</v>
      </c>
      <c r="B68" s="6" t="s">
        <v>635</v>
      </c>
      <c r="C68" s="6" t="s">
        <v>656</v>
      </c>
    </row>
    <row r="69" spans="1:3" x14ac:dyDescent="0.25">
      <c r="A69" s="6" t="s">
        <v>219</v>
      </c>
      <c r="B69" s="6" t="s">
        <v>631</v>
      </c>
      <c r="C69" s="6" t="s">
        <v>660</v>
      </c>
    </row>
    <row r="70" spans="1:3" x14ac:dyDescent="0.25">
      <c r="A70" s="6" t="s">
        <v>222</v>
      </c>
      <c r="B70" s="6" t="s">
        <v>639</v>
      </c>
      <c r="C70" s="6" t="s">
        <v>663</v>
      </c>
    </row>
    <row r="71" spans="1:3" x14ac:dyDescent="0.25">
      <c r="A71" s="6" t="s">
        <v>225</v>
      </c>
      <c r="B71" s="6" t="s">
        <v>642</v>
      </c>
      <c r="C71" s="6" t="s">
        <v>652</v>
      </c>
    </row>
    <row r="72" spans="1:3" x14ac:dyDescent="0.25">
      <c r="A72" s="6" t="s">
        <v>228</v>
      </c>
      <c r="B72" s="6" t="s">
        <v>635</v>
      </c>
      <c r="C72" s="6" t="s">
        <v>658</v>
      </c>
    </row>
    <row r="73" spans="1:3" x14ac:dyDescent="0.25">
      <c r="A73" s="6" t="s">
        <v>231</v>
      </c>
      <c r="B73" s="6" t="s">
        <v>633</v>
      </c>
      <c r="C73" s="6" t="s">
        <v>653</v>
      </c>
    </row>
    <row r="74" spans="1:3" x14ac:dyDescent="0.25">
      <c r="A74" s="6" t="s">
        <v>234</v>
      </c>
      <c r="B74" s="6" t="s">
        <v>635</v>
      </c>
      <c r="C74" s="6" t="s">
        <v>656</v>
      </c>
    </row>
    <row r="75" spans="1:3" x14ac:dyDescent="0.25">
      <c r="A75" s="6" t="s">
        <v>237</v>
      </c>
      <c r="B75" s="6" t="s">
        <v>635</v>
      </c>
      <c r="C75" s="6" t="s">
        <v>657</v>
      </c>
    </row>
    <row r="76" spans="1:3" x14ac:dyDescent="0.25">
      <c r="A76" s="6" t="s">
        <v>240</v>
      </c>
      <c r="B76" s="6" t="s">
        <v>633</v>
      </c>
      <c r="C76" s="6" t="s">
        <v>661</v>
      </c>
    </row>
    <row r="77" spans="1:3" x14ac:dyDescent="0.25">
      <c r="A77" s="6" t="s">
        <v>243</v>
      </c>
      <c r="B77" s="6" t="s">
        <v>642</v>
      </c>
      <c r="C77" s="6" t="s">
        <v>664</v>
      </c>
    </row>
    <row r="78" spans="1:3" x14ac:dyDescent="0.25">
      <c r="A78" s="6" t="s">
        <v>246</v>
      </c>
      <c r="B78" s="6" t="s">
        <v>650</v>
      </c>
      <c r="C78" s="6" t="s">
        <v>665</v>
      </c>
    </row>
    <row r="79" spans="1:3" x14ac:dyDescent="0.25">
      <c r="A79" s="6" t="s">
        <v>249</v>
      </c>
      <c r="B79" s="6" t="s">
        <v>639</v>
      </c>
      <c r="C79" s="6" t="s">
        <v>666</v>
      </c>
    </row>
    <row r="80" spans="1:3" x14ac:dyDescent="0.25">
      <c r="A80" s="6" t="s">
        <v>252</v>
      </c>
      <c r="B80" s="6" t="s">
        <v>631</v>
      </c>
      <c r="C80" s="6" t="s">
        <v>660</v>
      </c>
    </row>
    <row r="81" spans="1:3" x14ac:dyDescent="0.25">
      <c r="A81" s="6" t="s">
        <v>255</v>
      </c>
      <c r="B81" s="6" t="s">
        <v>642</v>
      </c>
      <c r="C81" s="6" t="s">
        <v>654</v>
      </c>
    </row>
    <row r="82" spans="1:3" x14ac:dyDescent="0.25">
      <c r="A82" s="6" t="s">
        <v>258</v>
      </c>
      <c r="B82" s="6" t="s">
        <v>642</v>
      </c>
      <c r="C82" s="6" t="s">
        <v>654</v>
      </c>
    </row>
    <row r="83" spans="1:3" x14ac:dyDescent="0.25">
      <c r="A83" s="6" t="s">
        <v>261</v>
      </c>
      <c r="B83" s="6" t="s">
        <v>622</v>
      </c>
      <c r="C83" s="6" t="s">
        <v>667</v>
      </c>
    </row>
    <row r="84" spans="1:3" x14ac:dyDescent="0.25">
      <c r="A84" s="6" t="s">
        <v>264</v>
      </c>
      <c r="B84" s="6" t="s">
        <v>635</v>
      </c>
      <c r="C84" s="6" t="s">
        <v>657</v>
      </c>
    </row>
    <row r="85" spans="1:3" x14ac:dyDescent="0.25">
      <c r="A85" s="6" t="s">
        <v>267</v>
      </c>
      <c r="B85" s="6" t="s">
        <v>622</v>
      </c>
      <c r="C85" s="6" t="s">
        <v>668</v>
      </c>
    </row>
    <row r="86" spans="1:3" x14ac:dyDescent="0.25">
      <c r="A86" s="6" t="s">
        <v>270</v>
      </c>
      <c r="B86" s="6" t="s">
        <v>635</v>
      </c>
      <c r="C86" s="6" t="s">
        <v>657</v>
      </c>
    </row>
    <row r="87" spans="1:3" x14ac:dyDescent="0.25">
      <c r="A87" s="6" t="s">
        <v>273</v>
      </c>
      <c r="B87" s="6" t="s">
        <v>635</v>
      </c>
      <c r="C87" s="6" t="s">
        <v>657</v>
      </c>
    </row>
    <row r="88" spans="1:3" x14ac:dyDescent="0.25">
      <c r="A88" s="6" t="s">
        <v>276</v>
      </c>
      <c r="B88" s="6" t="s">
        <v>633</v>
      </c>
      <c r="C88" s="6" t="s">
        <v>661</v>
      </c>
    </row>
    <row r="89" spans="1:3" x14ac:dyDescent="0.25">
      <c r="A89" s="6" t="s">
        <v>279</v>
      </c>
      <c r="B89" s="6" t="s">
        <v>631</v>
      </c>
      <c r="C89" s="6" t="s">
        <v>660</v>
      </c>
    </row>
    <row r="90" spans="1:3" x14ac:dyDescent="0.25">
      <c r="A90" s="6" t="s">
        <v>282</v>
      </c>
      <c r="B90" s="6" t="s">
        <v>635</v>
      </c>
      <c r="C90" s="6" t="s">
        <v>657</v>
      </c>
    </row>
    <row r="91" spans="1:3" x14ac:dyDescent="0.25">
      <c r="A91" s="6" t="s">
        <v>285</v>
      </c>
      <c r="B91" s="6" t="s">
        <v>631</v>
      </c>
      <c r="C91" s="6" t="s">
        <v>660</v>
      </c>
    </row>
    <row r="92" spans="1:3" x14ac:dyDescent="0.25">
      <c r="A92" s="6" t="s">
        <v>288</v>
      </c>
      <c r="B92" s="6" t="s">
        <v>631</v>
      </c>
      <c r="C92" s="6" t="s">
        <v>660</v>
      </c>
    </row>
    <row r="93" spans="1:3" x14ac:dyDescent="0.25">
      <c r="A93" s="6" t="s">
        <v>291</v>
      </c>
      <c r="B93" s="6" t="s">
        <v>635</v>
      </c>
      <c r="C93" s="6" t="s">
        <v>657</v>
      </c>
    </row>
    <row r="94" spans="1:3" x14ac:dyDescent="0.25">
      <c r="A94" s="6" t="s">
        <v>294</v>
      </c>
      <c r="B94" s="6" t="s">
        <v>631</v>
      </c>
      <c r="C94" s="6" t="s">
        <v>660</v>
      </c>
    </row>
    <row r="95" spans="1:3" x14ac:dyDescent="0.25">
      <c r="A95" s="6" t="s">
        <v>297</v>
      </c>
      <c r="B95" s="6" t="s">
        <v>631</v>
      </c>
      <c r="C95" s="6" t="s">
        <v>660</v>
      </c>
    </row>
    <row r="96" spans="1:3" x14ac:dyDescent="0.25">
      <c r="A96" s="6" t="s">
        <v>300</v>
      </c>
      <c r="B96" s="6" t="s">
        <v>631</v>
      </c>
      <c r="C96" s="6" t="s">
        <v>660</v>
      </c>
    </row>
    <row r="97" spans="1:3" x14ac:dyDescent="0.25">
      <c r="A97" s="6" t="s">
        <v>303</v>
      </c>
      <c r="B97" s="6" t="s">
        <v>631</v>
      </c>
      <c r="C97" s="6" t="s">
        <v>660</v>
      </c>
    </row>
    <row r="98" spans="1:3" x14ac:dyDescent="0.25">
      <c r="A98" s="6" t="s">
        <v>306</v>
      </c>
      <c r="B98" s="6" t="s">
        <v>635</v>
      </c>
      <c r="C98" s="6" t="s">
        <v>657</v>
      </c>
    </row>
    <row r="99" spans="1:3" x14ac:dyDescent="0.25">
      <c r="A99" s="6" t="s">
        <v>309</v>
      </c>
      <c r="B99" s="6" t="s">
        <v>633</v>
      </c>
      <c r="C99" s="6" t="s">
        <v>653</v>
      </c>
    </row>
    <row r="100" spans="1:3" x14ac:dyDescent="0.25">
      <c r="A100" s="6" t="s">
        <v>312</v>
      </c>
      <c r="B100" s="6" t="s">
        <v>650</v>
      </c>
      <c r="C100" s="6" t="s">
        <v>665</v>
      </c>
    </row>
    <row r="101" spans="1:3" x14ac:dyDescent="0.25">
      <c r="A101" s="6" t="s">
        <v>315</v>
      </c>
      <c r="B101" s="6" t="s">
        <v>642</v>
      </c>
      <c r="C101" s="6" t="s">
        <v>664</v>
      </c>
    </row>
    <row r="102" spans="1:3" x14ac:dyDescent="0.25">
      <c r="A102" s="6" t="s">
        <v>318</v>
      </c>
      <c r="B102" s="6" t="s">
        <v>622</v>
      </c>
      <c r="C102" s="6" t="s">
        <v>669</v>
      </c>
    </row>
    <row r="103" spans="1:3" x14ac:dyDescent="0.25">
      <c r="A103" s="6" t="s">
        <v>321</v>
      </c>
      <c r="B103" s="6" t="s">
        <v>635</v>
      </c>
      <c r="C103" s="6" t="s">
        <v>657</v>
      </c>
    </row>
    <row r="104" spans="1:3" x14ac:dyDescent="0.25">
      <c r="A104" s="6" t="s">
        <v>324</v>
      </c>
      <c r="B104" s="6" t="s">
        <v>631</v>
      </c>
      <c r="C104" s="6" t="s">
        <v>660</v>
      </c>
    </row>
    <row r="105" spans="1:3" x14ac:dyDescent="0.25">
      <c r="A105" s="6" t="s">
        <v>327</v>
      </c>
      <c r="B105" s="6" t="s">
        <v>631</v>
      </c>
      <c r="C105" s="6" t="s">
        <v>660</v>
      </c>
    </row>
    <row r="106" spans="1:3" x14ac:dyDescent="0.25">
      <c r="A106" s="6" t="s">
        <v>330</v>
      </c>
      <c r="B106" s="6" t="s">
        <v>631</v>
      </c>
      <c r="C106" s="6" t="s">
        <v>660</v>
      </c>
    </row>
    <row r="107" spans="1:3" x14ac:dyDescent="0.25">
      <c r="A107" s="6" t="s">
        <v>333</v>
      </c>
      <c r="B107" s="6" t="s">
        <v>635</v>
      </c>
      <c r="C107" s="6" t="s">
        <v>657</v>
      </c>
    </row>
    <row r="108" spans="1:3" x14ac:dyDescent="0.25">
      <c r="A108" s="6" t="s">
        <v>336</v>
      </c>
      <c r="B108" s="6" t="s">
        <v>635</v>
      </c>
      <c r="C108" s="6" t="s">
        <v>657</v>
      </c>
    </row>
    <row r="109" spans="1:3" x14ac:dyDescent="0.25">
      <c r="A109" s="6" t="s">
        <v>339</v>
      </c>
      <c r="B109" s="6" t="s">
        <v>633</v>
      </c>
      <c r="C109" s="6" t="s">
        <v>661</v>
      </c>
    </row>
    <row r="110" spans="1:3" x14ac:dyDescent="0.25">
      <c r="A110" s="6" t="s">
        <v>342</v>
      </c>
      <c r="B110" s="6" t="s">
        <v>633</v>
      </c>
      <c r="C110" s="6" t="s">
        <v>661</v>
      </c>
    </row>
    <row r="111" spans="1:3" x14ac:dyDescent="0.25">
      <c r="A111" s="6" t="s">
        <v>345</v>
      </c>
      <c r="B111" s="6" t="s">
        <v>650</v>
      </c>
      <c r="C111" s="6" t="s">
        <v>665</v>
      </c>
    </row>
    <row r="112" spans="1:3" x14ac:dyDescent="0.25">
      <c r="A112" s="6" t="s">
        <v>348</v>
      </c>
      <c r="B112" s="6" t="s">
        <v>637</v>
      </c>
      <c r="C112" s="6" t="s">
        <v>670</v>
      </c>
    </row>
    <row r="113" spans="1:3" x14ac:dyDescent="0.25">
      <c r="A113" s="6" t="s">
        <v>351</v>
      </c>
      <c r="B113" s="6" t="s">
        <v>622</v>
      </c>
      <c r="C113" s="6" t="s">
        <v>671</v>
      </c>
    </row>
    <row r="114" spans="1:3" x14ac:dyDescent="0.25">
      <c r="A114" s="6" t="s">
        <v>354</v>
      </c>
      <c r="B114" s="6" t="s">
        <v>631</v>
      </c>
      <c r="C114" s="6" t="s">
        <v>660</v>
      </c>
    </row>
    <row r="115" spans="1:3" x14ac:dyDescent="0.25">
      <c r="A115" s="6" t="s">
        <v>356</v>
      </c>
      <c r="B115" s="6" t="s">
        <v>631</v>
      </c>
      <c r="C115" s="6" t="s">
        <v>660</v>
      </c>
    </row>
    <row r="116" spans="1:3" x14ac:dyDescent="0.25">
      <c r="A116" s="6" t="s">
        <v>359</v>
      </c>
      <c r="B116" s="6" t="s">
        <v>631</v>
      </c>
      <c r="C116" s="6" t="s">
        <v>660</v>
      </c>
    </row>
    <row r="117" spans="1:3" x14ac:dyDescent="0.25">
      <c r="A117" s="6" t="s">
        <v>362</v>
      </c>
      <c r="B117" s="6" t="s">
        <v>631</v>
      </c>
      <c r="C117" s="6" t="s">
        <v>660</v>
      </c>
    </row>
    <row r="118" spans="1:3" x14ac:dyDescent="0.25">
      <c r="A118" s="6" t="s">
        <v>365</v>
      </c>
      <c r="B118" s="6" t="s">
        <v>650</v>
      </c>
      <c r="C118" s="6" t="s">
        <v>665</v>
      </c>
    </row>
    <row r="119" spans="1:3" x14ac:dyDescent="0.25">
      <c r="A119" s="6" t="s">
        <v>368</v>
      </c>
      <c r="B119" s="6" t="s">
        <v>635</v>
      </c>
      <c r="C119" s="6" t="s">
        <v>657</v>
      </c>
    </row>
    <row r="120" spans="1:3" x14ac:dyDescent="0.25">
      <c r="A120" s="6" t="s">
        <v>371</v>
      </c>
      <c r="B120" s="6" t="s">
        <v>642</v>
      </c>
      <c r="C120" s="6" t="s">
        <v>664</v>
      </c>
    </row>
    <row r="121" spans="1:3" x14ac:dyDescent="0.25">
      <c r="A121" s="6" t="s">
        <v>374</v>
      </c>
      <c r="B121" s="6" t="s">
        <v>633</v>
      </c>
      <c r="C121" s="6" t="s">
        <v>653</v>
      </c>
    </row>
    <row r="122" spans="1:3" x14ac:dyDescent="0.25">
      <c r="A122" s="6" t="s">
        <v>377</v>
      </c>
      <c r="B122" s="6" t="s">
        <v>622</v>
      </c>
      <c r="C122" s="6" t="s">
        <v>672</v>
      </c>
    </row>
    <row r="123" spans="1:3" x14ac:dyDescent="0.25">
      <c r="A123" s="6" t="s">
        <v>380</v>
      </c>
      <c r="B123" s="6" t="s">
        <v>639</v>
      </c>
      <c r="C123" s="6" t="s">
        <v>666</v>
      </c>
    </row>
    <row r="124" spans="1:3" x14ac:dyDescent="0.25">
      <c r="A124" s="6" t="s">
        <v>383</v>
      </c>
      <c r="B124" s="6" t="s">
        <v>631</v>
      </c>
      <c r="C124" s="6" t="s">
        <v>660</v>
      </c>
    </row>
    <row r="125" spans="1:3" x14ac:dyDescent="0.25">
      <c r="A125" s="6" t="s">
        <v>386</v>
      </c>
      <c r="B125" s="6" t="s">
        <v>631</v>
      </c>
      <c r="C125" s="6" t="s">
        <v>660</v>
      </c>
    </row>
    <row r="126" spans="1:3" x14ac:dyDescent="0.25">
      <c r="A126" s="6" t="s">
        <v>389</v>
      </c>
      <c r="B126" s="6" t="s">
        <v>631</v>
      </c>
      <c r="C126" s="6" t="s">
        <v>660</v>
      </c>
    </row>
    <row r="127" spans="1:3" x14ac:dyDescent="0.25">
      <c r="A127" s="6" t="s">
        <v>392</v>
      </c>
      <c r="B127" s="6" t="s">
        <v>631</v>
      </c>
      <c r="C127" s="6" t="s">
        <v>660</v>
      </c>
    </row>
    <row r="128" spans="1:3" x14ac:dyDescent="0.25">
      <c r="A128" s="6" t="s">
        <v>395</v>
      </c>
      <c r="B128" s="6" t="s">
        <v>631</v>
      </c>
      <c r="C128" s="6" t="s">
        <v>660</v>
      </c>
    </row>
    <row r="129" spans="1:3" x14ac:dyDescent="0.25">
      <c r="A129" s="6" t="s">
        <v>398</v>
      </c>
      <c r="B129" s="6" t="s">
        <v>633</v>
      </c>
      <c r="C129" s="6" t="s">
        <v>661</v>
      </c>
    </row>
    <row r="130" spans="1:3" x14ac:dyDescent="0.25">
      <c r="A130" s="6" t="s">
        <v>401</v>
      </c>
      <c r="B130" s="6" t="s">
        <v>642</v>
      </c>
      <c r="C130" s="6" t="s">
        <v>664</v>
      </c>
    </row>
    <row r="131" spans="1:3" x14ac:dyDescent="0.25">
      <c r="A131" s="6" t="s">
        <v>404</v>
      </c>
      <c r="B131" s="6" t="s">
        <v>631</v>
      </c>
      <c r="C131" s="6" t="s">
        <v>660</v>
      </c>
    </row>
    <row r="132" spans="1:3" x14ac:dyDescent="0.25">
      <c r="A132" s="6" t="s">
        <v>407</v>
      </c>
      <c r="B132" s="6" t="s">
        <v>637</v>
      </c>
      <c r="C132" s="6" t="s">
        <v>673</v>
      </c>
    </row>
    <row r="133" spans="1:3" x14ac:dyDescent="0.25">
      <c r="A133" s="6" t="s">
        <v>410</v>
      </c>
      <c r="B133" s="6" t="s">
        <v>631</v>
      </c>
      <c r="C133" s="6" t="s">
        <v>660</v>
      </c>
    </row>
    <row r="134" spans="1:3" x14ac:dyDescent="0.25">
      <c r="A134" s="6" t="s">
        <v>413</v>
      </c>
      <c r="B134" s="6" t="s">
        <v>631</v>
      </c>
      <c r="C134" s="6" t="s">
        <v>660</v>
      </c>
    </row>
    <row r="135" spans="1:3" x14ac:dyDescent="0.25">
      <c r="A135" s="6" t="s">
        <v>416</v>
      </c>
      <c r="B135" s="6" t="s">
        <v>631</v>
      </c>
      <c r="C135" s="6" t="s">
        <v>660</v>
      </c>
    </row>
    <row r="136" spans="1:3" x14ac:dyDescent="0.25">
      <c r="A136" s="6" t="s">
        <v>419</v>
      </c>
      <c r="B136" s="6" t="s">
        <v>650</v>
      </c>
      <c r="C136" s="6" t="s">
        <v>665</v>
      </c>
    </row>
    <row r="137" spans="1:3" x14ac:dyDescent="0.25">
      <c r="A137" s="6" t="s">
        <v>422</v>
      </c>
      <c r="B137" s="6" t="s">
        <v>635</v>
      </c>
      <c r="C137" s="6" t="s">
        <v>657</v>
      </c>
    </row>
    <row r="138" spans="1:3" x14ac:dyDescent="0.25">
      <c r="A138" s="6" t="s">
        <v>425</v>
      </c>
      <c r="B138" s="6" t="s">
        <v>642</v>
      </c>
      <c r="C138" s="6" t="s">
        <v>664</v>
      </c>
    </row>
    <row r="139" spans="1:3" x14ac:dyDescent="0.25">
      <c r="A139" s="6" t="s">
        <v>428</v>
      </c>
      <c r="B139" s="6" t="s">
        <v>637</v>
      </c>
      <c r="C139" s="6" t="s">
        <v>674</v>
      </c>
    </row>
    <row r="140" spans="1:3" x14ac:dyDescent="0.25">
      <c r="A140" s="6" t="s">
        <v>431</v>
      </c>
      <c r="B140" s="6" t="s">
        <v>633</v>
      </c>
      <c r="C140" s="6" t="s">
        <v>653</v>
      </c>
    </row>
    <row r="141" spans="1:3" x14ac:dyDescent="0.25">
      <c r="A141" s="6" t="s">
        <v>434</v>
      </c>
      <c r="B141" s="6" t="s">
        <v>635</v>
      </c>
      <c r="C141" s="6" t="s">
        <v>657</v>
      </c>
    </row>
    <row r="142" spans="1:3" x14ac:dyDescent="0.25">
      <c r="A142" s="6" t="s">
        <v>437</v>
      </c>
      <c r="B142" s="6" t="s">
        <v>631</v>
      </c>
      <c r="C142" s="6" t="s">
        <v>660</v>
      </c>
    </row>
    <row r="143" spans="1:3" x14ac:dyDescent="0.25">
      <c r="A143" s="6" t="s">
        <v>440</v>
      </c>
      <c r="B143" s="6" t="s">
        <v>631</v>
      </c>
      <c r="C143" s="6" t="s">
        <v>660</v>
      </c>
    </row>
    <row r="144" spans="1:3" x14ac:dyDescent="0.25">
      <c r="A144" s="6" t="s">
        <v>443</v>
      </c>
      <c r="B144" s="6" t="s">
        <v>631</v>
      </c>
      <c r="C144" s="6" t="s">
        <v>660</v>
      </c>
    </row>
    <row r="145" spans="1:3" x14ac:dyDescent="0.25">
      <c r="A145" s="6" t="s">
        <v>446</v>
      </c>
      <c r="B145" s="6" t="s">
        <v>642</v>
      </c>
      <c r="C145" s="6" t="s">
        <v>654</v>
      </c>
    </row>
    <row r="146" spans="1:3" x14ac:dyDescent="0.25">
      <c r="A146" s="6" t="s">
        <v>449</v>
      </c>
      <c r="B146" s="6" t="s">
        <v>635</v>
      </c>
      <c r="C146" s="6" t="s">
        <v>657</v>
      </c>
    </row>
    <row r="147" spans="1:3" x14ac:dyDescent="0.25">
      <c r="A147" s="6" t="s">
        <v>452</v>
      </c>
      <c r="B147" s="6" t="s">
        <v>633</v>
      </c>
      <c r="C147" s="6" t="s">
        <v>661</v>
      </c>
    </row>
    <row r="148" spans="1:3" x14ac:dyDescent="0.25">
      <c r="A148" s="6" t="s">
        <v>455</v>
      </c>
      <c r="B148" s="6" t="s">
        <v>631</v>
      </c>
      <c r="C148" s="6" t="s">
        <v>660</v>
      </c>
    </row>
    <row r="149" spans="1:3" x14ac:dyDescent="0.25">
      <c r="A149" s="6" t="s">
        <v>458</v>
      </c>
      <c r="B149" s="6" t="s">
        <v>622</v>
      </c>
      <c r="C149" s="6" t="s">
        <v>675</v>
      </c>
    </row>
    <row r="150" spans="1:3" x14ac:dyDescent="0.25">
      <c r="A150" s="6" t="s">
        <v>461</v>
      </c>
      <c r="B150" s="6" t="s">
        <v>631</v>
      </c>
      <c r="C150" s="6" t="s">
        <v>660</v>
      </c>
    </row>
    <row r="151" spans="1:3" x14ac:dyDescent="0.25">
      <c r="A151" s="6" t="s">
        <v>464</v>
      </c>
      <c r="B151" s="6" t="s">
        <v>631</v>
      </c>
      <c r="C151" s="6" t="s">
        <v>660</v>
      </c>
    </row>
    <row r="152" spans="1:3" x14ac:dyDescent="0.25">
      <c r="A152" s="6" t="s">
        <v>467</v>
      </c>
      <c r="B152" s="6" t="s">
        <v>631</v>
      </c>
      <c r="C152" s="6" t="s">
        <v>660</v>
      </c>
    </row>
    <row r="153" spans="1:3" x14ac:dyDescent="0.25">
      <c r="A153" s="6" t="s">
        <v>470</v>
      </c>
      <c r="B153" s="6" t="s">
        <v>635</v>
      </c>
      <c r="C153" s="6" t="s">
        <v>657</v>
      </c>
    </row>
    <row r="154" spans="1:3" x14ac:dyDescent="0.25">
      <c r="A154" s="6" t="s">
        <v>473</v>
      </c>
      <c r="B154" s="6" t="s">
        <v>650</v>
      </c>
      <c r="C154" s="6" t="s">
        <v>665</v>
      </c>
    </row>
    <row r="155" spans="1:3" x14ac:dyDescent="0.25">
      <c r="A155" s="6" t="s">
        <v>476</v>
      </c>
      <c r="B155" s="6" t="s">
        <v>631</v>
      </c>
      <c r="C155" s="6" t="s">
        <v>660</v>
      </c>
    </row>
    <row r="156" spans="1:3" x14ac:dyDescent="0.25">
      <c r="A156" s="6" t="s">
        <v>479</v>
      </c>
      <c r="B156" s="6" t="s">
        <v>637</v>
      </c>
      <c r="C156" s="6" t="s">
        <v>674</v>
      </c>
    </row>
    <row r="157" spans="1:3" x14ac:dyDescent="0.25">
      <c r="A157" s="6" t="s">
        <v>482</v>
      </c>
      <c r="B157" s="6" t="s">
        <v>622</v>
      </c>
      <c r="C157" s="6" t="s">
        <v>676</v>
      </c>
    </row>
    <row r="158" spans="1:3" x14ac:dyDescent="0.25">
      <c r="A158" s="6" t="s">
        <v>485</v>
      </c>
      <c r="B158" s="6" t="s">
        <v>631</v>
      </c>
      <c r="C158" s="6" t="s">
        <v>660</v>
      </c>
    </row>
    <row r="159" spans="1:3" x14ac:dyDescent="0.25">
      <c r="A159" s="6" t="s">
        <v>488</v>
      </c>
      <c r="B159" s="6" t="s">
        <v>631</v>
      </c>
      <c r="C159" s="6" t="s">
        <v>660</v>
      </c>
    </row>
    <row r="160" spans="1:3" x14ac:dyDescent="0.25">
      <c r="A160" s="6" t="s">
        <v>491</v>
      </c>
      <c r="B160" s="6" t="s">
        <v>635</v>
      </c>
      <c r="C160" s="6" t="s">
        <v>657</v>
      </c>
    </row>
    <row r="161" spans="1:3" x14ac:dyDescent="0.25">
      <c r="A161" s="6" t="s">
        <v>494</v>
      </c>
      <c r="B161" s="6" t="s">
        <v>631</v>
      </c>
      <c r="C161" s="6" t="s">
        <v>660</v>
      </c>
    </row>
    <row r="162" spans="1:3" x14ac:dyDescent="0.25">
      <c r="A162" s="6" t="s">
        <v>497</v>
      </c>
      <c r="B162" s="6" t="s">
        <v>631</v>
      </c>
      <c r="C162" s="6" t="s">
        <v>660</v>
      </c>
    </row>
    <row r="163" spans="1:3" x14ac:dyDescent="0.25">
      <c r="A163" s="6" t="s">
        <v>500</v>
      </c>
      <c r="B163" s="6" t="s">
        <v>633</v>
      </c>
      <c r="C163" s="6" t="s">
        <v>653</v>
      </c>
    </row>
    <row r="164" spans="1:3" x14ac:dyDescent="0.25">
      <c r="A164" s="6" t="s">
        <v>503</v>
      </c>
      <c r="B164" s="6" t="s">
        <v>642</v>
      </c>
      <c r="C164" s="6" t="s">
        <v>654</v>
      </c>
    </row>
    <row r="165" spans="1:3" x14ac:dyDescent="0.25">
      <c r="A165" s="6" t="s">
        <v>506</v>
      </c>
      <c r="B165" s="6" t="s">
        <v>631</v>
      </c>
      <c r="C165" s="6" t="s">
        <v>660</v>
      </c>
    </row>
    <row r="166" spans="1:3" x14ac:dyDescent="0.25">
      <c r="A166" s="6" t="s">
        <v>509</v>
      </c>
      <c r="B166" s="6" t="s">
        <v>631</v>
      </c>
      <c r="C166" s="6" t="s">
        <v>660</v>
      </c>
    </row>
    <row r="167" spans="1:3" x14ac:dyDescent="0.25">
      <c r="A167" s="6" t="s">
        <v>512</v>
      </c>
      <c r="B167" s="6" t="s">
        <v>631</v>
      </c>
      <c r="C167" s="6" t="s">
        <v>660</v>
      </c>
    </row>
    <row r="168" spans="1:3" x14ac:dyDescent="0.25">
      <c r="A168" s="6" t="s">
        <v>515</v>
      </c>
      <c r="B168" s="6" t="s">
        <v>631</v>
      </c>
      <c r="C168" s="6" t="s">
        <v>660</v>
      </c>
    </row>
    <row r="169" spans="1:3" x14ac:dyDescent="0.25">
      <c r="A169" s="6" t="s">
        <v>518</v>
      </c>
      <c r="B169" s="6" t="s">
        <v>635</v>
      </c>
      <c r="C169" s="6" t="s">
        <v>657</v>
      </c>
    </row>
    <row r="170" spans="1:3" x14ac:dyDescent="0.25">
      <c r="A170" s="6" t="s">
        <v>521</v>
      </c>
      <c r="B170" s="6" t="s">
        <v>642</v>
      </c>
      <c r="C170" s="6" t="s">
        <v>664</v>
      </c>
    </row>
    <row r="171" spans="1:3" x14ac:dyDescent="0.25">
      <c r="A171" s="6" t="s">
        <v>524</v>
      </c>
      <c r="B171" s="6" t="s">
        <v>637</v>
      </c>
      <c r="C171" s="6" t="s">
        <v>674</v>
      </c>
    </row>
    <row r="172" spans="1:3" x14ac:dyDescent="0.25">
      <c r="A172" s="6" t="s">
        <v>527</v>
      </c>
      <c r="B172" s="6" t="s">
        <v>631</v>
      </c>
      <c r="C172" s="6" t="s">
        <v>660</v>
      </c>
    </row>
    <row r="173" spans="1:3" x14ac:dyDescent="0.25">
      <c r="A173" s="6" t="s">
        <v>530</v>
      </c>
      <c r="B173" s="6" t="s">
        <v>635</v>
      </c>
      <c r="C173" s="6" t="s">
        <v>657</v>
      </c>
    </row>
    <row r="174" spans="1:3" x14ac:dyDescent="0.25">
      <c r="A174" s="6" t="s">
        <v>533</v>
      </c>
      <c r="B174" s="6" t="s">
        <v>631</v>
      </c>
      <c r="C174" s="6" t="s">
        <v>660</v>
      </c>
    </row>
    <row r="175" spans="1:3" x14ac:dyDescent="0.25">
      <c r="A175" s="6" t="s">
        <v>536</v>
      </c>
      <c r="B175" s="6" t="s">
        <v>631</v>
      </c>
      <c r="C175" s="6" t="s">
        <v>660</v>
      </c>
    </row>
    <row r="176" spans="1:3" x14ac:dyDescent="0.25">
      <c r="A176" s="6" t="s">
        <v>539</v>
      </c>
      <c r="B176" s="6" t="s">
        <v>631</v>
      </c>
      <c r="C176" s="6" t="s">
        <v>660</v>
      </c>
    </row>
    <row r="177" spans="1:3" x14ac:dyDescent="0.25">
      <c r="A177" s="6" t="s">
        <v>542</v>
      </c>
      <c r="B177" s="6" t="s">
        <v>631</v>
      </c>
      <c r="C177" s="6" t="s">
        <v>660</v>
      </c>
    </row>
    <row r="178" spans="1:3" x14ac:dyDescent="0.25">
      <c r="A178" s="6" t="s">
        <v>545</v>
      </c>
      <c r="B178" s="6" t="s">
        <v>631</v>
      </c>
      <c r="C178" s="6" t="s">
        <v>660</v>
      </c>
    </row>
    <row r="179" spans="1:3" x14ac:dyDescent="0.25">
      <c r="A179" s="6" t="s">
        <v>548</v>
      </c>
      <c r="B179" s="6" t="s">
        <v>631</v>
      </c>
      <c r="C179" s="6" t="s">
        <v>660</v>
      </c>
    </row>
    <row r="180" spans="1:3" x14ac:dyDescent="0.25">
      <c r="A180" s="6" t="s">
        <v>551</v>
      </c>
      <c r="B180" s="6" t="s">
        <v>633</v>
      </c>
      <c r="C180" s="6" t="s">
        <v>661</v>
      </c>
    </row>
    <row r="181" spans="1:3" x14ac:dyDescent="0.25">
      <c r="A181" s="6" t="s">
        <v>554</v>
      </c>
      <c r="B181" s="6" t="s">
        <v>635</v>
      </c>
      <c r="C181" s="6" t="s">
        <v>657</v>
      </c>
    </row>
    <row r="182" spans="1:3" x14ac:dyDescent="0.25">
      <c r="A182" s="6" t="s">
        <v>557</v>
      </c>
      <c r="B182" s="6" t="s">
        <v>642</v>
      </c>
      <c r="C182" s="6" t="s">
        <v>652</v>
      </c>
    </row>
    <row r="183" spans="1:3" x14ac:dyDescent="0.25">
      <c r="A183" s="6" t="s">
        <v>560</v>
      </c>
      <c r="B183" s="6" t="s">
        <v>635</v>
      </c>
      <c r="C183" s="6" t="s">
        <v>657</v>
      </c>
    </row>
    <row r="184" spans="1:3" x14ac:dyDescent="0.25">
      <c r="A184" s="6" t="s">
        <v>563</v>
      </c>
      <c r="B184" s="6" t="s">
        <v>631</v>
      </c>
      <c r="C184" s="6" t="s">
        <v>660</v>
      </c>
    </row>
    <row r="185" spans="1:3" x14ac:dyDescent="0.25">
      <c r="A185" s="6" t="s">
        <v>566</v>
      </c>
      <c r="B185" s="6" t="s">
        <v>631</v>
      </c>
      <c r="C185" s="6" t="s">
        <v>660</v>
      </c>
    </row>
    <row r="186" spans="1:3" x14ac:dyDescent="0.25">
      <c r="A186" s="6" t="s">
        <v>569</v>
      </c>
      <c r="B186" s="6" t="s">
        <v>631</v>
      </c>
      <c r="C186" s="6" t="s">
        <v>660</v>
      </c>
    </row>
    <row r="187" spans="1:3" x14ac:dyDescent="0.25">
      <c r="A187" s="6" t="s">
        <v>572</v>
      </c>
      <c r="B187" s="6" t="s">
        <v>642</v>
      </c>
      <c r="C187" s="6" t="s">
        <v>652</v>
      </c>
    </row>
    <row r="188" spans="1:3" x14ac:dyDescent="0.25">
      <c r="A188" s="6" t="s">
        <v>575</v>
      </c>
      <c r="B188" s="6" t="s">
        <v>633</v>
      </c>
      <c r="C188" s="6" t="s">
        <v>661</v>
      </c>
    </row>
    <row r="189" spans="1:3" x14ac:dyDescent="0.25">
      <c r="A189" s="6" t="s">
        <v>578</v>
      </c>
      <c r="B189" s="6" t="s">
        <v>635</v>
      </c>
      <c r="C189" s="6" t="s">
        <v>657</v>
      </c>
    </row>
    <row r="190" spans="1:3" x14ac:dyDescent="0.25">
      <c r="A190" s="6" t="s">
        <v>581</v>
      </c>
      <c r="B190" s="6" t="s">
        <v>631</v>
      </c>
      <c r="C190" s="6" t="s">
        <v>660</v>
      </c>
    </row>
    <row r="191" spans="1:3" x14ac:dyDescent="0.25">
      <c r="A191" s="6" t="s">
        <v>584</v>
      </c>
      <c r="B191" s="6" t="s">
        <v>635</v>
      </c>
      <c r="C191" s="6" t="s">
        <v>657</v>
      </c>
    </row>
    <row r="192" spans="1:3" x14ac:dyDescent="0.25">
      <c r="A192" s="6" t="s">
        <v>587</v>
      </c>
      <c r="B192" s="6" t="s">
        <v>631</v>
      </c>
      <c r="C192" s="6" t="s">
        <v>660</v>
      </c>
    </row>
    <row r="193" spans="1:3" x14ac:dyDescent="0.25">
      <c r="A193" s="6" t="s">
        <v>590</v>
      </c>
      <c r="B193" s="6" t="s">
        <v>631</v>
      </c>
      <c r="C193" s="6" t="s">
        <v>660</v>
      </c>
    </row>
    <row r="194" spans="1:3" x14ac:dyDescent="0.25">
      <c r="A194" s="6" t="s">
        <v>593</v>
      </c>
      <c r="B194" s="6" t="s">
        <v>642</v>
      </c>
      <c r="C194" s="6" t="s">
        <v>652</v>
      </c>
    </row>
    <row r="195" spans="1:3" x14ac:dyDescent="0.25">
      <c r="A195" s="6" t="s">
        <v>596</v>
      </c>
      <c r="B195" s="6" t="s">
        <v>642</v>
      </c>
      <c r="C195" s="6" t="s">
        <v>652</v>
      </c>
    </row>
    <row r="196" spans="1:3" x14ac:dyDescent="0.25">
      <c r="A196" s="6" t="s">
        <v>599</v>
      </c>
      <c r="B196" s="6" t="s">
        <v>631</v>
      </c>
      <c r="C196" s="6" t="s">
        <v>660</v>
      </c>
    </row>
    <row r="197" spans="1:3" x14ac:dyDescent="0.25">
      <c r="A197" s="6" t="s">
        <v>602</v>
      </c>
      <c r="B197" s="6" t="s">
        <v>631</v>
      </c>
      <c r="C197" s="6" t="s">
        <v>660</v>
      </c>
    </row>
    <row r="198" spans="1:3" x14ac:dyDescent="0.25">
      <c r="A198" s="6" t="s">
        <v>605</v>
      </c>
      <c r="B198" s="6" t="s">
        <v>631</v>
      </c>
      <c r="C198" s="6" t="s">
        <v>660</v>
      </c>
    </row>
    <row r="199" spans="1:3" x14ac:dyDescent="0.25">
      <c r="A199" s="6" t="s">
        <v>608</v>
      </c>
      <c r="B199" s="6" t="s">
        <v>631</v>
      </c>
      <c r="C199" s="6" t="s">
        <v>660</v>
      </c>
    </row>
    <row r="200" spans="1:3" x14ac:dyDescent="0.25">
      <c r="A200" s="6" t="s">
        <v>611</v>
      </c>
      <c r="B200" s="6" t="s">
        <v>631</v>
      </c>
      <c r="C200" s="6" t="s">
        <v>660</v>
      </c>
    </row>
    <row r="201" spans="1:3" x14ac:dyDescent="0.25">
      <c r="A201" s="6" t="s">
        <v>614</v>
      </c>
      <c r="B201" s="6" t="s">
        <v>635</v>
      </c>
      <c r="C201" s="6" t="s">
        <v>657</v>
      </c>
    </row>
    <row r="202" spans="1:3" x14ac:dyDescent="0.25">
      <c r="A202" s="6" t="s">
        <v>617</v>
      </c>
      <c r="B202" s="6" t="s">
        <v>631</v>
      </c>
      <c r="C202" s="6" t="s">
        <v>660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B807-CDEE-46D4-A4F8-502F7A2983CD}">
  <dimension ref="A1:C201"/>
  <sheetViews>
    <sheetView workbookViewId="0">
      <selection activeCell="F6" sqref="F6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33" bestFit="1" customWidth="1"/>
  </cols>
  <sheetData>
    <row r="1" spans="1:3" x14ac:dyDescent="0.25">
      <c r="A1" t="s">
        <v>15</v>
      </c>
      <c r="B1" t="s">
        <v>620</v>
      </c>
      <c r="C1" t="s">
        <v>621</v>
      </c>
    </row>
    <row r="2" spans="1:3" x14ac:dyDescent="0.25">
      <c r="A2" t="s">
        <v>20</v>
      </c>
      <c r="B2" t="s">
        <v>622</v>
      </c>
      <c r="C2" t="s">
        <v>623</v>
      </c>
    </row>
    <row r="3" spans="1:3" x14ac:dyDescent="0.25">
      <c r="A3" t="s">
        <v>24</v>
      </c>
      <c r="B3" t="s">
        <v>622</v>
      </c>
      <c r="C3" t="s">
        <v>624</v>
      </c>
    </row>
    <row r="4" spans="1:3" x14ac:dyDescent="0.25">
      <c r="A4" t="s">
        <v>27</v>
      </c>
      <c r="B4" t="s">
        <v>622</v>
      </c>
      <c r="C4" t="s">
        <v>625</v>
      </c>
    </row>
    <row r="5" spans="1:3" x14ac:dyDescent="0.25">
      <c r="A5" t="s">
        <v>30</v>
      </c>
      <c r="B5" t="s">
        <v>622</v>
      </c>
      <c r="C5" t="s">
        <v>626</v>
      </c>
    </row>
    <row r="6" spans="1:3" x14ac:dyDescent="0.25">
      <c r="A6" t="s">
        <v>33</v>
      </c>
      <c r="B6" t="s">
        <v>622</v>
      </c>
      <c r="C6" t="s">
        <v>627</v>
      </c>
    </row>
    <row r="7" spans="1:3" x14ac:dyDescent="0.25">
      <c r="A7" t="s">
        <v>37</v>
      </c>
      <c r="B7" t="s">
        <v>622</v>
      </c>
      <c r="C7" t="s">
        <v>628</v>
      </c>
    </row>
    <row r="8" spans="1:3" x14ac:dyDescent="0.25">
      <c r="A8" t="s">
        <v>40</v>
      </c>
      <c r="B8" t="s">
        <v>622</v>
      </c>
      <c r="C8" t="s">
        <v>629</v>
      </c>
    </row>
    <row r="9" spans="1:3" x14ac:dyDescent="0.25">
      <c r="A9" t="s">
        <v>43</v>
      </c>
      <c r="B9" t="s">
        <v>622</v>
      </c>
      <c r="C9" t="s">
        <v>630</v>
      </c>
    </row>
    <row r="10" spans="1:3" x14ac:dyDescent="0.25">
      <c r="A10" t="s">
        <v>46</v>
      </c>
      <c r="B10" t="s">
        <v>631</v>
      </c>
      <c r="C10" t="s">
        <v>632</v>
      </c>
    </row>
    <row r="11" spans="1:3" x14ac:dyDescent="0.25">
      <c r="A11" t="s">
        <v>49</v>
      </c>
      <c r="B11" t="s">
        <v>633</v>
      </c>
      <c r="C11" t="s">
        <v>634</v>
      </c>
    </row>
    <row r="12" spans="1:3" x14ac:dyDescent="0.25">
      <c r="A12" t="s">
        <v>52</v>
      </c>
      <c r="B12" t="s">
        <v>635</v>
      </c>
      <c r="C12" t="s">
        <v>636</v>
      </c>
    </row>
    <row r="13" spans="1:3" x14ac:dyDescent="0.25">
      <c r="A13" t="s">
        <v>55</v>
      </c>
      <c r="B13" t="s">
        <v>637</v>
      </c>
      <c r="C13" t="s">
        <v>638</v>
      </c>
    </row>
    <row r="14" spans="1:3" x14ac:dyDescent="0.25">
      <c r="A14" t="s">
        <v>58</v>
      </c>
      <c r="B14" t="s">
        <v>639</v>
      </c>
      <c r="C14" t="s">
        <v>640</v>
      </c>
    </row>
    <row r="15" spans="1:3" x14ac:dyDescent="0.25">
      <c r="A15" t="s">
        <v>61</v>
      </c>
      <c r="B15" t="s">
        <v>622</v>
      </c>
      <c r="C15" t="s">
        <v>641</v>
      </c>
    </row>
    <row r="16" spans="1:3" x14ac:dyDescent="0.25">
      <c r="A16" t="s">
        <v>64</v>
      </c>
      <c r="B16" t="s">
        <v>642</v>
      </c>
      <c r="C16" t="s">
        <v>643</v>
      </c>
    </row>
    <row r="17" spans="1:3" x14ac:dyDescent="0.25">
      <c r="A17" t="s">
        <v>67</v>
      </c>
      <c r="B17" t="s">
        <v>635</v>
      </c>
      <c r="C17" t="s">
        <v>644</v>
      </c>
    </row>
    <row r="18" spans="1:3" x14ac:dyDescent="0.25">
      <c r="A18" t="s">
        <v>70</v>
      </c>
      <c r="B18" t="s">
        <v>642</v>
      </c>
      <c r="C18" t="s">
        <v>645</v>
      </c>
    </row>
    <row r="19" spans="1:3" x14ac:dyDescent="0.25">
      <c r="A19" t="s">
        <v>73</v>
      </c>
      <c r="B19" t="s">
        <v>642</v>
      </c>
      <c r="C19" t="s">
        <v>646</v>
      </c>
    </row>
    <row r="20" spans="1:3" x14ac:dyDescent="0.25">
      <c r="A20" t="s">
        <v>76</v>
      </c>
      <c r="B20" t="s">
        <v>642</v>
      </c>
      <c r="C20" t="s">
        <v>647</v>
      </c>
    </row>
    <row r="21" spans="1:3" x14ac:dyDescent="0.25">
      <c r="A21" t="s">
        <v>79</v>
      </c>
      <c r="B21" t="s">
        <v>642</v>
      </c>
      <c r="C21" t="s">
        <v>648</v>
      </c>
    </row>
    <row r="22" spans="1:3" x14ac:dyDescent="0.25">
      <c r="A22" t="s">
        <v>82</v>
      </c>
      <c r="B22" t="s">
        <v>639</v>
      </c>
      <c r="C22" t="s">
        <v>649</v>
      </c>
    </row>
    <row r="23" spans="1:3" x14ac:dyDescent="0.25">
      <c r="A23" t="s">
        <v>85</v>
      </c>
      <c r="B23" t="s">
        <v>650</v>
      </c>
      <c r="C23" t="s">
        <v>651</v>
      </c>
    </row>
    <row r="24" spans="1:3" x14ac:dyDescent="0.25">
      <c r="A24" t="s">
        <v>88</v>
      </c>
      <c r="B24" t="s">
        <v>642</v>
      </c>
      <c r="C24" t="s">
        <v>652</v>
      </c>
    </row>
    <row r="25" spans="1:3" x14ac:dyDescent="0.25">
      <c r="A25" t="s">
        <v>91</v>
      </c>
      <c r="B25" t="s">
        <v>642</v>
      </c>
      <c r="C25" t="s">
        <v>652</v>
      </c>
    </row>
    <row r="26" spans="1:3" x14ac:dyDescent="0.25">
      <c r="A26" t="s">
        <v>94</v>
      </c>
      <c r="B26" t="s">
        <v>642</v>
      </c>
      <c r="C26" t="s">
        <v>652</v>
      </c>
    </row>
    <row r="27" spans="1:3" x14ac:dyDescent="0.25">
      <c r="A27" t="s">
        <v>97</v>
      </c>
      <c r="B27" t="s">
        <v>633</v>
      </c>
      <c r="C27" t="s">
        <v>653</v>
      </c>
    </row>
    <row r="28" spans="1:3" x14ac:dyDescent="0.25">
      <c r="A28" t="s">
        <v>100</v>
      </c>
      <c r="B28" t="s">
        <v>642</v>
      </c>
      <c r="C28" t="s">
        <v>654</v>
      </c>
    </row>
    <row r="29" spans="1:3" x14ac:dyDescent="0.25">
      <c r="A29" t="s">
        <v>103</v>
      </c>
      <c r="B29" t="s">
        <v>642</v>
      </c>
      <c r="C29" t="s">
        <v>655</v>
      </c>
    </row>
    <row r="30" spans="1:3" x14ac:dyDescent="0.25">
      <c r="A30" t="s">
        <v>106</v>
      </c>
      <c r="B30" t="s">
        <v>635</v>
      </c>
      <c r="C30" t="s">
        <v>656</v>
      </c>
    </row>
    <row r="31" spans="1:3" x14ac:dyDescent="0.25">
      <c r="A31" t="s">
        <v>109</v>
      </c>
      <c r="B31" t="s">
        <v>635</v>
      </c>
      <c r="C31" t="s">
        <v>657</v>
      </c>
    </row>
    <row r="32" spans="1:3" x14ac:dyDescent="0.25">
      <c r="A32" t="s">
        <v>112</v>
      </c>
      <c r="B32" t="s">
        <v>635</v>
      </c>
      <c r="C32" t="s">
        <v>658</v>
      </c>
    </row>
    <row r="33" spans="1:3" x14ac:dyDescent="0.25">
      <c r="A33" t="s">
        <v>115</v>
      </c>
      <c r="B33" t="s">
        <v>639</v>
      </c>
      <c r="C33" t="s">
        <v>659</v>
      </c>
    </row>
    <row r="34" spans="1:3" x14ac:dyDescent="0.25">
      <c r="A34" t="s">
        <v>117</v>
      </c>
      <c r="B34" t="s">
        <v>635</v>
      </c>
      <c r="C34" t="s">
        <v>658</v>
      </c>
    </row>
    <row r="35" spans="1:3" x14ac:dyDescent="0.25">
      <c r="A35" t="s">
        <v>120</v>
      </c>
      <c r="B35" t="s">
        <v>631</v>
      </c>
      <c r="C35" t="s">
        <v>660</v>
      </c>
    </row>
    <row r="36" spans="1:3" x14ac:dyDescent="0.25">
      <c r="A36" t="s">
        <v>123</v>
      </c>
      <c r="B36" t="s">
        <v>631</v>
      </c>
      <c r="C36" t="s">
        <v>660</v>
      </c>
    </row>
    <row r="37" spans="1:3" x14ac:dyDescent="0.25">
      <c r="A37" t="s">
        <v>126</v>
      </c>
      <c r="B37" t="s">
        <v>631</v>
      </c>
      <c r="C37" t="s">
        <v>660</v>
      </c>
    </row>
    <row r="38" spans="1:3" x14ac:dyDescent="0.25">
      <c r="A38" t="s">
        <v>129</v>
      </c>
      <c r="B38" t="s">
        <v>633</v>
      </c>
      <c r="C38" t="s">
        <v>661</v>
      </c>
    </row>
    <row r="39" spans="1:3" x14ac:dyDescent="0.25">
      <c r="A39" t="s">
        <v>132</v>
      </c>
      <c r="B39" t="s">
        <v>631</v>
      </c>
      <c r="C39" t="s">
        <v>660</v>
      </c>
    </row>
    <row r="40" spans="1:3" x14ac:dyDescent="0.25">
      <c r="A40" t="s">
        <v>135</v>
      </c>
      <c r="B40" t="s">
        <v>642</v>
      </c>
      <c r="C40" t="s">
        <v>652</v>
      </c>
    </row>
    <row r="41" spans="1:3" x14ac:dyDescent="0.25">
      <c r="A41" t="s">
        <v>138</v>
      </c>
      <c r="B41" t="s">
        <v>642</v>
      </c>
      <c r="C41" t="s">
        <v>654</v>
      </c>
    </row>
    <row r="42" spans="1:3" x14ac:dyDescent="0.25">
      <c r="A42" t="s">
        <v>141</v>
      </c>
      <c r="B42" t="s">
        <v>635</v>
      </c>
      <c r="C42" t="s">
        <v>658</v>
      </c>
    </row>
    <row r="43" spans="1:3" x14ac:dyDescent="0.25">
      <c r="A43" t="s">
        <v>144</v>
      </c>
      <c r="B43" t="s">
        <v>635</v>
      </c>
      <c r="C43" t="s">
        <v>657</v>
      </c>
    </row>
    <row r="44" spans="1:3" x14ac:dyDescent="0.25">
      <c r="A44" t="s">
        <v>147</v>
      </c>
      <c r="B44" t="s">
        <v>635</v>
      </c>
      <c r="C44" t="s">
        <v>656</v>
      </c>
    </row>
    <row r="45" spans="1:3" x14ac:dyDescent="0.25">
      <c r="A45" t="s">
        <v>150</v>
      </c>
      <c r="B45" t="s">
        <v>642</v>
      </c>
      <c r="C45" t="s">
        <v>655</v>
      </c>
    </row>
    <row r="46" spans="1:3" x14ac:dyDescent="0.25">
      <c r="A46" t="s">
        <v>153</v>
      </c>
      <c r="B46" t="s">
        <v>631</v>
      </c>
      <c r="C46" t="s">
        <v>660</v>
      </c>
    </row>
    <row r="47" spans="1:3" x14ac:dyDescent="0.25">
      <c r="A47" t="s">
        <v>156</v>
      </c>
      <c r="B47" t="s">
        <v>635</v>
      </c>
      <c r="C47" t="s">
        <v>657</v>
      </c>
    </row>
    <row r="48" spans="1:3" x14ac:dyDescent="0.25">
      <c r="A48" t="s">
        <v>159</v>
      </c>
      <c r="B48" t="s">
        <v>650</v>
      </c>
      <c r="C48" t="s">
        <v>662</v>
      </c>
    </row>
    <row r="49" spans="1:3" x14ac:dyDescent="0.25">
      <c r="A49" t="s">
        <v>162</v>
      </c>
      <c r="B49" t="s">
        <v>639</v>
      </c>
      <c r="C49" t="s">
        <v>649</v>
      </c>
    </row>
    <row r="50" spans="1:3" x14ac:dyDescent="0.25">
      <c r="A50" t="s">
        <v>165</v>
      </c>
      <c r="B50" t="s">
        <v>631</v>
      </c>
      <c r="C50" t="s">
        <v>660</v>
      </c>
    </row>
    <row r="51" spans="1:3" x14ac:dyDescent="0.25">
      <c r="A51" t="s">
        <v>168</v>
      </c>
      <c r="B51" t="s">
        <v>633</v>
      </c>
      <c r="C51" t="s">
        <v>661</v>
      </c>
    </row>
    <row r="52" spans="1:3" x14ac:dyDescent="0.25">
      <c r="A52" t="s">
        <v>171</v>
      </c>
      <c r="B52" t="s">
        <v>631</v>
      </c>
      <c r="C52" t="s">
        <v>660</v>
      </c>
    </row>
    <row r="53" spans="1:3" x14ac:dyDescent="0.25">
      <c r="A53" t="s">
        <v>174</v>
      </c>
      <c r="B53" t="s">
        <v>635</v>
      </c>
      <c r="C53" t="s">
        <v>657</v>
      </c>
    </row>
    <row r="54" spans="1:3" x14ac:dyDescent="0.25">
      <c r="A54" t="s">
        <v>177</v>
      </c>
      <c r="B54" t="s">
        <v>635</v>
      </c>
      <c r="C54" t="s">
        <v>656</v>
      </c>
    </row>
    <row r="55" spans="1:3" x14ac:dyDescent="0.25">
      <c r="A55" t="s">
        <v>180</v>
      </c>
      <c r="B55" t="s">
        <v>631</v>
      </c>
      <c r="C55" t="s">
        <v>660</v>
      </c>
    </row>
    <row r="56" spans="1:3" x14ac:dyDescent="0.25">
      <c r="A56" t="s">
        <v>183</v>
      </c>
      <c r="B56" t="s">
        <v>631</v>
      </c>
      <c r="C56" t="s">
        <v>660</v>
      </c>
    </row>
    <row r="57" spans="1:3" x14ac:dyDescent="0.25">
      <c r="A57" t="s">
        <v>186</v>
      </c>
      <c r="B57" t="s">
        <v>635</v>
      </c>
      <c r="C57" t="s">
        <v>656</v>
      </c>
    </row>
    <row r="58" spans="1:3" x14ac:dyDescent="0.25">
      <c r="A58" t="s">
        <v>189</v>
      </c>
      <c r="B58" t="s">
        <v>631</v>
      </c>
      <c r="C58" t="s">
        <v>660</v>
      </c>
    </row>
    <row r="59" spans="1:3" x14ac:dyDescent="0.25">
      <c r="A59" t="s">
        <v>192</v>
      </c>
      <c r="B59" t="s">
        <v>642</v>
      </c>
      <c r="C59" t="s">
        <v>655</v>
      </c>
    </row>
    <row r="60" spans="1:3" x14ac:dyDescent="0.25">
      <c r="A60" t="s">
        <v>195</v>
      </c>
      <c r="B60" t="s">
        <v>635</v>
      </c>
      <c r="C60" t="s">
        <v>656</v>
      </c>
    </row>
    <row r="61" spans="1:3" x14ac:dyDescent="0.25">
      <c r="A61" t="s">
        <v>198</v>
      </c>
      <c r="B61" t="s">
        <v>635</v>
      </c>
      <c r="C61" t="s">
        <v>658</v>
      </c>
    </row>
    <row r="62" spans="1:3" x14ac:dyDescent="0.25">
      <c r="A62" t="s">
        <v>201</v>
      </c>
      <c r="B62" t="s">
        <v>635</v>
      </c>
      <c r="C62" t="s">
        <v>657</v>
      </c>
    </row>
    <row r="63" spans="1:3" x14ac:dyDescent="0.25">
      <c r="A63" t="s">
        <v>204</v>
      </c>
      <c r="B63" t="s">
        <v>631</v>
      </c>
      <c r="C63" t="s">
        <v>660</v>
      </c>
    </row>
    <row r="64" spans="1:3" x14ac:dyDescent="0.25">
      <c r="A64" t="s">
        <v>207</v>
      </c>
      <c r="B64" t="s">
        <v>631</v>
      </c>
      <c r="C64" t="s">
        <v>660</v>
      </c>
    </row>
    <row r="65" spans="1:3" x14ac:dyDescent="0.25">
      <c r="A65" t="s">
        <v>210</v>
      </c>
      <c r="B65" t="s">
        <v>633</v>
      </c>
      <c r="C65" t="s">
        <v>653</v>
      </c>
    </row>
    <row r="66" spans="1:3" x14ac:dyDescent="0.25">
      <c r="A66" t="s">
        <v>213</v>
      </c>
      <c r="B66" t="s">
        <v>631</v>
      </c>
      <c r="C66" t="s">
        <v>660</v>
      </c>
    </row>
    <row r="67" spans="1:3" x14ac:dyDescent="0.25">
      <c r="A67" t="s">
        <v>216</v>
      </c>
      <c r="B67" t="s">
        <v>635</v>
      </c>
      <c r="C67" t="s">
        <v>656</v>
      </c>
    </row>
    <row r="68" spans="1:3" x14ac:dyDescent="0.25">
      <c r="A68" t="s">
        <v>219</v>
      </c>
      <c r="B68" t="s">
        <v>631</v>
      </c>
      <c r="C68" t="s">
        <v>660</v>
      </c>
    </row>
    <row r="69" spans="1:3" x14ac:dyDescent="0.25">
      <c r="A69" t="s">
        <v>222</v>
      </c>
      <c r="B69" t="s">
        <v>639</v>
      </c>
      <c r="C69" t="s">
        <v>663</v>
      </c>
    </row>
    <row r="70" spans="1:3" x14ac:dyDescent="0.25">
      <c r="A70" t="s">
        <v>225</v>
      </c>
      <c r="B70" t="s">
        <v>642</v>
      </c>
      <c r="C70" t="s">
        <v>652</v>
      </c>
    </row>
    <row r="71" spans="1:3" x14ac:dyDescent="0.25">
      <c r="A71" t="s">
        <v>228</v>
      </c>
      <c r="B71" t="s">
        <v>635</v>
      </c>
      <c r="C71" t="s">
        <v>658</v>
      </c>
    </row>
    <row r="72" spans="1:3" x14ac:dyDescent="0.25">
      <c r="A72" t="s">
        <v>231</v>
      </c>
      <c r="B72" t="s">
        <v>633</v>
      </c>
      <c r="C72" t="s">
        <v>653</v>
      </c>
    </row>
    <row r="73" spans="1:3" x14ac:dyDescent="0.25">
      <c r="A73" t="s">
        <v>234</v>
      </c>
      <c r="B73" t="s">
        <v>635</v>
      </c>
      <c r="C73" t="s">
        <v>656</v>
      </c>
    </row>
    <row r="74" spans="1:3" x14ac:dyDescent="0.25">
      <c r="A74" t="s">
        <v>237</v>
      </c>
      <c r="B74" t="s">
        <v>635</v>
      </c>
      <c r="C74" t="s">
        <v>657</v>
      </c>
    </row>
    <row r="75" spans="1:3" x14ac:dyDescent="0.25">
      <c r="A75" t="s">
        <v>240</v>
      </c>
      <c r="B75" t="s">
        <v>633</v>
      </c>
      <c r="C75" t="s">
        <v>661</v>
      </c>
    </row>
    <row r="76" spans="1:3" x14ac:dyDescent="0.25">
      <c r="A76" t="s">
        <v>243</v>
      </c>
      <c r="B76" t="s">
        <v>642</v>
      </c>
      <c r="C76" t="s">
        <v>664</v>
      </c>
    </row>
    <row r="77" spans="1:3" x14ac:dyDescent="0.25">
      <c r="A77" t="s">
        <v>246</v>
      </c>
      <c r="B77" t="s">
        <v>650</v>
      </c>
      <c r="C77" t="s">
        <v>665</v>
      </c>
    </row>
    <row r="78" spans="1:3" x14ac:dyDescent="0.25">
      <c r="A78" t="s">
        <v>249</v>
      </c>
      <c r="B78" t="s">
        <v>639</v>
      </c>
      <c r="C78" t="s">
        <v>666</v>
      </c>
    </row>
    <row r="79" spans="1:3" x14ac:dyDescent="0.25">
      <c r="A79" t="s">
        <v>252</v>
      </c>
      <c r="B79" t="s">
        <v>631</v>
      </c>
      <c r="C79" t="s">
        <v>660</v>
      </c>
    </row>
    <row r="80" spans="1:3" x14ac:dyDescent="0.25">
      <c r="A80" t="s">
        <v>255</v>
      </c>
      <c r="B80" t="s">
        <v>642</v>
      </c>
      <c r="C80" t="s">
        <v>654</v>
      </c>
    </row>
    <row r="81" spans="1:3" x14ac:dyDescent="0.25">
      <c r="A81" t="s">
        <v>258</v>
      </c>
      <c r="B81" t="s">
        <v>642</v>
      </c>
      <c r="C81" t="s">
        <v>654</v>
      </c>
    </row>
    <row r="82" spans="1:3" x14ac:dyDescent="0.25">
      <c r="A82" t="s">
        <v>261</v>
      </c>
      <c r="B82" t="s">
        <v>622</v>
      </c>
      <c r="C82" t="s">
        <v>667</v>
      </c>
    </row>
    <row r="83" spans="1:3" x14ac:dyDescent="0.25">
      <c r="A83" t="s">
        <v>264</v>
      </c>
      <c r="B83" t="s">
        <v>635</v>
      </c>
      <c r="C83" t="s">
        <v>657</v>
      </c>
    </row>
    <row r="84" spans="1:3" x14ac:dyDescent="0.25">
      <c r="A84" t="s">
        <v>267</v>
      </c>
      <c r="B84" t="s">
        <v>622</v>
      </c>
      <c r="C84" t="s">
        <v>668</v>
      </c>
    </row>
    <row r="85" spans="1:3" x14ac:dyDescent="0.25">
      <c r="A85" t="s">
        <v>270</v>
      </c>
      <c r="B85" t="s">
        <v>635</v>
      </c>
      <c r="C85" t="s">
        <v>657</v>
      </c>
    </row>
    <row r="86" spans="1:3" x14ac:dyDescent="0.25">
      <c r="A86" t="s">
        <v>273</v>
      </c>
      <c r="B86" t="s">
        <v>635</v>
      </c>
      <c r="C86" t="s">
        <v>657</v>
      </c>
    </row>
    <row r="87" spans="1:3" x14ac:dyDescent="0.25">
      <c r="A87" t="s">
        <v>276</v>
      </c>
      <c r="B87" t="s">
        <v>633</v>
      </c>
      <c r="C87" t="s">
        <v>661</v>
      </c>
    </row>
    <row r="88" spans="1:3" x14ac:dyDescent="0.25">
      <c r="A88" t="s">
        <v>279</v>
      </c>
      <c r="B88" t="s">
        <v>631</v>
      </c>
      <c r="C88" t="s">
        <v>660</v>
      </c>
    </row>
    <row r="89" spans="1:3" x14ac:dyDescent="0.25">
      <c r="A89" t="s">
        <v>282</v>
      </c>
      <c r="B89" t="s">
        <v>635</v>
      </c>
      <c r="C89" t="s">
        <v>657</v>
      </c>
    </row>
    <row r="90" spans="1:3" x14ac:dyDescent="0.25">
      <c r="A90" t="s">
        <v>285</v>
      </c>
      <c r="B90" t="s">
        <v>631</v>
      </c>
      <c r="C90" t="s">
        <v>660</v>
      </c>
    </row>
    <row r="91" spans="1:3" x14ac:dyDescent="0.25">
      <c r="A91" t="s">
        <v>288</v>
      </c>
      <c r="B91" t="s">
        <v>631</v>
      </c>
      <c r="C91" t="s">
        <v>660</v>
      </c>
    </row>
    <row r="92" spans="1:3" x14ac:dyDescent="0.25">
      <c r="A92" t="s">
        <v>291</v>
      </c>
      <c r="B92" t="s">
        <v>635</v>
      </c>
      <c r="C92" t="s">
        <v>657</v>
      </c>
    </row>
    <row r="93" spans="1:3" x14ac:dyDescent="0.25">
      <c r="A93" t="s">
        <v>294</v>
      </c>
      <c r="B93" t="s">
        <v>631</v>
      </c>
      <c r="C93" t="s">
        <v>660</v>
      </c>
    </row>
    <row r="94" spans="1:3" x14ac:dyDescent="0.25">
      <c r="A94" t="s">
        <v>297</v>
      </c>
      <c r="B94" t="s">
        <v>631</v>
      </c>
      <c r="C94" t="s">
        <v>660</v>
      </c>
    </row>
    <row r="95" spans="1:3" x14ac:dyDescent="0.25">
      <c r="A95" t="s">
        <v>300</v>
      </c>
      <c r="B95" t="s">
        <v>631</v>
      </c>
      <c r="C95" t="s">
        <v>660</v>
      </c>
    </row>
    <row r="96" spans="1:3" x14ac:dyDescent="0.25">
      <c r="A96" t="s">
        <v>303</v>
      </c>
      <c r="B96" t="s">
        <v>631</v>
      </c>
      <c r="C96" t="s">
        <v>660</v>
      </c>
    </row>
    <row r="97" spans="1:3" x14ac:dyDescent="0.25">
      <c r="A97" t="s">
        <v>306</v>
      </c>
      <c r="B97" t="s">
        <v>635</v>
      </c>
      <c r="C97" t="s">
        <v>657</v>
      </c>
    </row>
    <row r="98" spans="1:3" x14ac:dyDescent="0.25">
      <c r="A98" t="s">
        <v>309</v>
      </c>
      <c r="B98" t="s">
        <v>633</v>
      </c>
      <c r="C98" t="s">
        <v>653</v>
      </c>
    </row>
    <row r="99" spans="1:3" x14ac:dyDescent="0.25">
      <c r="A99" t="s">
        <v>312</v>
      </c>
      <c r="B99" t="s">
        <v>650</v>
      </c>
      <c r="C99" t="s">
        <v>665</v>
      </c>
    </row>
    <row r="100" spans="1:3" x14ac:dyDescent="0.25">
      <c r="A100" t="s">
        <v>315</v>
      </c>
      <c r="B100" t="s">
        <v>642</v>
      </c>
      <c r="C100" t="s">
        <v>664</v>
      </c>
    </row>
    <row r="101" spans="1:3" x14ac:dyDescent="0.25">
      <c r="A101" t="s">
        <v>318</v>
      </c>
      <c r="B101" t="s">
        <v>622</v>
      </c>
      <c r="C101" t="s">
        <v>669</v>
      </c>
    </row>
    <row r="102" spans="1:3" x14ac:dyDescent="0.25">
      <c r="A102" t="s">
        <v>321</v>
      </c>
      <c r="B102" t="s">
        <v>635</v>
      </c>
      <c r="C102" t="s">
        <v>657</v>
      </c>
    </row>
    <row r="103" spans="1:3" x14ac:dyDescent="0.25">
      <c r="A103" t="s">
        <v>324</v>
      </c>
      <c r="B103" t="s">
        <v>631</v>
      </c>
      <c r="C103" t="s">
        <v>660</v>
      </c>
    </row>
    <row r="104" spans="1:3" x14ac:dyDescent="0.25">
      <c r="A104" t="s">
        <v>327</v>
      </c>
      <c r="B104" t="s">
        <v>631</v>
      </c>
      <c r="C104" t="s">
        <v>660</v>
      </c>
    </row>
    <row r="105" spans="1:3" x14ac:dyDescent="0.25">
      <c r="A105" t="s">
        <v>330</v>
      </c>
      <c r="B105" t="s">
        <v>631</v>
      </c>
      <c r="C105" t="s">
        <v>660</v>
      </c>
    </row>
    <row r="106" spans="1:3" x14ac:dyDescent="0.25">
      <c r="A106" t="s">
        <v>333</v>
      </c>
      <c r="B106" t="s">
        <v>635</v>
      </c>
      <c r="C106" t="s">
        <v>657</v>
      </c>
    </row>
    <row r="107" spans="1:3" x14ac:dyDescent="0.25">
      <c r="A107" t="s">
        <v>336</v>
      </c>
      <c r="B107" t="s">
        <v>635</v>
      </c>
      <c r="C107" t="s">
        <v>657</v>
      </c>
    </row>
    <row r="108" spans="1:3" x14ac:dyDescent="0.25">
      <c r="A108" t="s">
        <v>339</v>
      </c>
      <c r="B108" t="s">
        <v>633</v>
      </c>
      <c r="C108" t="s">
        <v>661</v>
      </c>
    </row>
    <row r="109" spans="1:3" x14ac:dyDescent="0.25">
      <c r="A109" t="s">
        <v>342</v>
      </c>
      <c r="B109" t="s">
        <v>633</v>
      </c>
      <c r="C109" t="s">
        <v>661</v>
      </c>
    </row>
    <row r="110" spans="1:3" x14ac:dyDescent="0.25">
      <c r="A110" t="s">
        <v>345</v>
      </c>
      <c r="B110" t="s">
        <v>650</v>
      </c>
      <c r="C110" t="s">
        <v>665</v>
      </c>
    </row>
    <row r="111" spans="1:3" x14ac:dyDescent="0.25">
      <c r="A111" t="s">
        <v>348</v>
      </c>
      <c r="B111" t="s">
        <v>637</v>
      </c>
      <c r="C111" t="s">
        <v>670</v>
      </c>
    </row>
    <row r="112" spans="1:3" x14ac:dyDescent="0.25">
      <c r="A112" t="s">
        <v>351</v>
      </c>
      <c r="B112" t="s">
        <v>622</v>
      </c>
      <c r="C112" t="s">
        <v>671</v>
      </c>
    </row>
    <row r="113" spans="1:3" x14ac:dyDescent="0.25">
      <c r="A113" t="s">
        <v>354</v>
      </c>
      <c r="B113" t="s">
        <v>631</v>
      </c>
      <c r="C113" t="s">
        <v>660</v>
      </c>
    </row>
    <row r="114" spans="1:3" x14ac:dyDescent="0.25">
      <c r="A114" t="s">
        <v>356</v>
      </c>
      <c r="B114" t="s">
        <v>631</v>
      </c>
      <c r="C114" t="s">
        <v>660</v>
      </c>
    </row>
    <row r="115" spans="1:3" x14ac:dyDescent="0.25">
      <c r="A115" t="s">
        <v>359</v>
      </c>
      <c r="B115" t="s">
        <v>631</v>
      </c>
      <c r="C115" t="s">
        <v>660</v>
      </c>
    </row>
    <row r="116" spans="1:3" x14ac:dyDescent="0.25">
      <c r="A116" t="s">
        <v>362</v>
      </c>
      <c r="B116" t="s">
        <v>631</v>
      </c>
      <c r="C116" t="s">
        <v>660</v>
      </c>
    </row>
    <row r="117" spans="1:3" x14ac:dyDescent="0.25">
      <c r="A117" t="s">
        <v>365</v>
      </c>
      <c r="B117" t="s">
        <v>650</v>
      </c>
      <c r="C117" t="s">
        <v>665</v>
      </c>
    </row>
    <row r="118" spans="1:3" x14ac:dyDescent="0.25">
      <c r="A118" t="s">
        <v>368</v>
      </c>
      <c r="B118" t="s">
        <v>635</v>
      </c>
      <c r="C118" t="s">
        <v>657</v>
      </c>
    </row>
    <row r="119" spans="1:3" x14ac:dyDescent="0.25">
      <c r="A119" t="s">
        <v>371</v>
      </c>
      <c r="B119" t="s">
        <v>642</v>
      </c>
      <c r="C119" t="s">
        <v>664</v>
      </c>
    </row>
    <row r="120" spans="1:3" x14ac:dyDescent="0.25">
      <c r="A120" t="s">
        <v>374</v>
      </c>
      <c r="B120" t="s">
        <v>633</v>
      </c>
      <c r="C120" t="s">
        <v>653</v>
      </c>
    </row>
    <row r="121" spans="1:3" x14ac:dyDescent="0.25">
      <c r="A121" t="s">
        <v>377</v>
      </c>
      <c r="B121" t="s">
        <v>622</v>
      </c>
      <c r="C121" t="s">
        <v>672</v>
      </c>
    </row>
    <row r="122" spans="1:3" x14ac:dyDescent="0.25">
      <c r="A122" t="s">
        <v>380</v>
      </c>
      <c r="B122" t="s">
        <v>639</v>
      </c>
      <c r="C122" t="s">
        <v>666</v>
      </c>
    </row>
    <row r="123" spans="1:3" x14ac:dyDescent="0.25">
      <c r="A123" t="s">
        <v>383</v>
      </c>
      <c r="B123" t="s">
        <v>631</v>
      </c>
      <c r="C123" t="s">
        <v>660</v>
      </c>
    </row>
    <row r="124" spans="1:3" x14ac:dyDescent="0.25">
      <c r="A124" t="s">
        <v>386</v>
      </c>
      <c r="B124" t="s">
        <v>631</v>
      </c>
      <c r="C124" t="s">
        <v>660</v>
      </c>
    </row>
    <row r="125" spans="1:3" x14ac:dyDescent="0.25">
      <c r="A125" t="s">
        <v>389</v>
      </c>
      <c r="B125" t="s">
        <v>631</v>
      </c>
      <c r="C125" t="s">
        <v>660</v>
      </c>
    </row>
    <row r="126" spans="1:3" x14ac:dyDescent="0.25">
      <c r="A126" t="s">
        <v>392</v>
      </c>
      <c r="B126" t="s">
        <v>631</v>
      </c>
      <c r="C126" t="s">
        <v>660</v>
      </c>
    </row>
    <row r="127" spans="1:3" x14ac:dyDescent="0.25">
      <c r="A127" t="s">
        <v>395</v>
      </c>
      <c r="B127" t="s">
        <v>631</v>
      </c>
      <c r="C127" t="s">
        <v>660</v>
      </c>
    </row>
    <row r="128" spans="1:3" x14ac:dyDescent="0.25">
      <c r="A128" t="s">
        <v>398</v>
      </c>
      <c r="B128" t="s">
        <v>633</v>
      </c>
      <c r="C128" t="s">
        <v>661</v>
      </c>
    </row>
    <row r="129" spans="1:3" x14ac:dyDescent="0.25">
      <c r="A129" t="s">
        <v>401</v>
      </c>
      <c r="B129" t="s">
        <v>642</v>
      </c>
      <c r="C129" t="s">
        <v>664</v>
      </c>
    </row>
    <row r="130" spans="1:3" x14ac:dyDescent="0.25">
      <c r="A130" t="s">
        <v>404</v>
      </c>
      <c r="B130" t="s">
        <v>631</v>
      </c>
      <c r="C130" t="s">
        <v>660</v>
      </c>
    </row>
    <row r="131" spans="1:3" x14ac:dyDescent="0.25">
      <c r="A131" t="s">
        <v>407</v>
      </c>
      <c r="B131" t="s">
        <v>637</v>
      </c>
      <c r="C131" t="s">
        <v>673</v>
      </c>
    </row>
    <row r="132" spans="1:3" x14ac:dyDescent="0.25">
      <c r="A132" t="s">
        <v>410</v>
      </c>
      <c r="B132" t="s">
        <v>631</v>
      </c>
      <c r="C132" t="s">
        <v>660</v>
      </c>
    </row>
    <row r="133" spans="1:3" x14ac:dyDescent="0.25">
      <c r="A133" t="s">
        <v>413</v>
      </c>
      <c r="B133" t="s">
        <v>631</v>
      </c>
      <c r="C133" t="s">
        <v>660</v>
      </c>
    </row>
    <row r="134" spans="1:3" x14ac:dyDescent="0.25">
      <c r="A134" t="s">
        <v>416</v>
      </c>
      <c r="B134" t="s">
        <v>631</v>
      </c>
      <c r="C134" t="s">
        <v>660</v>
      </c>
    </row>
    <row r="135" spans="1:3" x14ac:dyDescent="0.25">
      <c r="A135" t="s">
        <v>419</v>
      </c>
      <c r="B135" t="s">
        <v>650</v>
      </c>
      <c r="C135" t="s">
        <v>665</v>
      </c>
    </row>
    <row r="136" spans="1:3" x14ac:dyDescent="0.25">
      <c r="A136" t="s">
        <v>422</v>
      </c>
      <c r="B136" t="s">
        <v>635</v>
      </c>
      <c r="C136" t="s">
        <v>657</v>
      </c>
    </row>
    <row r="137" spans="1:3" x14ac:dyDescent="0.25">
      <c r="A137" t="s">
        <v>425</v>
      </c>
      <c r="B137" t="s">
        <v>642</v>
      </c>
      <c r="C137" t="s">
        <v>664</v>
      </c>
    </row>
    <row r="138" spans="1:3" x14ac:dyDescent="0.25">
      <c r="A138" t="s">
        <v>428</v>
      </c>
      <c r="B138" t="s">
        <v>637</v>
      </c>
      <c r="C138" t="s">
        <v>674</v>
      </c>
    </row>
    <row r="139" spans="1:3" x14ac:dyDescent="0.25">
      <c r="A139" t="s">
        <v>431</v>
      </c>
      <c r="B139" t="s">
        <v>633</v>
      </c>
      <c r="C139" t="s">
        <v>653</v>
      </c>
    </row>
    <row r="140" spans="1:3" x14ac:dyDescent="0.25">
      <c r="A140" t="s">
        <v>434</v>
      </c>
      <c r="B140" t="s">
        <v>635</v>
      </c>
      <c r="C140" t="s">
        <v>657</v>
      </c>
    </row>
    <row r="141" spans="1:3" x14ac:dyDescent="0.25">
      <c r="A141" t="s">
        <v>437</v>
      </c>
      <c r="B141" t="s">
        <v>631</v>
      </c>
      <c r="C141" t="s">
        <v>660</v>
      </c>
    </row>
    <row r="142" spans="1:3" x14ac:dyDescent="0.25">
      <c r="A142" t="s">
        <v>440</v>
      </c>
      <c r="B142" t="s">
        <v>631</v>
      </c>
      <c r="C142" t="s">
        <v>660</v>
      </c>
    </row>
    <row r="143" spans="1:3" x14ac:dyDescent="0.25">
      <c r="A143" t="s">
        <v>443</v>
      </c>
      <c r="B143" t="s">
        <v>631</v>
      </c>
      <c r="C143" t="s">
        <v>660</v>
      </c>
    </row>
    <row r="144" spans="1:3" x14ac:dyDescent="0.25">
      <c r="A144" t="s">
        <v>446</v>
      </c>
      <c r="B144" t="s">
        <v>642</v>
      </c>
      <c r="C144" t="s">
        <v>654</v>
      </c>
    </row>
    <row r="145" spans="1:3" x14ac:dyDescent="0.25">
      <c r="A145" t="s">
        <v>449</v>
      </c>
      <c r="B145" t="s">
        <v>635</v>
      </c>
      <c r="C145" t="s">
        <v>657</v>
      </c>
    </row>
    <row r="146" spans="1:3" x14ac:dyDescent="0.25">
      <c r="A146" t="s">
        <v>452</v>
      </c>
      <c r="B146" t="s">
        <v>633</v>
      </c>
      <c r="C146" t="s">
        <v>661</v>
      </c>
    </row>
    <row r="147" spans="1:3" x14ac:dyDescent="0.25">
      <c r="A147" t="s">
        <v>455</v>
      </c>
      <c r="B147" t="s">
        <v>631</v>
      </c>
      <c r="C147" t="s">
        <v>660</v>
      </c>
    </row>
    <row r="148" spans="1:3" x14ac:dyDescent="0.25">
      <c r="A148" t="s">
        <v>458</v>
      </c>
      <c r="B148" t="s">
        <v>622</v>
      </c>
      <c r="C148" t="s">
        <v>675</v>
      </c>
    </row>
    <row r="149" spans="1:3" x14ac:dyDescent="0.25">
      <c r="A149" t="s">
        <v>461</v>
      </c>
      <c r="B149" t="s">
        <v>631</v>
      </c>
      <c r="C149" t="s">
        <v>660</v>
      </c>
    </row>
    <row r="150" spans="1:3" x14ac:dyDescent="0.25">
      <c r="A150" t="s">
        <v>464</v>
      </c>
      <c r="B150" t="s">
        <v>631</v>
      </c>
      <c r="C150" t="s">
        <v>660</v>
      </c>
    </row>
    <row r="151" spans="1:3" x14ac:dyDescent="0.25">
      <c r="A151" t="s">
        <v>467</v>
      </c>
      <c r="B151" t="s">
        <v>631</v>
      </c>
      <c r="C151" t="s">
        <v>660</v>
      </c>
    </row>
    <row r="152" spans="1:3" x14ac:dyDescent="0.25">
      <c r="A152" t="s">
        <v>470</v>
      </c>
      <c r="B152" t="s">
        <v>635</v>
      </c>
      <c r="C152" t="s">
        <v>657</v>
      </c>
    </row>
    <row r="153" spans="1:3" x14ac:dyDescent="0.25">
      <c r="A153" t="s">
        <v>473</v>
      </c>
      <c r="B153" t="s">
        <v>650</v>
      </c>
      <c r="C153" t="s">
        <v>665</v>
      </c>
    </row>
    <row r="154" spans="1:3" x14ac:dyDescent="0.25">
      <c r="A154" t="s">
        <v>476</v>
      </c>
      <c r="B154" t="s">
        <v>631</v>
      </c>
      <c r="C154" t="s">
        <v>660</v>
      </c>
    </row>
    <row r="155" spans="1:3" x14ac:dyDescent="0.25">
      <c r="A155" t="s">
        <v>479</v>
      </c>
      <c r="B155" t="s">
        <v>637</v>
      </c>
      <c r="C155" t="s">
        <v>674</v>
      </c>
    </row>
    <row r="156" spans="1:3" x14ac:dyDescent="0.25">
      <c r="A156" t="s">
        <v>482</v>
      </c>
      <c r="B156" t="s">
        <v>622</v>
      </c>
      <c r="C156" t="s">
        <v>676</v>
      </c>
    </row>
    <row r="157" spans="1:3" x14ac:dyDescent="0.25">
      <c r="A157" t="s">
        <v>485</v>
      </c>
      <c r="B157" t="s">
        <v>631</v>
      </c>
      <c r="C157" t="s">
        <v>660</v>
      </c>
    </row>
    <row r="158" spans="1:3" x14ac:dyDescent="0.25">
      <c r="A158" t="s">
        <v>488</v>
      </c>
      <c r="B158" t="s">
        <v>631</v>
      </c>
      <c r="C158" t="s">
        <v>660</v>
      </c>
    </row>
    <row r="159" spans="1:3" x14ac:dyDescent="0.25">
      <c r="A159" t="s">
        <v>491</v>
      </c>
      <c r="B159" t="s">
        <v>635</v>
      </c>
      <c r="C159" t="s">
        <v>657</v>
      </c>
    </row>
    <row r="160" spans="1:3" x14ac:dyDescent="0.25">
      <c r="A160" t="s">
        <v>494</v>
      </c>
      <c r="B160" t="s">
        <v>631</v>
      </c>
      <c r="C160" t="s">
        <v>660</v>
      </c>
    </row>
    <row r="161" spans="1:3" x14ac:dyDescent="0.25">
      <c r="A161" t="s">
        <v>497</v>
      </c>
      <c r="B161" t="s">
        <v>631</v>
      </c>
      <c r="C161" t="s">
        <v>660</v>
      </c>
    </row>
    <row r="162" spans="1:3" x14ac:dyDescent="0.25">
      <c r="A162" t="s">
        <v>500</v>
      </c>
      <c r="B162" t="s">
        <v>633</v>
      </c>
      <c r="C162" t="s">
        <v>653</v>
      </c>
    </row>
    <row r="163" spans="1:3" x14ac:dyDescent="0.25">
      <c r="A163" t="s">
        <v>503</v>
      </c>
      <c r="B163" t="s">
        <v>642</v>
      </c>
      <c r="C163" t="s">
        <v>654</v>
      </c>
    </row>
    <row r="164" spans="1:3" x14ac:dyDescent="0.25">
      <c r="A164" t="s">
        <v>506</v>
      </c>
      <c r="B164" t="s">
        <v>631</v>
      </c>
      <c r="C164" t="s">
        <v>660</v>
      </c>
    </row>
    <row r="165" spans="1:3" x14ac:dyDescent="0.25">
      <c r="A165" t="s">
        <v>509</v>
      </c>
      <c r="B165" t="s">
        <v>631</v>
      </c>
      <c r="C165" t="s">
        <v>660</v>
      </c>
    </row>
    <row r="166" spans="1:3" x14ac:dyDescent="0.25">
      <c r="A166" t="s">
        <v>512</v>
      </c>
      <c r="B166" t="s">
        <v>631</v>
      </c>
      <c r="C166" t="s">
        <v>660</v>
      </c>
    </row>
    <row r="167" spans="1:3" x14ac:dyDescent="0.25">
      <c r="A167" t="s">
        <v>515</v>
      </c>
      <c r="B167" t="s">
        <v>631</v>
      </c>
      <c r="C167" t="s">
        <v>660</v>
      </c>
    </row>
    <row r="168" spans="1:3" x14ac:dyDescent="0.25">
      <c r="A168" t="s">
        <v>518</v>
      </c>
      <c r="B168" t="s">
        <v>635</v>
      </c>
      <c r="C168" t="s">
        <v>657</v>
      </c>
    </row>
    <row r="169" spans="1:3" x14ac:dyDescent="0.25">
      <c r="A169" t="s">
        <v>521</v>
      </c>
      <c r="B169" t="s">
        <v>642</v>
      </c>
      <c r="C169" t="s">
        <v>664</v>
      </c>
    </row>
    <row r="170" spans="1:3" x14ac:dyDescent="0.25">
      <c r="A170" t="s">
        <v>524</v>
      </c>
      <c r="B170" t="s">
        <v>637</v>
      </c>
      <c r="C170" t="s">
        <v>674</v>
      </c>
    </row>
    <row r="171" spans="1:3" x14ac:dyDescent="0.25">
      <c r="A171" t="s">
        <v>527</v>
      </c>
      <c r="B171" t="s">
        <v>631</v>
      </c>
      <c r="C171" t="s">
        <v>660</v>
      </c>
    </row>
    <row r="172" spans="1:3" x14ac:dyDescent="0.25">
      <c r="A172" t="s">
        <v>530</v>
      </c>
      <c r="B172" t="s">
        <v>635</v>
      </c>
      <c r="C172" t="s">
        <v>657</v>
      </c>
    </row>
    <row r="173" spans="1:3" x14ac:dyDescent="0.25">
      <c r="A173" t="s">
        <v>533</v>
      </c>
      <c r="B173" t="s">
        <v>631</v>
      </c>
      <c r="C173" t="s">
        <v>660</v>
      </c>
    </row>
    <row r="174" spans="1:3" x14ac:dyDescent="0.25">
      <c r="A174" t="s">
        <v>536</v>
      </c>
      <c r="B174" t="s">
        <v>631</v>
      </c>
      <c r="C174" t="s">
        <v>660</v>
      </c>
    </row>
    <row r="175" spans="1:3" x14ac:dyDescent="0.25">
      <c r="A175" t="s">
        <v>539</v>
      </c>
      <c r="B175" t="s">
        <v>631</v>
      </c>
      <c r="C175" t="s">
        <v>660</v>
      </c>
    </row>
    <row r="176" spans="1:3" x14ac:dyDescent="0.25">
      <c r="A176" t="s">
        <v>542</v>
      </c>
      <c r="B176" t="s">
        <v>631</v>
      </c>
      <c r="C176" t="s">
        <v>660</v>
      </c>
    </row>
    <row r="177" spans="1:3" x14ac:dyDescent="0.25">
      <c r="A177" t="s">
        <v>545</v>
      </c>
      <c r="B177" t="s">
        <v>631</v>
      </c>
      <c r="C177" t="s">
        <v>660</v>
      </c>
    </row>
    <row r="178" spans="1:3" x14ac:dyDescent="0.25">
      <c r="A178" t="s">
        <v>548</v>
      </c>
      <c r="B178" t="s">
        <v>631</v>
      </c>
      <c r="C178" t="s">
        <v>660</v>
      </c>
    </row>
    <row r="179" spans="1:3" x14ac:dyDescent="0.25">
      <c r="A179" t="s">
        <v>551</v>
      </c>
      <c r="B179" t="s">
        <v>633</v>
      </c>
      <c r="C179" t="s">
        <v>661</v>
      </c>
    </row>
    <row r="180" spans="1:3" x14ac:dyDescent="0.25">
      <c r="A180" t="s">
        <v>554</v>
      </c>
      <c r="B180" t="s">
        <v>635</v>
      </c>
      <c r="C180" t="s">
        <v>657</v>
      </c>
    </row>
    <row r="181" spans="1:3" x14ac:dyDescent="0.25">
      <c r="A181" t="s">
        <v>557</v>
      </c>
      <c r="B181" t="s">
        <v>642</v>
      </c>
      <c r="C181" t="s">
        <v>652</v>
      </c>
    </row>
    <row r="182" spans="1:3" x14ac:dyDescent="0.25">
      <c r="A182" t="s">
        <v>560</v>
      </c>
      <c r="B182" t="s">
        <v>635</v>
      </c>
      <c r="C182" t="s">
        <v>657</v>
      </c>
    </row>
    <row r="183" spans="1:3" x14ac:dyDescent="0.25">
      <c r="A183" t="s">
        <v>563</v>
      </c>
      <c r="B183" t="s">
        <v>631</v>
      </c>
      <c r="C183" t="s">
        <v>660</v>
      </c>
    </row>
    <row r="184" spans="1:3" x14ac:dyDescent="0.25">
      <c r="A184" t="s">
        <v>566</v>
      </c>
      <c r="B184" t="s">
        <v>631</v>
      </c>
      <c r="C184" t="s">
        <v>660</v>
      </c>
    </row>
    <row r="185" spans="1:3" x14ac:dyDescent="0.25">
      <c r="A185" t="s">
        <v>569</v>
      </c>
      <c r="B185" t="s">
        <v>631</v>
      </c>
      <c r="C185" t="s">
        <v>660</v>
      </c>
    </row>
    <row r="186" spans="1:3" x14ac:dyDescent="0.25">
      <c r="A186" t="s">
        <v>572</v>
      </c>
      <c r="B186" t="s">
        <v>642</v>
      </c>
      <c r="C186" t="s">
        <v>652</v>
      </c>
    </row>
    <row r="187" spans="1:3" x14ac:dyDescent="0.25">
      <c r="A187" t="s">
        <v>575</v>
      </c>
      <c r="B187" t="s">
        <v>633</v>
      </c>
      <c r="C187" t="s">
        <v>661</v>
      </c>
    </row>
    <row r="188" spans="1:3" x14ac:dyDescent="0.25">
      <c r="A188" t="s">
        <v>578</v>
      </c>
      <c r="B188" t="s">
        <v>635</v>
      </c>
      <c r="C188" t="s">
        <v>657</v>
      </c>
    </row>
    <row r="189" spans="1:3" x14ac:dyDescent="0.25">
      <c r="A189" t="s">
        <v>581</v>
      </c>
      <c r="B189" t="s">
        <v>631</v>
      </c>
      <c r="C189" t="s">
        <v>660</v>
      </c>
    </row>
    <row r="190" spans="1:3" x14ac:dyDescent="0.25">
      <c r="A190" t="s">
        <v>584</v>
      </c>
      <c r="B190" t="s">
        <v>635</v>
      </c>
      <c r="C190" t="s">
        <v>657</v>
      </c>
    </row>
    <row r="191" spans="1:3" x14ac:dyDescent="0.25">
      <c r="A191" t="s">
        <v>587</v>
      </c>
      <c r="B191" t="s">
        <v>631</v>
      </c>
      <c r="C191" t="s">
        <v>660</v>
      </c>
    </row>
    <row r="192" spans="1:3" x14ac:dyDescent="0.25">
      <c r="A192" t="s">
        <v>590</v>
      </c>
      <c r="B192" t="s">
        <v>631</v>
      </c>
      <c r="C192" t="s">
        <v>660</v>
      </c>
    </row>
    <row r="193" spans="1:3" x14ac:dyDescent="0.25">
      <c r="A193" t="s">
        <v>593</v>
      </c>
      <c r="B193" t="s">
        <v>642</v>
      </c>
      <c r="C193" t="s">
        <v>652</v>
      </c>
    </row>
    <row r="194" spans="1:3" x14ac:dyDescent="0.25">
      <c r="A194" t="s">
        <v>596</v>
      </c>
      <c r="B194" t="s">
        <v>642</v>
      </c>
      <c r="C194" t="s">
        <v>652</v>
      </c>
    </row>
    <row r="195" spans="1:3" x14ac:dyDescent="0.25">
      <c r="A195" t="s">
        <v>599</v>
      </c>
      <c r="B195" t="s">
        <v>631</v>
      </c>
      <c r="C195" t="s">
        <v>660</v>
      </c>
    </row>
    <row r="196" spans="1:3" x14ac:dyDescent="0.25">
      <c r="A196" t="s">
        <v>602</v>
      </c>
      <c r="B196" t="s">
        <v>631</v>
      </c>
      <c r="C196" t="s">
        <v>660</v>
      </c>
    </row>
    <row r="197" spans="1:3" x14ac:dyDescent="0.25">
      <c r="A197" t="s">
        <v>605</v>
      </c>
      <c r="B197" t="s">
        <v>631</v>
      </c>
      <c r="C197" t="s">
        <v>660</v>
      </c>
    </row>
    <row r="198" spans="1:3" x14ac:dyDescent="0.25">
      <c r="A198" t="s">
        <v>608</v>
      </c>
      <c r="B198" t="s">
        <v>631</v>
      </c>
      <c r="C198" t="s">
        <v>660</v>
      </c>
    </row>
    <row r="199" spans="1:3" x14ac:dyDescent="0.25">
      <c r="A199" t="s">
        <v>611</v>
      </c>
      <c r="B199" t="s">
        <v>631</v>
      </c>
      <c r="C199" t="s">
        <v>660</v>
      </c>
    </row>
    <row r="200" spans="1:3" x14ac:dyDescent="0.25">
      <c r="A200" t="s">
        <v>614</v>
      </c>
      <c r="B200" t="s">
        <v>635</v>
      </c>
      <c r="C200" t="s">
        <v>657</v>
      </c>
    </row>
    <row r="201" spans="1:3" x14ac:dyDescent="0.25">
      <c r="A201" t="s">
        <v>617</v>
      </c>
      <c r="B201" t="s">
        <v>631</v>
      </c>
      <c r="C201" t="s">
        <v>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0231-F2D5-4FD8-8B7D-3103700EA397}">
  <dimension ref="A1:L18"/>
  <sheetViews>
    <sheetView topLeftCell="A3" workbookViewId="0">
      <selection activeCell="G15" sqref="G15"/>
    </sheetView>
  </sheetViews>
  <sheetFormatPr defaultRowHeight="15" x14ac:dyDescent="0.25"/>
  <sheetData>
    <row r="1" spans="1:12" ht="21.75" customHeight="1" x14ac:dyDescent="0.35">
      <c r="A1" s="18" t="s">
        <v>1079</v>
      </c>
      <c r="B1" s="18"/>
      <c r="C1" s="18"/>
      <c r="D1" s="18"/>
    </row>
    <row r="2" spans="1:12" ht="21.75" customHeight="1" x14ac:dyDescent="0.35">
      <c r="A2" s="19" t="s">
        <v>1086</v>
      </c>
      <c r="B2" s="20"/>
      <c r="C2" s="20"/>
      <c r="D2" s="20"/>
    </row>
    <row r="3" spans="1:12" ht="21.75" customHeight="1" x14ac:dyDescent="0.35">
      <c r="A3" s="10"/>
      <c r="B3" s="10"/>
      <c r="C3" s="10"/>
      <c r="D3" s="10"/>
    </row>
    <row r="5" spans="1:12" x14ac:dyDescent="0.25">
      <c r="A5" s="8" t="s">
        <v>1</v>
      </c>
      <c r="B5" s="8" t="s">
        <v>1080</v>
      </c>
      <c r="C5" s="8" t="s">
        <v>1077</v>
      </c>
      <c r="E5" s="9" t="s">
        <v>1081</v>
      </c>
      <c r="G5" t="str">
        <f>VLOOKUP(E5,CHOOSE({1,2,3},C5:C9,B5:B9,A5:A9),3,FALSE)</f>
        <v>Paul</v>
      </c>
    </row>
    <row r="6" spans="1:12" x14ac:dyDescent="0.25">
      <c r="A6" s="8" t="s">
        <v>1082</v>
      </c>
      <c r="B6" s="8" t="s">
        <v>11</v>
      </c>
      <c r="C6" s="8" t="s">
        <v>1074</v>
      </c>
    </row>
    <row r="7" spans="1:12" x14ac:dyDescent="0.25">
      <c r="A7" s="8" t="s">
        <v>809</v>
      </c>
      <c r="B7" s="8" t="s">
        <v>9</v>
      </c>
      <c r="C7" s="8" t="s">
        <v>839</v>
      </c>
      <c r="E7" s="8" t="s">
        <v>809</v>
      </c>
      <c r="F7">
        <f>MATCH(E7,A5:A9, 0)</f>
        <v>3</v>
      </c>
    </row>
    <row r="8" spans="1:12" x14ac:dyDescent="0.25">
      <c r="A8" s="8" t="s">
        <v>1083</v>
      </c>
      <c r="B8" s="8" t="s">
        <v>1074</v>
      </c>
      <c r="C8" s="8" t="s">
        <v>12</v>
      </c>
    </row>
    <row r="9" spans="1:12" x14ac:dyDescent="0.25">
      <c r="A9" s="8" t="s">
        <v>1084</v>
      </c>
      <c r="B9" s="8" t="s">
        <v>12</v>
      </c>
      <c r="C9" s="8" t="s">
        <v>1085</v>
      </c>
      <c r="E9" t="str">
        <f>INDEX(A5:B9, 4, 1)</f>
        <v>Paul</v>
      </c>
    </row>
    <row r="11" spans="1:12" x14ac:dyDescent="0.25">
      <c r="E11" t="s">
        <v>1087</v>
      </c>
      <c r="F11" t="str">
        <f>INDEX(A5:B9, MATCH(E11, B5:B10,0),1)</f>
        <v>Katie</v>
      </c>
    </row>
    <row r="14" spans="1:12" x14ac:dyDescent="0.25">
      <c r="A14" s="8" t="s">
        <v>1</v>
      </c>
      <c r="B14" s="8" t="s">
        <v>1080</v>
      </c>
      <c r="C14" s="8" t="s">
        <v>1077</v>
      </c>
      <c r="E14" s="8" t="s">
        <v>1088</v>
      </c>
      <c r="G14" s="8" t="str">
        <f>VLOOKUP(E14, CHOOSE({1,2,3}, C14:C18, A14:A19), 2, FALSE)</f>
        <v>Katie</v>
      </c>
      <c r="K14" s="8" t="s">
        <v>1089</v>
      </c>
      <c r="L14" t="str">
        <f>CHOOSE(2, K14, K15, K16)</f>
        <v>Second</v>
      </c>
    </row>
    <row r="15" spans="1:12" x14ac:dyDescent="0.25">
      <c r="A15" s="8" t="s">
        <v>1082</v>
      </c>
      <c r="B15" s="8" t="s">
        <v>11</v>
      </c>
      <c r="C15" s="8" t="s">
        <v>1074</v>
      </c>
      <c r="K15" t="s">
        <v>1090</v>
      </c>
    </row>
    <row r="16" spans="1:12" x14ac:dyDescent="0.25">
      <c r="A16" s="8" t="s">
        <v>809</v>
      </c>
      <c r="B16" s="8" t="s">
        <v>9</v>
      </c>
      <c r="C16" s="8" t="s">
        <v>839</v>
      </c>
      <c r="K16" t="s">
        <v>1091</v>
      </c>
    </row>
    <row r="17" spans="1:3" x14ac:dyDescent="0.25">
      <c r="A17" s="8" t="s">
        <v>1083</v>
      </c>
      <c r="B17" s="8" t="s">
        <v>1074</v>
      </c>
      <c r="C17" s="8" t="s">
        <v>12</v>
      </c>
    </row>
    <row r="18" spans="1:3" x14ac:dyDescent="0.25">
      <c r="A18" s="8" t="s">
        <v>1084</v>
      </c>
      <c r="B18" s="8" t="s">
        <v>12</v>
      </c>
      <c r="C18" s="8" t="s">
        <v>1085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E29-4693-477F-9C96-D1EED00279F0}">
  <dimension ref="A1:I18"/>
  <sheetViews>
    <sheetView topLeftCell="A3" workbookViewId="0">
      <selection activeCell="A3" sqref="A3"/>
    </sheetView>
  </sheetViews>
  <sheetFormatPr defaultRowHeight="15" x14ac:dyDescent="0.25"/>
  <cols>
    <col min="1" max="1" width="12.42578125" customWidth="1"/>
    <col min="2" max="2" width="17.85546875" bestFit="1" customWidth="1"/>
    <col min="8" max="8" width="9.7109375" bestFit="1" customWidth="1"/>
    <col min="9" max="9" width="12" customWidth="1"/>
  </cols>
  <sheetData>
    <row r="1" spans="1:9" ht="23.25" x14ac:dyDescent="0.35">
      <c r="A1" s="21" t="s">
        <v>1092</v>
      </c>
      <c r="B1" s="21"/>
      <c r="C1" s="21"/>
      <c r="D1" s="21"/>
      <c r="E1" s="21"/>
      <c r="F1" s="21"/>
      <c r="G1" s="21"/>
      <c r="H1" s="21"/>
      <c r="I1" s="21"/>
    </row>
    <row r="2" spans="1:9" s="11" customFormat="1" ht="22.5" customHeight="1" x14ac:dyDescent="0.35">
      <c r="A2" s="22" t="s">
        <v>1105</v>
      </c>
      <c r="B2" s="23"/>
      <c r="C2" s="15"/>
      <c r="D2" s="15"/>
      <c r="E2" s="15"/>
      <c r="F2" s="15"/>
      <c r="G2" s="15"/>
      <c r="H2" s="15"/>
      <c r="I2" s="15"/>
    </row>
    <row r="4" spans="1:9" x14ac:dyDescent="0.25">
      <c r="A4" s="13" t="s">
        <v>1093</v>
      </c>
      <c r="B4" s="13" t="s">
        <v>15</v>
      </c>
      <c r="C4" s="13" t="s">
        <v>847</v>
      </c>
      <c r="D4" s="13" t="s">
        <v>848</v>
      </c>
      <c r="E4" s="13" t="s">
        <v>850</v>
      </c>
      <c r="F4" s="13" t="s">
        <v>16</v>
      </c>
      <c r="G4" s="13" t="s">
        <v>17</v>
      </c>
      <c r="H4" s="13" t="s">
        <v>18</v>
      </c>
      <c r="I4" s="13" t="s">
        <v>19</v>
      </c>
    </row>
    <row r="5" spans="1:9" x14ac:dyDescent="0.25">
      <c r="A5" s="11" t="s">
        <v>1094</v>
      </c>
      <c r="B5" s="11" t="s">
        <v>20</v>
      </c>
      <c r="C5" s="11" t="s">
        <v>677</v>
      </c>
      <c r="D5" s="11" t="s">
        <v>678</v>
      </c>
      <c r="E5" s="11" t="s">
        <v>21</v>
      </c>
      <c r="F5" s="11" t="s">
        <v>22</v>
      </c>
      <c r="G5" s="11" t="s">
        <v>23</v>
      </c>
      <c r="H5" s="12">
        <v>23031</v>
      </c>
      <c r="I5" s="12">
        <v>40287</v>
      </c>
    </row>
    <row r="6" spans="1:9" x14ac:dyDescent="0.25">
      <c r="A6" s="11" t="s">
        <v>1095</v>
      </c>
      <c r="B6" s="11" t="s">
        <v>24</v>
      </c>
      <c r="C6" s="11" t="s">
        <v>5</v>
      </c>
      <c r="D6" s="11" t="s">
        <v>679</v>
      </c>
      <c r="E6" s="11" t="s">
        <v>25</v>
      </c>
      <c r="F6" s="11" t="s">
        <v>26</v>
      </c>
      <c r="G6" s="11" t="s">
        <v>23</v>
      </c>
      <c r="H6" s="12">
        <v>25713</v>
      </c>
      <c r="I6" s="12">
        <v>42175</v>
      </c>
    </row>
    <row r="7" spans="1:9" x14ac:dyDescent="0.25">
      <c r="A7" s="11" t="s">
        <v>1096</v>
      </c>
      <c r="B7" s="11" t="s">
        <v>27</v>
      </c>
      <c r="C7" s="11" t="s">
        <v>680</v>
      </c>
      <c r="D7" s="11" t="s">
        <v>681</v>
      </c>
      <c r="E7" s="11" t="s">
        <v>28</v>
      </c>
      <c r="F7" s="11" t="s">
        <v>29</v>
      </c>
      <c r="G7" s="11" t="s">
        <v>23</v>
      </c>
      <c r="H7" s="12">
        <v>32764</v>
      </c>
      <c r="I7" s="12">
        <v>40690</v>
      </c>
    </row>
    <row r="8" spans="1:9" x14ac:dyDescent="0.25">
      <c r="A8" s="11" t="s">
        <v>1097</v>
      </c>
      <c r="B8" s="11" t="s">
        <v>30</v>
      </c>
      <c r="C8" s="11" t="s">
        <v>682</v>
      </c>
      <c r="D8" s="11" t="s">
        <v>683</v>
      </c>
      <c r="E8" s="11" t="s">
        <v>31</v>
      </c>
      <c r="F8" s="11" t="s">
        <v>32</v>
      </c>
      <c r="G8" s="11" t="s">
        <v>23</v>
      </c>
      <c r="H8" s="12">
        <v>26182</v>
      </c>
      <c r="I8" s="12">
        <v>41025</v>
      </c>
    </row>
    <row r="9" spans="1:9" x14ac:dyDescent="0.25">
      <c r="A9" s="11" t="s">
        <v>1098</v>
      </c>
      <c r="B9" s="11" t="s">
        <v>33</v>
      </c>
      <c r="C9" s="11" t="s">
        <v>684</v>
      </c>
      <c r="D9" s="11" t="s">
        <v>685</v>
      </c>
      <c r="E9" s="11" t="s">
        <v>34</v>
      </c>
      <c r="F9" s="11" t="s">
        <v>35</v>
      </c>
      <c r="G9" s="11" t="s">
        <v>36</v>
      </c>
      <c r="H9" s="12">
        <v>25880</v>
      </c>
      <c r="I9" s="12">
        <v>41044</v>
      </c>
    </row>
    <row r="10" spans="1:9" x14ac:dyDescent="0.25">
      <c r="A10" s="11" t="s">
        <v>1099</v>
      </c>
      <c r="B10" s="11" t="s">
        <v>37</v>
      </c>
      <c r="C10" s="11" t="s">
        <v>686</v>
      </c>
      <c r="D10" s="11" t="s">
        <v>687</v>
      </c>
      <c r="E10" s="11" t="s">
        <v>38</v>
      </c>
      <c r="F10" s="11" t="s">
        <v>39</v>
      </c>
      <c r="G10" s="11" t="s">
        <v>23</v>
      </c>
      <c r="H10" s="12">
        <v>21347</v>
      </c>
      <c r="I10" s="12">
        <v>42181</v>
      </c>
    </row>
    <row r="11" spans="1:9" x14ac:dyDescent="0.25">
      <c r="A11" s="11" t="s">
        <v>1100</v>
      </c>
      <c r="B11" s="11" t="s">
        <v>40</v>
      </c>
      <c r="C11" s="11" t="s">
        <v>688</v>
      </c>
      <c r="D11" s="11" t="s">
        <v>689</v>
      </c>
      <c r="E11" s="11" t="s">
        <v>41</v>
      </c>
      <c r="F11" s="11" t="s">
        <v>42</v>
      </c>
      <c r="G11" s="11" t="s">
        <v>36</v>
      </c>
      <c r="H11" s="12">
        <v>28192</v>
      </c>
      <c r="I11" s="12">
        <v>42234</v>
      </c>
    </row>
    <row r="12" spans="1:9" x14ac:dyDescent="0.25">
      <c r="A12" s="11" t="s">
        <v>1101</v>
      </c>
      <c r="B12" s="11" t="s">
        <v>43</v>
      </c>
      <c r="C12" s="11" t="s">
        <v>690</v>
      </c>
      <c r="D12" s="11" t="s">
        <v>691</v>
      </c>
      <c r="E12" s="11" t="s">
        <v>44</v>
      </c>
      <c r="F12" s="11" t="s">
        <v>45</v>
      </c>
      <c r="G12" s="11" t="s">
        <v>36</v>
      </c>
      <c r="H12" s="12">
        <v>23811</v>
      </c>
      <c r="I12" s="12">
        <v>41208</v>
      </c>
    </row>
    <row r="13" spans="1:9" x14ac:dyDescent="0.25">
      <c r="A13" s="11" t="s">
        <v>1102</v>
      </c>
      <c r="B13" s="11" t="s">
        <v>46</v>
      </c>
      <c r="C13" s="11" t="s">
        <v>692</v>
      </c>
      <c r="D13" s="11" t="s">
        <v>693</v>
      </c>
      <c r="E13" s="11" t="s">
        <v>47</v>
      </c>
      <c r="F13" s="11" t="s">
        <v>48</v>
      </c>
      <c r="G13" s="11" t="s">
        <v>36</v>
      </c>
      <c r="H13" s="12">
        <v>36310</v>
      </c>
      <c r="I13" s="12">
        <v>42147</v>
      </c>
    </row>
    <row r="14" spans="1:9" x14ac:dyDescent="0.25">
      <c r="A14" s="11" t="s">
        <v>1103</v>
      </c>
      <c r="B14" s="11" t="s">
        <v>49</v>
      </c>
      <c r="C14" s="11" t="s">
        <v>694</v>
      </c>
      <c r="D14" s="11" t="s">
        <v>695</v>
      </c>
      <c r="E14" s="11" t="s">
        <v>50</v>
      </c>
      <c r="F14" s="11" t="s">
        <v>51</v>
      </c>
      <c r="G14" s="11" t="s">
        <v>23</v>
      </c>
      <c r="H14" s="12">
        <v>34051</v>
      </c>
      <c r="I14" s="12">
        <v>41943</v>
      </c>
    </row>
    <row r="16" spans="1:9" x14ac:dyDescent="0.25">
      <c r="A16" s="11" t="s">
        <v>1097</v>
      </c>
      <c r="B16" s="11" t="str">
        <f>VLOOKUP($A$16,A4:I13, 5, FALSE)</f>
        <v>Luca Lee</v>
      </c>
      <c r="C16" s="11"/>
      <c r="D16" s="11"/>
      <c r="E16" s="11"/>
      <c r="F16" s="11"/>
      <c r="G16" s="11"/>
      <c r="H16" s="11"/>
      <c r="I16" s="11"/>
    </row>
    <row r="18" spans="1:2" x14ac:dyDescent="0.25">
      <c r="A18" s="11" t="s">
        <v>1104</v>
      </c>
      <c r="B18" s="11" t="str">
        <f>VLOOKUP("*"&amp;$A$18&amp;"*",A4:I13, 5, FALSE)</f>
        <v>William Turner</v>
      </c>
    </row>
  </sheetData>
  <mergeCells count="2">
    <mergeCell ref="A1:I1"/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1AFB-4829-4BC1-A3E1-8A7318F4A409}">
  <dimension ref="A1:M98"/>
  <sheetViews>
    <sheetView topLeftCell="F2" workbookViewId="0">
      <selection activeCell="M11" sqref="M11"/>
    </sheetView>
  </sheetViews>
  <sheetFormatPr defaultRowHeight="15" x14ac:dyDescent="0.25"/>
  <cols>
    <col min="1" max="1" width="15.140625" bestFit="1" customWidth="1"/>
    <col min="4" max="4" width="15.5703125" bestFit="1" customWidth="1"/>
    <col min="5" max="5" width="13.7109375" bestFit="1" customWidth="1"/>
    <col min="7" max="7" width="10.7109375" bestFit="1" customWidth="1"/>
    <col min="8" max="8" width="20.7109375" bestFit="1" customWidth="1"/>
    <col min="9" max="9" width="9.140625" style="11"/>
    <col min="10" max="10" width="11.140625" bestFit="1" customWidth="1"/>
    <col min="12" max="12" width="12.28515625" bestFit="1" customWidth="1"/>
    <col min="13" max="13" width="12.140625" bestFit="1" customWidth="1"/>
  </cols>
  <sheetData>
    <row r="1" spans="1:13" s="11" customFormat="1" ht="18.75" x14ac:dyDescent="0.3">
      <c r="A1" s="24" t="s">
        <v>1106</v>
      </c>
      <c r="B1" s="24"/>
      <c r="C1" s="24"/>
      <c r="D1" s="24"/>
    </row>
    <row r="2" spans="1:13" s="11" customFormat="1" x14ac:dyDescent="0.25">
      <c r="L2" s="17" t="s">
        <v>1109</v>
      </c>
      <c r="M2" s="11" t="str">
        <f>VLOOKUP(CONCATENATE(K4&amp;K5), A4:E17,5, FALSE)</f>
        <v>ZG 88 48 13 B</v>
      </c>
    </row>
    <row r="3" spans="1:13" s="16" customFormat="1" ht="15.75" x14ac:dyDescent="0.25">
      <c r="A3" s="16" t="s">
        <v>1107</v>
      </c>
      <c r="B3" s="16" t="s">
        <v>847</v>
      </c>
      <c r="C3" s="16" t="s">
        <v>848</v>
      </c>
      <c r="D3" s="16" t="s">
        <v>850</v>
      </c>
      <c r="E3" s="16" t="s">
        <v>16</v>
      </c>
      <c r="F3" s="16" t="s">
        <v>17</v>
      </c>
      <c r="G3" s="16" t="s">
        <v>18</v>
      </c>
      <c r="H3" s="16" t="s">
        <v>1114</v>
      </c>
    </row>
    <row r="4" spans="1:13" s="11" customFormat="1" x14ac:dyDescent="0.25">
      <c r="A4" s="11" t="str">
        <f>CONCATENATE(B4,C4)</f>
        <v>ConnorPhillips</v>
      </c>
      <c r="B4" s="11" t="s">
        <v>677</v>
      </c>
      <c r="C4" s="11" t="s">
        <v>678</v>
      </c>
      <c r="D4" s="11" t="s">
        <v>21</v>
      </c>
      <c r="E4" s="11" t="s">
        <v>22</v>
      </c>
      <c r="F4" s="11" t="s">
        <v>23</v>
      </c>
      <c r="G4" s="12">
        <v>23031</v>
      </c>
      <c r="H4" s="11" t="str">
        <f>A4&amp;B4</f>
        <v>ConnorPhillipsConnor</v>
      </c>
      <c r="J4" s="17" t="s">
        <v>1108</v>
      </c>
      <c r="K4" s="14" t="s">
        <v>682</v>
      </c>
      <c r="L4" s="17" t="s">
        <v>1109</v>
      </c>
      <c r="M4" s="11" t="str">
        <f>VLOOKUP(CONCATENATE(K4,K5),A3:G17,5,FALSE)</f>
        <v>ZG 88 48 13 B</v>
      </c>
    </row>
    <row r="5" spans="1:13" s="11" customFormat="1" x14ac:dyDescent="0.25">
      <c r="A5" s="11" t="str">
        <f t="shared" ref="A5:A17" si="0">CONCATENATE(B5,C5)</f>
        <v>HarryMitchell</v>
      </c>
      <c r="B5" s="11" t="s">
        <v>5</v>
      </c>
      <c r="C5" s="11" t="s">
        <v>679</v>
      </c>
      <c r="D5" s="11" t="s">
        <v>25</v>
      </c>
      <c r="E5" s="11" t="s">
        <v>26</v>
      </c>
      <c r="F5" s="11" t="s">
        <v>23</v>
      </c>
      <c r="G5" s="12">
        <v>25713</v>
      </c>
      <c r="H5" s="11" t="str">
        <f t="shared" ref="H5:H17" si="1">A5&amp;B5</f>
        <v>HarryMitchellHarry</v>
      </c>
      <c r="J5" s="17" t="s">
        <v>1110</v>
      </c>
      <c r="K5" s="14" t="s">
        <v>1111</v>
      </c>
    </row>
    <row r="6" spans="1:13" s="11" customFormat="1" x14ac:dyDescent="0.25">
      <c r="A6" s="11" t="str">
        <f t="shared" si="0"/>
        <v>OscarKelly</v>
      </c>
      <c r="B6" s="11" t="s">
        <v>680</v>
      </c>
      <c r="C6" s="11" t="s">
        <v>681</v>
      </c>
      <c r="D6" s="11" t="s">
        <v>28</v>
      </c>
      <c r="E6" s="11" t="s">
        <v>29</v>
      </c>
      <c r="F6" s="11" t="s">
        <v>23</v>
      </c>
      <c r="G6" s="12">
        <v>32764</v>
      </c>
      <c r="H6" s="11" t="str">
        <f t="shared" si="1"/>
        <v>OscarKellyOscar</v>
      </c>
    </row>
    <row r="7" spans="1:13" s="11" customFormat="1" x14ac:dyDescent="0.25">
      <c r="A7" s="11" t="str">
        <f t="shared" si="0"/>
        <v>LucaLee</v>
      </c>
      <c r="B7" s="11" t="s">
        <v>682</v>
      </c>
      <c r="C7" s="11" t="s">
        <v>683</v>
      </c>
      <c r="D7" s="11" t="s">
        <v>31</v>
      </c>
      <c r="E7" s="11" t="s">
        <v>32</v>
      </c>
      <c r="F7" s="11" t="s">
        <v>23</v>
      </c>
      <c r="G7" s="12">
        <v>26182</v>
      </c>
      <c r="H7" s="11" t="str">
        <f t="shared" si="1"/>
        <v>LucaLeeLuca</v>
      </c>
      <c r="J7" s="25" t="s">
        <v>1112</v>
      </c>
      <c r="K7" s="25"/>
      <c r="L7" s="25"/>
      <c r="M7" s="11">
        <f>COUNTIF(A4:A17,K4&amp;K5)</f>
        <v>2</v>
      </c>
    </row>
    <row r="8" spans="1:13" s="11" customFormat="1" x14ac:dyDescent="0.25">
      <c r="A8" s="11" t="str">
        <f t="shared" si="0"/>
        <v>ImogenRoss</v>
      </c>
      <c r="B8" s="11" t="s">
        <v>684</v>
      </c>
      <c r="C8" s="11" t="s">
        <v>685</v>
      </c>
      <c r="D8" s="11" t="s">
        <v>34</v>
      </c>
      <c r="E8" s="11" t="s">
        <v>35</v>
      </c>
      <c r="F8" s="11" t="s">
        <v>36</v>
      </c>
      <c r="G8" s="12">
        <v>25880</v>
      </c>
      <c r="H8" s="11" t="str">
        <f t="shared" si="1"/>
        <v>ImogenRossImogen</v>
      </c>
      <c r="J8" s="25" t="s">
        <v>1112</v>
      </c>
      <c r="K8" s="25"/>
      <c r="L8" s="25"/>
      <c r="M8" s="11">
        <f>COUNTIF(A4:A17, K4&amp;K5)</f>
        <v>2</v>
      </c>
    </row>
    <row r="9" spans="1:13" s="11" customFormat="1" x14ac:dyDescent="0.25">
      <c r="A9" s="11" t="str">
        <f t="shared" si="0"/>
        <v>SophieWard</v>
      </c>
      <c r="B9" s="11" t="s">
        <v>696</v>
      </c>
      <c r="C9" s="11" t="s">
        <v>697</v>
      </c>
      <c r="D9" s="11" t="s">
        <v>53</v>
      </c>
      <c r="E9" s="11" t="s">
        <v>54</v>
      </c>
      <c r="F9" s="11" t="s">
        <v>36</v>
      </c>
      <c r="G9" s="12">
        <v>21785</v>
      </c>
      <c r="H9" s="11" t="str">
        <f t="shared" si="1"/>
        <v>SophieWardSophie</v>
      </c>
    </row>
    <row r="10" spans="1:13" s="11" customFormat="1" x14ac:dyDescent="0.25">
      <c r="A10" s="11" t="str">
        <f t="shared" si="0"/>
        <v>MillieCooper</v>
      </c>
      <c r="B10" s="11" t="s">
        <v>688</v>
      </c>
      <c r="C10" s="11" t="s">
        <v>689</v>
      </c>
      <c r="D10" s="11" t="s">
        <v>41</v>
      </c>
      <c r="E10" s="11" t="s">
        <v>42</v>
      </c>
      <c r="F10" s="11" t="s">
        <v>36</v>
      </c>
      <c r="G10" s="12">
        <v>28192</v>
      </c>
      <c r="H10" s="11" t="str">
        <f t="shared" si="1"/>
        <v>MillieCooperMillie</v>
      </c>
    </row>
    <row r="11" spans="1:13" s="11" customFormat="1" x14ac:dyDescent="0.25">
      <c r="A11" s="11" t="str">
        <f t="shared" si="0"/>
        <v>LucaMiller</v>
      </c>
      <c r="B11" s="11" t="s">
        <v>682</v>
      </c>
      <c r="C11" s="11" t="s">
        <v>777</v>
      </c>
      <c r="D11" s="11" t="s">
        <v>238</v>
      </c>
      <c r="E11" s="11" t="s">
        <v>239</v>
      </c>
      <c r="F11" s="11" t="s">
        <v>23</v>
      </c>
      <c r="G11" s="12">
        <v>20347</v>
      </c>
      <c r="H11" s="11" t="str">
        <f t="shared" si="1"/>
        <v>LucaMillerLuca</v>
      </c>
      <c r="J11" s="11" t="s">
        <v>1115</v>
      </c>
      <c r="L11" s="17" t="s">
        <v>1109</v>
      </c>
      <c r="M11" s="11" t="e">
        <f t="array" ref="M11">INDEX(A4:F17, MATCH(K4&amp;K5,A4:A17&amp;B4:B17,0),4)</f>
        <v>#N/A</v>
      </c>
    </row>
    <row r="12" spans="1:13" s="11" customFormat="1" x14ac:dyDescent="0.25">
      <c r="A12" s="11" t="str">
        <f t="shared" si="0"/>
        <v>AnnabelleReed</v>
      </c>
      <c r="B12" s="11" t="s">
        <v>690</v>
      </c>
      <c r="C12" s="11" t="s">
        <v>691</v>
      </c>
      <c r="D12" s="11" t="s">
        <v>44</v>
      </c>
      <c r="E12" s="11" t="s">
        <v>45</v>
      </c>
      <c r="F12" s="11" t="s">
        <v>36</v>
      </c>
      <c r="G12" s="12">
        <v>23811</v>
      </c>
      <c r="H12" s="11" t="str">
        <f t="shared" si="1"/>
        <v>AnnabelleReedAnnabelle</v>
      </c>
    </row>
    <row r="13" spans="1:13" s="11" customFormat="1" x14ac:dyDescent="0.25">
      <c r="A13" s="11" t="str">
        <f t="shared" si="0"/>
        <v>LilyNguyen</v>
      </c>
      <c r="B13" s="11" t="s">
        <v>692</v>
      </c>
      <c r="C13" s="11" t="s">
        <v>693</v>
      </c>
      <c r="D13" s="11" t="s">
        <v>47</v>
      </c>
      <c r="E13" s="11" t="s">
        <v>48</v>
      </c>
      <c r="F13" s="11" t="s">
        <v>36</v>
      </c>
      <c r="G13" s="12">
        <v>36310</v>
      </c>
      <c r="H13" s="11" t="str">
        <f t="shared" si="1"/>
        <v>LilyNguyenLily</v>
      </c>
    </row>
    <row r="14" spans="1:13" s="11" customFormat="1" x14ac:dyDescent="0.25">
      <c r="A14" s="11" t="str">
        <f t="shared" si="0"/>
        <v>TobyRichardson</v>
      </c>
      <c r="B14" s="11" t="s">
        <v>694</v>
      </c>
      <c r="C14" s="11" t="s">
        <v>695</v>
      </c>
      <c r="D14" s="11" t="s">
        <v>50</v>
      </c>
      <c r="E14" s="11" t="s">
        <v>51</v>
      </c>
      <c r="F14" s="11" t="s">
        <v>23</v>
      </c>
      <c r="G14" s="12">
        <v>34051</v>
      </c>
      <c r="H14" s="11" t="str">
        <f t="shared" si="1"/>
        <v>TobyRichardsonToby</v>
      </c>
    </row>
    <row r="15" spans="1:13" s="11" customFormat="1" x14ac:dyDescent="0.25">
      <c r="A15" s="11" t="str">
        <f t="shared" si="0"/>
        <v>LucaMiller</v>
      </c>
      <c r="B15" s="11" t="s">
        <v>682</v>
      </c>
      <c r="C15" s="11" t="s">
        <v>777</v>
      </c>
      <c r="D15" s="11" t="s">
        <v>238</v>
      </c>
      <c r="E15" s="11" t="s">
        <v>239</v>
      </c>
      <c r="F15" s="11" t="s">
        <v>23</v>
      </c>
      <c r="G15" s="12">
        <v>20347</v>
      </c>
      <c r="H15" s="11" t="str">
        <f t="shared" si="1"/>
        <v>LucaMillerLuca</v>
      </c>
    </row>
    <row r="16" spans="1:13" s="11" customFormat="1" x14ac:dyDescent="0.25">
      <c r="A16" s="11" t="str">
        <f t="shared" si="0"/>
        <v>ConnorLong</v>
      </c>
      <c r="B16" s="11" t="s">
        <v>677</v>
      </c>
      <c r="C16" s="11" t="s">
        <v>763</v>
      </c>
      <c r="D16" s="11" t="s">
        <v>357</v>
      </c>
      <c r="E16" s="11" t="s">
        <v>358</v>
      </c>
      <c r="F16" s="11" t="s">
        <v>23</v>
      </c>
      <c r="G16" s="12">
        <v>23337</v>
      </c>
      <c r="H16" s="11" t="str">
        <f t="shared" si="1"/>
        <v>ConnorLongConnor</v>
      </c>
    </row>
    <row r="17" spans="1:8" s="11" customFormat="1" x14ac:dyDescent="0.25">
      <c r="A17" s="11" t="str">
        <f t="shared" si="0"/>
        <v>LucaBrown</v>
      </c>
      <c r="B17" s="11" t="s">
        <v>682</v>
      </c>
      <c r="C17" s="11" t="s">
        <v>12</v>
      </c>
      <c r="D17" s="11" t="s">
        <v>127</v>
      </c>
      <c r="E17" s="11" t="s">
        <v>128</v>
      </c>
      <c r="F17" s="11" t="s">
        <v>23</v>
      </c>
      <c r="G17" s="12">
        <v>26640</v>
      </c>
      <c r="H17" s="11" t="str">
        <f t="shared" si="1"/>
        <v>LucaBrownLuca</v>
      </c>
    </row>
    <row r="18" spans="1:8" s="11" customFormat="1" x14ac:dyDescent="0.25">
      <c r="F18" s="12"/>
    </row>
    <row r="19" spans="1:8" s="11" customFormat="1" x14ac:dyDescent="0.25">
      <c r="A19" s="14" t="s">
        <v>1113</v>
      </c>
      <c r="B19" s="11" t="str">
        <f>VLOOKUP(A19,B4:G17,4,FALSE)</f>
        <v>PE 10 12 60 C</v>
      </c>
      <c r="F19" s="12"/>
    </row>
    <row r="20" spans="1:8" s="11" customFormat="1" x14ac:dyDescent="0.25">
      <c r="F20" s="12"/>
    </row>
    <row r="21" spans="1:8" s="11" customFormat="1" x14ac:dyDescent="0.25">
      <c r="F21" s="12"/>
    </row>
    <row r="22" spans="1:8" s="11" customFormat="1" x14ac:dyDescent="0.25">
      <c r="F22" s="12"/>
    </row>
    <row r="23" spans="1:8" s="11" customFormat="1" x14ac:dyDescent="0.25">
      <c r="F23" s="12"/>
    </row>
    <row r="24" spans="1:8" s="11" customFormat="1" x14ac:dyDescent="0.25">
      <c r="F24" s="12"/>
    </row>
    <row r="25" spans="1:8" s="11" customFormat="1" x14ac:dyDescent="0.25">
      <c r="F25" s="12"/>
    </row>
    <row r="26" spans="1:8" s="11" customFormat="1" x14ac:dyDescent="0.25">
      <c r="F26" s="12"/>
    </row>
    <row r="27" spans="1:8" s="11" customFormat="1" x14ac:dyDescent="0.25">
      <c r="F27" s="12"/>
    </row>
    <row r="28" spans="1:8" s="11" customFormat="1" x14ac:dyDescent="0.25">
      <c r="F28" s="12"/>
    </row>
    <row r="29" spans="1:8" s="11" customFormat="1" x14ac:dyDescent="0.25">
      <c r="F29" s="12"/>
    </row>
    <row r="30" spans="1:8" s="11" customFormat="1" x14ac:dyDescent="0.25">
      <c r="F30" s="12"/>
    </row>
    <row r="31" spans="1:8" s="11" customFormat="1" x14ac:dyDescent="0.25">
      <c r="F31" s="12"/>
    </row>
    <row r="32" spans="1:8" s="11" customFormat="1" x14ac:dyDescent="0.25">
      <c r="F32" s="12"/>
    </row>
    <row r="33" spans="6:6" s="11" customFormat="1" x14ac:dyDescent="0.25">
      <c r="F33" s="12"/>
    </row>
    <row r="34" spans="6:6" s="11" customFormat="1" x14ac:dyDescent="0.25">
      <c r="F34" s="12"/>
    </row>
    <row r="35" spans="6:6" s="11" customFormat="1" x14ac:dyDescent="0.25">
      <c r="F35" s="12"/>
    </row>
    <row r="36" spans="6:6" s="11" customFormat="1" x14ac:dyDescent="0.25">
      <c r="F36" s="12"/>
    </row>
    <row r="37" spans="6:6" s="11" customFormat="1" x14ac:dyDescent="0.25">
      <c r="F37" s="12"/>
    </row>
    <row r="38" spans="6:6" s="11" customFormat="1" x14ac:dyDescent="0.25">
      <c r="F38" s="12"/>
    </row>
    <row r="39" spans="6:6" s="11" customFormat="1" x14ac:dyDescent="0.25">
      <c r="F39" s="12"/>
    </row>
    <row r="40" spans="6:6" s="11" customFormat="1" x14ac:dyDescent="0.25">
      <c r="F40" s="12"/>
    </row>
    <row r="41" spans="6:6" s="11" customFormat="1" x14ac:dyDescent="0.25">
      <c r="F41" s="12"/>
    </row>
    <row r="42" spans="6:6" s="11" customFormat="1" x14ac:dyDescent="0.25">
      <c r="F42" s="12"/>
    </row>
    <row r="43" spans="6:6" s="11" customFormat="1" x14ac:dyDescent="0.25">
      <c r="F43" s="12"/>
    </row>
    <row r="44" spans="6:6" s="11" customFormat="1" x14ac:dyDescent="0.25">
      <c r="F44" s="12"/>
    </row>
    <row r="45" spans="6:6" s="11" customFormat="1" x14ac:dyDescent="0.25">
      <c r="F45" s="12"/>
    </row>
    <row r="46" spans="6:6" s="11" customFormat="1" x14ac:dyDescent="0.25">
      <c r="F46" s="12"/>
    </row>
    <row r="47" spans="6:6" s="11" customFormat="1" x14ac:dyDescent="0.25">
      <c r="F47" s="12"/>
    </row>
    <row r="48" spans="6:6" s="11" customFormat="1" x14ac:dyDescent="0.25">
      <c r="F48" s="12"/>
    </row>
    <row r="49" spans="6:6" s="11" customFormat="1" x14ac:dyDescent="0.25">
      <c r="F49" s="12"/>
    </row>
    <row r="50" spans="6:6" s="11" customFormat="1" x14ac:dyDescent="0.25">
      <c r="F50" s="12"/>
    </row>
    <row r="51" spans="6:6" s="11" customFormat="1" x14ac:dyDescent="0.25">
      <c r="F51" s="12"/>
    </row>
    <row r="52" spans="6:6" s="11" customFormat="1" x14ac:dyDescent="0.25">
      <c r="F52" s="12"/>
    </row>
    <row r="53" spans="6:6" s="11" customFormat="1" x14ac:dyDescent="0.25">
      <c r="F53" s="12"/>
    </row>
    <row r="54" spans="6:6" s="11" customFormat="1" x14ac:dyDescent="0.25">
      <c r="F54" s="12"/>
    </row>
    <row r="55" spans="6:6" s="11" customFormat="1" x14ac:dyDescent="0.25">
      <c r="F55" s="12"/>
    </row>
    <row r="56" spans="6:6" s="11" customFormat="1" x14ac:dyDescent="0.25">
      <c r="F56" s="12"/>
    </row>
    <row r="57" spans="6:6" s="11" customFormat="1" x14ac:dyDescent="0.25">
      <c r="F57" s="12"/>
    </row>
    <row r="58" spans="6:6" s="11" customFormat="1" x14ac:dyDescent="0.25">
      <c r="F58" s="12"/>
    </row>
    <row r="59" spans="6:6" s="11" customFormat="1" x14ac:dyDescent="0.25">
      <c r="F59" s="12"/>
    </row>
    <row r="60" spans="6:6" s="11" customFormat="1" x14ac:dyDescent="0.25">
      <c r="F60" s="12"/>
    </row>
    <row r="61" spans="6:6" s="11" customFormat="1" x14ac:dyDescent="0.25">
      <c r="F61" s="12"/>
    </row>
    <row r="62" spans="6:6" s="11" customFormat="1" x14ac:dyDescent="0.25">
      <c r="F62" s="12"/>
    </row>
    <row r="63" spans="6:6" s="11" customFormat="1" x14ac:dyDescent="0.25">
      <c r="F63" s="12"/>
    </row>
    <row r="64" spans="6:6" s="11" customFormat="1" x14ac:dyDescent="0.25">
      <c r="F64" s="12"/>
    </row>
    <row r="65" spans="6:6" s="11" customFormat="1" x14ac:dyDescent="0.25">
      <c r="F65" s="12"/>
    </row>
    <row r="66" spans="6:6" s="11" customFormat="1" x14ac:dyDescent="0.25">
      <c r="F66" s="12"/>
    </row>
    <row r="67" spans="6:6" s="11" customFormat="1" x14ac:dyDescent="0.25">
      <c r="F67" s="12"/>
    </row>
    <row r="68" spans="6:6" s="11" customFormat="1" x14ac:dyDescent="0.25">
      <c r="F68" s="12"/>
    </row>
    <row r="69" spans="6:6" s="11" customFormat="1" x14ac:dyDescent="0.25">
      <c r="F69" s="12"/>
    </row>
    <row r="70" spans="6:6" s="11" customFormat="1" x14ac:dyDescent="0.25">
      <c r="F70" s="12"/>
    </row>
    <row r="71" spans="6:6" s="11" customFormat="1" x14ac:dyDescent="0.25">
      <c r="F71" s="12"/>
    </row>
    <row r="72" spans="6:6" s="11" customFormat="1" x14ac:dyDescent="0.25">
      <c r="F72" s="12"/>
    </row>
    <row r="73" spans="6:6" s="11" customFormat="1" x14ac:dyDescent="0.25">
      <c r="F73" s="12"/>
    </row>
    <row r="74" spans="6:6" s="11" customFormat="1" x14ac:dyDescent="0.25">
      <c r="F74" s="12"/>
    </row>
    <row r="75" spans="6:6" s="11" customFormat="1" x14ac:dyDescent="0.25">
      <c r="F75" s="12"/>
    </row>
    <row r="76" spans="6:6" s="11" customFormat="1" x14ac:dyDescent="0.25">
      <c r="F76" s="12"/>
    </row>
    <row r="77" spans="6:6" s="11" customFormat="1" x14ac:dyDescent="0.25">
      <c r="F77" s="12"/>
    </row>
    <row r="78" spans="6:6" s="11" customFormat="1" x14ac:dyDescent="0.25">
      <c r="F78" s="12"/>
    </row>
    <row r="79" spans="6:6" s="11" customFormat="1" x14ac:dyDescent="0.25">
      <c r="F79" s="12"/>
    </row>
    <row r="80" spans="6:6" s="11" customFormat="1" x14ac:dyDescent="0.25">
      <c r="F80" s="12"/>
    </row>
    <row r="81" spans="6:6" s="11" customFormat="1" x14ac:dyDescent="0.25">
      <c r="F81" s="12"/>
    </row>
    <row r="82" spans="6:6" s="11" customFormat="1" x14ac:dyDescent="0.25">
      <c r="F82" s="12"/>
    </row>
    <row r="83" spans="6:6" s="11" customFormat="1" x14ac:dyDescent="0.25">
      <c r="F83" s="12"/>
    </row>
    <row r="84" spans="6:6" s="11" customFormat="1" x14ac:dyDescent="0.25">
      <c r="F84" s="12"/>
    </row>
    <row r="85" spans="6:6" s="11" customFormat="1" x14ac:dyDescent="0.25">
      <c r="F85" s="12"/>
    </row>
    <row r="86" spans="6:6" s="11" customFormat="1" x14ac:dyDescent="0.25">
      <c r="F86" s="12"/>
    </row>
    <row r="87" spans="6:6" s="11" customFormat="1" x14ac:dyDescent="0.25">
      <c r="F87" s="12"/>
    </row>
    <row r="88" spans="6:6" s="11" customFormat="1" x14ac:dyDescent="0.25">
      <c r="F88" s="12"/>
    </row>
    <row r="89" spans="6:6" s="11" customFormat="1" x14ac:dyDescent="0.25">
      <c r="F89" s="12"/>
    </row>
    <row r="90" spans="6:6" s="11" customFormat="1" x14ac:dyDescent="0.25">
      <c r="F90" s="12"/>
    </row>
    <row r="91" spans="6:6" s="11" customFormat="1" x14ac:dyDescent="0.25">
      <c r="F91" s="12"/>
    </row>
    <row r="92" spans="6:6" s="11" customFormat="1" x14ac:dyDescent="0.25">
      <c r="F92" s="12"/>
    </row>
    <row r="93" spans="6:6" s="11" customFormat="1" x14ac:dyDescent="0.25">
      <c r="F93" s="12"/>
    </row>
    <row r="94" spans="6:6" s="11" customFormat="1" x14ac:dyDescent="0.25">
      <c r="F94" s="12"/>
    </row>
    <row r="95" spans="6:6" s="11" customFormat="1" x14ac:dyDescent="0.25">
      <c r="F95" s="12"/>
    </row>
    <row r="96" spans="6:6" s="11" customFormat="1" x14ac:dyDescent="0.25">
      <c r="F96" s="12"/>
    </row>
    <row r="97" spans="6:6" s="11" customFormat="1" x14ac:dyDescent="0.25">
      <c r="F97" s="12"/>
    </row>
    <row r="98" spans="6:6" s="11" customFormat="1" x14ac:dyDescent="0.25">
      <c r="F98" s="12"/>
    </row>
  </sheetData>
  <mergeCells count="3">
    <mergeCell ref="A1:D1"/>
    <mergeCell ref="J7:L7"/>
    <mergeCell ref="J8:L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3B99-D7F5-4B0B-93ED-6755727AD521}">
  <dimension ref="A1:G15"/>
  <sheetViews>
    <sheetView workbookViewId="0">
      <selection activeCell="F9" sqref="F9"/>
    </sheetView>
  </sheetViews>
  <sheetFormatPr defaultRowHeight="15" x14ac:dyDescent="0.25"/>
  <sheetData>
    <row r="1" spans="1:7" x14ac:dyDescent="0.25">
      <c r="A1" s="26" t="s">
        <v>1116</v>
      </c>
      <c r="B1" s="26"/>
      <c r="C1" s="26"/>
      <c r="D1" s="26"/>
      <c r="E1" s="26"/>
      <c r="F1" s="26"/>
      <c r="G1" s="26"/>
    </row>
    <row r="3" spans="1:7" x14ac:dyDescent="0.25">
      <c r="A3" s="1" t="s">
        <v>0</v>
      </c>
      <c r="B3" s="1" t="s">
        <v>7</v>
      </c>
    </row>
    <row r="4" spans="1:7" x14ac:dyDescent="0.25">
      <c r="A4" s="11" t="s">
        <v>1</v>
      </c>
      <c r="B4" s="11" t="s">
        <v>8</v>
      </c>
      <c r="E4" t="s">
        <v>2</v>
      </c>
      <c r="F4" t="s">
        <v>1119</v>
      </c>
    </row>
    <row r="5" spans="1:7" x14ac:dyDescent="0.25">
      <c r="A5" s="11" t="s">
        <v>2</v>
      </c>
      <c r="B5" s="11" t="s">
        <v>9</v>
      </c>
      <c r="E5" t="s">
        <v>1118</v>
      </c>
      <c r="F5" t="s">
        <v>805</v>
      </c>
    </row>
    <row r="6" spans="1:7" x14ac:dyDescent="0.25">
      <c r="A6" s="11" t="s">
        <v>3</v>
      </c>
      <c r="B6" s="11" t="s">
        <v>10</v>
      </c>
    </row>
    <row r="7" spans="1:7" x14ac:dyDescent="0.25">
      <c r="A7" s="11" t="s">
        <v>4</v>
      </c>
      <c r="B7" s="11" t="s">
        <v>11</v>
      </c>
    </row>
    <row r="8" spans="1:7" x14ac:dyDescent="0.25">
      <c r="A8" s="11" t="s">
        <v>5</v>
      </c>
      <c r="B8" s="11" t="s">
        <v>12</v>
      </c>
    </row>
    <row r="9" spans="1:7" x14ac:dyDescent="0.25">
      <c r="A9" s="11" t="s">
        <v>6</v>
      </c>
      <c r="B9" s="11" t="s">
        <v>13</v>
      </c>
    </row>
    <row r="10" spans="1:7" x14ac:dyDescent="0.25">
      <c r="A10" s="11"/>
      <c r="B10" s="11"/>
    </row>
    <row r="11" spans="1:7" x14ac:dyDescent="0.25">
      <c r="A11" s="11"/>
      <c r="B11" s="11"/>
    </row>
    <row r="12" spans="1:7" x14ac:dyDescent="0.25">
      <c r="A12" s="11" t="s">
        <v>1117</v>
      </c>
      <c r="B12" s="11"/>
    </row>
    <row r="13" spans="1:7" x14ac:dyDescent="0.25">
      <c r="A13" s="11"/>
      <c r="B13" s="11"/>
    </row>
    <row r="14" spans="1:7" x14ac:dyDescent="0.25">
      <c r="A14" s="14" t="s">
        <v>14</v>
      </c>
      <c r="B14" s="11" t="str">
        <f>VLOOKUP(A14,A3:B9,2,FALSE)</f>
        <v>Ginger</v>
      </c>
      <c r="E14" t="str">
        <f>HLOOKUP(E4,E4:F5,2, FALSE)</f>
        <v>Doe</v>
      </c>
      <c r="F14" s="11" t="str">
        <f>HLOOKUP(F4,F4:G5,2, FALSE)</f>
        <v>Rogers</v>
      </c>
    </row>
    <row r="15" spans="1:7" x14ac:dyDescent="0.25">
      <c r="A15" s="11" t="s">
        <v>6</v>
      </c>
      <c r="B15" s="11" t="str">
        <f>VLOOKUP(A15, A4:B9, 2, FALSE)</f>
        <v>Multi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36B3-AA07-4EC3-9199-3A38AF65C853}">
  <dimension ref="A2:G32"/>
  <sheetViews>
    <sheetView topLeftCell="A14" workbookViewId="0">
      <selection activeCell="A30" sqref="A30"/>
    </sheetView>
  </sheetViews>
  <sheetFormatPr defaultRowHeight="15" x14ac:dyDescent="0.25"/>
  <cols>
    <col min="6" max="6" width="12.140625" bestFit="1" customWidth="1"/>
  </cols>
  <sheetData>
    <row r="2" spans="1:7" ht="15.75" x14ac:dyDescent="0.25">
      <c r="A2" s="28" t="s">
        <v>847</v>
      </c>
      <c r="B2" s="28" t="s">
        <v>848</v>
      </c>
      <c r="C2" s="28" t="s">
        <v>850</v>
      </c>
      <c r="D2" s="28" t="s">
        <v>16</v>
      </c>
      <c r="E2" s="28" t="s">
        <v>17</v>
      </c>
      <c r="F2" s="28" t="s">
        <v>18</v>
      </c>
      <c r="G2" s="28"/>
    </row>
    <row r="3" spans="1:7" x14ac:dyDescent="0.25">
      <c r="A3" s="27" t="s">
        <v>677</v>
      </c>
      <c r="B3" s="27" t="s">
        <v>678</v>
      </c>
      <c r="C3" s="27" t="s">
        <v>21</v>
      </c>
      <c r="D3" s="27" t="s">
        <v>22</v>
      </c>
      <c r="E3" s="27" t="s">
        <v>23</v>
      </c>
      <c r="F3" s="29">
        <v>23031</v>
      </c>
      <c r="G3" s="27"/>
    </row>
    <row r="4" spans="1:7" x14ac:dyDescent="0.25">
      <c r="A4" s="27" t="s">
        <v>5</v>
      </c>
      <c r="B4" s="27" t="s">
        <v>679</v>
      </c>
      <c r="C4" s="27" t="s">
        <v>25</v>
      </c>
      <c r="D4" s="27" t="s">
        <v>26</v>
      </c>
      <c r="E4" s="27" t="s">
        <v>23</v>
      </c>
      <c r="F4" s="29">
        <v>25713</v>
      </c>
      <c r="G4" s="27"/>
    </row>
    <row r="5" spans="1:7" x14ac:dyDescent="0.25">
      <c r="A5" s="27" t="s">
        <v>680</v>
      </c>
      <c r="B5" s="27" t="s">
        <v>681</v>
      </c>
      <c r="C5" s="27" t="s">
        <v>28</v>
      </c>
      <c r="D5" s="27" t="s">
        <v>29</v>
      </c>
      <c r="E5" s="27" t="s">
        <v>23</v>
      </c>
      <c r="F5" s="29">
        <v>32764</v>
      </c>
      <c r="G5" s="27"/>
    </row>
    <row r="6" spans="1:7" x14ac:dyDescent="0.25">
      <c r="A6" s="27" t="s">
        <v>682</v>
      </c>
      <c r="B6" s="27" t="s">
        <v>683</v>
      </c>
      <c r="C6" s="27" t="s">
        <v>31</v>
      </c>
      <c r="D6" s="27" t="s">
        <v>32</v>
      </c>
      <c r="E6" s="27" t="s">
        <v>23</v>
      </c>
      <c r="F6" s="29">
        <v>26182</v>
      </c>
      <c r="G6" s="27"/>
    </row>
    <row r="7" spans="1:7" x14ac:dyDescent="0.25">
      <c r="A7" s="27" t="s">
        <v>684</v>
      </c>
      <c r="B7" s="27" t="s">
        <v>685</v>
      </c>
      <c r="C7" s="27" t="s">
        <v>34</v>
      </c>
      <c r="D7" s="27" t="s">
        <v>35</v>
      </c>
      <c r="E7" s="27" t="s">
        <v>36</v>
      </c>
      <c r="F7" s="29">
        <v>25880</v>
      </c>
      <c r="G7" s="27"/>
    </row>
    <row r="8" spans="1:7" x14ac:dyDescent="0.25">
      <c r="A8" s="27" t="s">
        <v>696</v>
      </c>
      <c r="B8" s="27" t="s">
        <v>697</v>
      </c>
      <c r="C8" s="27" t="s">
        <v>53</v>
      </c>
      <c r="D8" s="27" t="s">
        <v>54</v>
      </c>
      <c r="E8" s="27" t="s">
        <v>36</v>
      </c>
      <c r="F8" s="29">
        <v>21785</v>
      </c>
      <c r="G8" s="27"/>
    </row>
    <row r="9" spans="1:7" x14ac:dyDescent="0.25">
      <c r="A9" s="27" t="s">
        <v>688</v>
      </c>
      <c r="B9" s="27" t="s">
        <v>689</v>
      </c>
      <c r="C9" s="27" t="s">
        <v>41</v>
      </c>
      <c r="D9" s="27" t="s">
        <v>42</v>
      </c>
      <c r="E9" s="27" t="s">
        <v>36</v>
      </c>
      <c r="F9" s="29">
        <v>28192</v>
      </c>
      <c r="G9" s="27"/>
    </row>
    <row r="10" spans="1:7" x14ac:dyDescent="0.25">
      <c r="A10" s="27" t="s">
        <v>690</v>
      </c>
      <c r="B10" s="27" t="s">
        <v>691</v>
      </c>
      <c r="C10" s="27" t="s">
        <v>44</v>
      </c>
      <c r="D10" s="27" t="s">
        <v>45</v>
      </c>
      <c r="E10" s="27" t="s">
        <v>36</v>
      </c>
      <c r="F10" s="29">
        <v>23811</v>
      </c>
      <c r="G10" s="27"/>
    </row>
    <row r="11" spans="1:7" x14ac:dyDescent="0.25">
      <c r="A11" s="27" t="s">
        <v>692</v>
      </c>
      <c r="B11" s="27" t="s">
        <v>693</v>
      </c>
      <c r="C11" s="27" t="s">
        <v>47</v>
      </c>
      <c r="D11" s="27" t="s">
        <v>48</v>
      </c>
      <c r="E11" s="27" t="s">
        <v>36</v>
      </c>
      <c r="F11" s="29">
        <v>36310</v>
      </c>
      <c r="G11" s="27"/>
    </row>
    <row r="12" spans="1:7" x14ac:dyDescent="0.25">
      <c r="A12" s="27" t="s">
        <v>694</v>
      </c>
      <c r="B12" s="27" t="s">
        <v>695</v>
      </c>
      <c r="C12" s="27" t="s">
        <v>50</v>
      </c>
      <c r="D12" s="27" t="s">
        <v>51</v>
      </c>
      <c r="E12" s="27" t="s">
        <v>23</v>
      </c>
      <c r="F12" s="29">
        <v>34051</v>
      </c>
      <c r="G12" s="27"/>
    </row>
    <row r="13" spans="1:7" x14ac:dyDescent="0.25">
      <c r="A13" s="27" t="s">
        <v>682</v>
      </c>
      <c r="B13" s="27" t="s">
        <v>777</v>
      </c>
      <c r="C13" s="27" t="s">
        <v>238</v>
      </c>
      <c r="D13" s="27" t="s">
        <v>239</v>
      </c>
      <c r="E13" s="27" t="s">
        <v>23</v>
      </c>
      <c r="F13" s="29">
        <v>20347</v>
      </c>
      <c r="G13" s="27"/>
    </row>
    <row r="14" spans="1:7" x14ac:dyDescent="0.25">
      <c r="A14" s="27" t="s">
        <v>677</v>
      </c>
      <c r="B14" s="27" t="s">
        <v>763</v>
      </c>
      <c r="C14" s="27" t="s">
        <v>357</v>
      </c>
      <c r="D14" s="27" t="s">
        <v>358</v>
      </c>
      <c r="E14" s="27" t="s">
        <v>23</v>
      </c>
      <c r="F14" s="29">
        <v>23337</v>
      </c>
      <c r="G14" s="27"/>
    </row>
    <row r="15" spans="1:7" x14ac:dyDescent="0.25">
      <c r="A15" s="27" t="s">
        <v>682</v>
      </c>
      <c r="B15" s="27" t="s">
        <v>12</v>
      </c>
      <c r="C15" s="27" t="s">
        <v>127</v>
      </c>
      <c r="D15" s="27" t="s">
        <v>128</v>
      </c>
      <c r="E15" s="27" t="s">
        <v>23</v>
      </c>
      <c r="F15" s="29">
        <v>26640</v>
      </c>
      <c r="G15" s="27"/>
    </row>
    <row r="17" spans="1:6" x14ac:dyDescent="0.25">
      <c r="A17" s="30" t="s">
        <v>1121</v>
      </c>
      <c r="B17" s="27"/>
      <c r="C17" s="27"/>
      <c r="D17" s="27"/>
      <c r="E17" s="27"/>
      <c r="F17" s="27"/>
    </row>
    <row r="19" spans="1:6" x14ac:dyDescent="0.25">
      <c r="A19" s="27">
        <v>5</v>
      </c>
      <c r="B19" s="27"/>
      <c r="C19" s="27"/>
      <c r="D19" s="27"/>
      <c r="E19" s="27"/>
      <c r="F19" s="27"/>
    </row>
    <row r="20" spans="1:6" x14ac:dyDescent="0.25">
      <c r="A20" s="27">
        <v>12</v>
      </c>
      <c r="B20" s="27"/>
      <c r="C20" s="27"/>
      <c r="D20" s="27"/>
      <c r="E20" s="27"/>
      <c r="F20" s="27"/>
    </row>
    <row r="21" spans="1:6" x14ac:dyDescent="0.25">
      <c r="A21" s="27">
        <v>14</v>
      </c>
      <c r="B21" s="27"/>
      <c r="C21" s="27"/>
      <c r="D21" s="27"/>
      <c r="E21" s="27"/>
      <c r="F21" s="27"/>
    </row>
    <row r="23" spans="1:6" x14ac:dyDescent="0.25">
      <c r="A23" s="31" t="s">
        <v>682</v>
      </c>
      <c r="B23" s="31" t="s">
        <v>683</v>
      </c>
      <c r="C23" s="31" t="s">
        <v>31</v>
      </c>
      <c r="D23" s="31" t="s">
        <v>32</v>
      </c>
      <c r="E23" s="31" t="s">
        <v>23</v>
      </c>
      <c r="F23" s="32">
        <v>26182</v>
      </c>
    </row>
    <row r="24" spans="1:6" x14ac:dyDescent="0.25">
      <c r="A24" s="31" t="s">
        <v>682</v>
      </c>
      <c r="B24" s="31" t="s">
        <v>777</v>
      </c>
      <c r="C24" s="31" t="s">
        <v>238</v>
      </c>
      <c r="D24" s="31" t="s">
        <v>239</v>
      </c>
      <c r="E24" s="31" t="s">
        <v>23</v>
      </c>
      <c r="F24" s="32">
        <v>20347</v>
      </c>
    </row>
    <row r="25" spans="1:6" x14ac:dyDescent="0.25">
      <c r="A25" s="31" t="s">
        <v>682</v>
      </c>
      <c r="B25" s="31" t="s">
        <v>12</v>
      </c>
      <c r="C25" s="31" t="s">
        <v>127</v>
      </c>
      <c r="D25" s="31" t="s">
        <v>128</v>
      </c>
      <c r="E25" s="31" t="s">
        <v>23</v>
      </c>
      <c r="F25" s="32">
        <v>26640</v>
      </c>
    </row>
    <row r="26" spans="1:6" x14ac:dyDescent="0.25">
      <c r="A26" s="31" t="s">
        <v>1120</v>
      </c>
      <c r="B26" s="31" t="s">
        <v>1120</v>
      </c>
      <c r="C26" s="31" t="s">
        <v>1120</v>
      </c>
      <c r="D26" s="31" t="s">
        <v>1120</v>
      </c>
      <c r="E26" s="31" t="s">
        <v>1120</v>
      </c>
      <c r="F26" s="32" t="s">
        <v>1120</v>
      </c>
    </row>
    <row r="27" spans="1:6" x14ac:dyDescent="0.25">
      <c r="A27" s="27" t="s">
        <v>1120</v>
      </c>
      <c r="B27" s="27" t="s">
        <v>1120</v>
      </c>
      <c r="C27" s="27" t="s">
        <v>1120</v>
      </c>
      <c r="D27" s="27" t="s">
        <v>1120</v>
      </c>
      <c r="E27" s="27" t="s">
        <v>1120</v>
      </c>
      <c r="F27" s="27" t="s">
        <v>1120</v>
      </c>
    </row>
    <row r="28" spans="1:6" x14ac:dyDescent="0.25">
      <c r="A28" s="35">
        <v>3</v>
      </c>
      <c r="B28" s="35">
        <v>5</v>
      </c>
      <c r="C28" s="35">
        <v>1</v>
      </c>
      <c r="D28" s="35">
        <v>1</v>
      </c>
      <c r="E28" s="35">
        <v>6</v>
      </c>
      <c r="F28" s="35">
        <v>4</v>
      </c>
    </row>
    <row r="29" spans="1:6" x14ac:dyDescent="0.25">
      <c r="A29" s="33" t="s">
        <v>31</v>
      </c>
      <c r="B29" s="33" t="s">
        <v>23</v>
      </c>
      <c r="C29" s="34" t="s">
        <v>682</v>
      </c>
      <c r="D29" s="33" t="s">
        <v>682</v>
      </c>
      <c r="E29" s="34">
        <v>26182</v>
      </c>
      <c r="F29" s="34" t="s">
        <v>32</v>
      </c>
    </row>
    <row r="30" spans="1:6" x14ac:dyDescent="0.25">
      <c r="A30" s="33" t="s">
        <v>238</v>
      </c>
      <c r="B30" s="33" t="s">
        <v>23</v>
      </c>
      <c r="C30" s="34" t="s">
        <v>682</v>
      </c>
      <c r="D30" s="33" t="s">
        <v>682</v>
      </c>
      <c r="E30" s="34">
        <v>20347</v>
      </c>
      <c r="F30" s="34" t="s">
        <v>239</v>
      </c>
    </row>
    <row r="31" spans="1:6" x14ac:dyDescent="0.25">
      <c r="A31" s="33" t="s">
        <v>127</v>
      </c>
      <c r="B31" s="33" t="s">
        <v>23</v>
      </c>
      <c r="C31" s="34" t="s">
        <v>682</v>
      </c>
      <c r="D31" s="33" t="s">
        <v>682</v>
      </c>
      <c r="E31" s="34">
        <v>26640</v>
      </c>
      <c r="F31" s="34" t="s">
        <v>128</v>
      </c>
    </row>
    <row r="32" spans="1:6" x14ac:dyDescent="0.25">
      <c r="A32" s="33" t="s">
        <v>1120</v>
      </c>
      <c r="B32" s="33" t="s">
        <v>1120</v>
      </c>
      <c r="C32" s="33" t="s">
        <v>1120</v>
      </c>
      <c r="D32" s="33" t="s">
        <v>1120</v>
      </c>
      <c r="E32" s="34" t="s">
        <v>1120</v>
      </c>
      <c r="F32" s="34" t="s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AF4-49CD-42E6-B61A-A796F66BC214}">
  <dimension ref="A1:G35"/>
  <sheetViews>
    <sheetView workbookViewId="0">
      <pane ySplit="2" topLeftCell="A26" activePane="bottomLeft" state="frozen"/>
      <selection pane="bottomLeft" activeCell="A35" sqref="A35:C35"/>
    </sheetView>
  </sheetViews>
  <sheetFormatPr defaultRowHeight="15" x14ac:dyDescent="0.25"/>
  <cols>
    <col min="1" max="1" width="11.42578125" style="27" bestFit="1" customWidth="1"/>
    <col min="2" max="2" width="11.140625" style="27" bestFit="1" customWidth="1"/>
    <col min="3" max="3" width="15.5703125" style="27" bestFit="1" customWidth="1"/>
    <col min="4" max="4" width="13.7109375" style="27" bestFit="1" customWidth="1"/>
    <col min="5" max="5" width="10.7109375" style="27" bestFit="1" customWidth="1"/>
    <col min="6" max="6" width="18" style="27" bestFit="1" customWidth="1"/>
    <col min="7" max="16384" width="9.140625" style="27"/>
  </cols>
  <sheetData>
    <row r="1" spans="1:7" x14ac:dyDescent="0.25">
      <c r="A1" s="27" t="s">
        <v>1122</v>
      </c>
      <c r="B1" s="27" t="str" cm="1">
        <f t="array" ref="B1">IFERROR(INDEX($A2:$F15, SMALL(IF($A2:$F15=$A$17, ROW($A2:F$15)), ROW(1:1)),-1, COLUMN(A:A)),"")</f>
        <v/>
      </c>
    </row>
    <row r="2" spans="1:7" ht="15.75" x14ac:dyDescent="0.25">
      <c r="A2" s="28" t="s">
        <v>847</v>
      </c>
      <c r="B2" s="28" t="s">
        <v>848</v>
      </c>
      <c r="C2" s="28" t="s">
        <v>850</v>
      </c>
      <c r="D2" s="28" t="s">
        <v>16</v>
      </c>
      <c r="E2" s="28" t="s">
        <v>17</v>
      </c>
      <c r="F2" s="28" t="s">
        <v>18</v>
      </c>
      <c r="G2" s="28"/>
    </row>
    <row r="3" spans="1:7" x14ac:dyDescent="0.25">
      <c r="A3" s="27" t="s">
        <v>677</v>
      </c>
      <c r="B3" s="27" t="s">
        <v>678</v>
      </c>
      <c r="C3" s="27" t="s">
        <v>21</v>
      </c>
      <c r="D3" s="27" t="s">
        <v>22</v>
      </c>
      <c r="E3" s="27" t="s">
        <v>23</v>
      </c>
      <c r="F3" s="29">
        <v>23031</v>
      </c>
    </row>
    <row r="4" spans="1:7" x14ac:dyDescent="0.25">
      <c r="A4" s="27" t="s">
        <v>5</v>
      </c>
      <c r="B4" s="27" t="s">
        <v>679</v>
      </c>
      <c r="C4" s="27" t="s">
        <v>25</v>
      </c>
      <c r="D4" s="27" t="s">
        <v>26</v>
      </c>
      <c r="E4" s="27" t="s">
        <v>23</v>
      </c>
      <c r="F4" s="29">
        <v>25713</v>
      </c>
    </row>
    <row r="5" spans="1:7" x14ac:dyDescent="0.25">
      <c r="A5" s="27" t="s">
        <v>680</v>
      </c>
      <c r="B5" s="27" t="s">
        <v>681</v>
      </c>
      <c r="C5" s="27" t="s">
        <v>28</v>
      </c>
      <c r="D5" s="27" t="s">
        <v>29</v>
      </c>
      <c r="E5" s="27" t="s">
        <v>23</v>
      </c>
      <c r="F5" s="29">
        <v>32764</v>
      </c>
    </row>
    <row r="6" spans="1:7" x14ac:dyDescent="0.25">
      <c r="A6" s="27" t="s">
        <v>682</v>
      </c>
      <c r="B6" s="27" t="s">
        <v>683</v>
      </c>
      <c r="C6" s="27" t="s">
        <v>31</v>
      </c>
      <c r="D6" s="27" t="s">
        <v>32</v>
      </c>
      <c r="E6" s="27" t="s">
        <v>23</v>
      </c>
      <c r="F6" s="29">
        <v>26182</v>
      </c>
    </row>
    <row r="7" spans="1:7" x14ac:dyDescent="0.25">
      <c r="A7" s="27" t="s">
        <v>684</v>
      </c>
      <c r="B7" s="27" t="s">
        <v>685</v>
      </c>
      <c r="C7" s="27" t="s">
        <v>34</v>
      </c>
      <c r="D7" s="27" t="s">
        <v>35</v>
      </c>
      <c r="E7" s="27" t="s">
        <v>36</v>
      </c>
      <c r="F7" s="29">
        <v>25880</v>
      </c>
    </row>
    <row r="8" spans="1:7" x14ac:dyDescent="0.25">
      <c r="A8" s="27" t="s">
        <v>696</v>
      </c>
      <c r="B8" s="27" t="s">
        <v>697</v>
      </c>
      <c r="C8" s="27" t="s">
        <v>53</v>
      </c>
      <c r="D8" s="27" t="s">
        <v>54</v>
      </c>
      <c r="E8" s="27" t="s">
        <v>36</v>
      </c>
      <c r="F8" s="29">
        <v>21785</v>
      </c>
    </row>
    <row r="9" spans="1:7" x14ac:dyDescent="0.25">
      <c r="A9" s="27" t="s">
        <v>688</v>
      </c>
      <c r="B9" s="27" t="s">
        <v>689</v>
      </c>
      <c r="C9" s="27" t="s">
        <v>41</v>
      </c>
      <c r="D9" s="27" t="s">
        <v>42</v>
      </c>
      <c r="E9" s="27" t="s">
        <v>36</v>
      </c>
      <c r="F9" s="29">
        <v>28192</v>
      </c>
    </row>
    <row r="10" spans="1:7" x14ac:dyDescent="0.25">
      <c r="A10" s="27" t="s">
        <v>690</v>
      </c>
      <c r="B10" s="27" t="s">
        <v>691</v>
      </c>
      <c r="C10" s="27" t="s">
        <v>44</v>
      </c>
      <c r="D10" s="27" t="s">
        <v>45</v>
      </c>
      <c r="E10" s="27" t="s">
        <v>36</v>
      </c>
      <c r="F10" s="29">
        <v>23811</v>
      </c>
    </row>
    <row r="11" spans="1:7" x14ac:dyDescent="0.25">
      <c r="A11" s="27" t="s">
        <v>692</v>
      </c>
      <c r="B11" s="27" t="s">
        <v>693</v>
      </c>
      <c r="C11" s="27" t="s">
        <v>47</v>
      </c>
      <c r="D11" s="27" t="s">
        <v>48</v>
      </c>
      <c r="E11" s="27" t="s">
        <v>36</v>
      </c>
      <c r="F11" s="29">
        <v>36310</v>
      </c>
    </row>
    <row r="12" spans="1:7" x14ac:dyDescent="0.25">
      <c r="A12" s="27" t="s">
        <v>694</v>
      </c>
      <c r="B12" s="27" t="s">
        <v>695</v>
      </c>
      <c r="C12" s="27" t="s">
        <v>50</v>
      </c>
      <c r="D12" s="27" t="s">
        <v>51</v>
      </c>
      <c r="E12" s="27" t="s">
        <v>23</v>
      </c>
      <c r="F12" s="29">
        <v>34051</v>
      </c>
    </row>
    <row r="13" spans="1:7" x14ac:dyDescent="0.25">
      <c r="A13" s="27" t="s">
        <v>682</v>
      </c>
      <c r="B13" s="27" t="s">
        <v>777</v>
      </c>
      <c r="C13" s="27" t="s">
        <v>238</v>
      </c>
      <c r="D13" s="27" t="s">
        <v>239</v>
      </c>
      <c r="E13" s="27" t="s">
        <v>23</v>
      </c>
      <c r="F13" s="29">
        <v>20347</v>
      </c>
    </row>
    <row r="14" spans="1:7" x14ac:dyDescent="0.25">
      <c r="A14" s="27" t="s">
        <v>677</v>
      </c>
      <c r="B14" s="27" t="s">
        <v>763</v>
      </c>
      <c r="C14" s="27" t="s">
        <v>357</v>
      </c>
      <c r="D14" s="27" t="s">
        <v>358</v>
      </c>
      <c r="E14" s="27" t="s">
        <v>23</v>
      </c>
      <c r="F14" s="29">
        <v>23337</v>
      </c>
    </row>
    <row r="15" spans="1:7" x14ac:dyDescent="0.25">
      <c r="A15" s="27" t="s">
        <v>682</v>
      </c>
      <c r="B15" s="27" t="s">
        <v>12</v>
      </c>
      <c r="C15" s="27" t="s">
        <v>127</v>
      </c>
      <c r="D15" s="27" t="s">
        <v>128</v>
      </c>
      <c r="E15" s="27" t="s">
        <v>23</v>
      </c>
      <c r="F15" s="29">
        <v>26640</v>
      </c>
    </row>
    <row r="17" spans="1:6" x14ac:dyDescent="0.25">
      <c r="A17" s="30" t="s">
        <v>1113</v>
      </c>
    </row>
    <row r="19" spans="1:6" x14ac:dyDescent="0.25">
      <c r="A19" s="27">
        <f t="array" ref="A19">SMALL(IF($A$2:$F$15=$A$17,ROW($A$2:$F$15)),ROW(1:1))-1</f>
        <v>5</v>
      </c>
    </row>
    <row r="20" spans="1:6" x14ac:dyDescent="0.25">
      <c r="A20" s="27">
        <f t="array" ref="A20">SMALL(IF($A$2:$F$15=$A$17,ROW($A$2:$F$15)),ROW(2:2))-1</f>
        <v>12</v>
      </c>
    </row>
    <row r="21" spans="1:6" x14ac:dyDescent="0.25">
      <c r="A21" s="27">
        <f t="array" ref="A21">SMALL(IF($A$2:$F$15=$A$17,ROW($A$2:$F$15)),ROW(3:3))-1</f>
        <v>14</v>
      </c>
    </row>
    <row r="23" spans="1:6" x14ac:dyDescent="0.25">
      <c r="A23" s="31" t="str">
        <f t="array" ref="A23">IFERROR(INDEX($A$2:$F$15,SMALL(IF($A$2:$F$15=$A$17,ROW($A$2:$F$15)),ROW(1:1))-1,COLUMN(A:A)),"")</f>
        <v>Luca</v>
      </c>
      <c r="B23" s="31" t="str">
        <f t="array" ref="B23">IFERROR(INDEX($A$2:$F$15,SMALL(IF($A$2:$F$15=$A$17,ROW($A$2:$F$15)),ROW(1:1))-1,COLUMN(B:B)),"")</f>
        <v>Lee</v>
      </c>
      <c r="C23" s="31" t="str">
        <f t="array" ref="C23">IFERROR(INDEX($A$2:$F$15,SMALL(IF($A$2:$F$15=$A$17,ROW($A$2:$F$15)),ROW(1:1))-1,COLUMN(C:C)),"")</f>
        <v>Luca Lee</v>
      </c>
      <c r="D23" s="31" t="str">
        <f t="array" ref="D23">IFERROR(INDEX($A$2:$F$15,SMALL(IF($A$2:$F$15=$A$17,ROW($A$2:$F$15)),ROW(1:1))-1,COLUMN(D:D)),"")</f>
        <v>PE 10 12 60 C</v>
      </c>
      <c r="E23" s="31" t="str">
        <f t="array" ref="E23">IFERROR(INDEX($A$2:$F$15,SMALL(IF($A$2:$F$15=$A$17,ROW($A$2:$F$15)),ROW(1:1))-1,COLUMN(E:E)),"")</f>
        <v>Male</v>
      </c>
      <c r="F23" s="32">
        <f t="array" ref="F23">IFERROR(INDEX($A$2:$F$15,SMALL(IF($A$2:$F$15=$A$17,ROW($A$2:$F$15)),ROW(1:1))-1,COLUMN(F:F)),"")</f>
        <v>26182</v>
      </c>
    </row>
    <row r="24" spans="1:6" x14ac:dyDescent="0.25">
      <c r="A24" s="31" t="str">
        <f t="array" ref="A24">IFERROR(INDEX($A$2:$F$15,SMALL(IF($A$2:$F$15=$A$17,ROW($A$2:$F$15)),ROW(2:2))-1,COLUMN(A:A)),"")</f>
        <v>Luca</v>
      </c>
      <c r="B24" s="31" t="str">
        <f t="array" ref="B24">IFERROR(INDEX($A$2:$F$15,SMALL(IF($A$2:$F$15=$A$17,ROW($A$2:$F$15)),ROW(2:2))-1,COLUMN(B:B)),"")</f>
        <v>Miller</v>
      </c>
      <c r="C24" s="31" t="str">
        <f t="array" ref="C24">IFERROR(INDEX($A$2:$F$15,SMALL(IF($A$2:$F$15=$A$17,ROW($A$2:$F$15)),ROW(2:2))-1,COLUMN(C:C)),"")</f>
        <v>Luca Miller</v>
      </c>
      <c r="D24" s="31" t="str">
        <f t="array" ref="D24">IFERROR(INDEX($A$2:$F$15,SMALL(IF($A$2:$F$15=$A$17,ROW($A$2:$F$15)),ROW(2:2))-1,COLUMN(D:D)),"")</f>
        <v>ZG 88 48 13 B</v>
      </c>
      <c r="E24" s="31" t="str">
        <f t="array" ref="E24">IFERROR(INDEX($A$2:$F$15,SMALL(IF($A$2:$F$15=$A$17,ROW($A$2:$F$15)),ROW(2:2))-1,COLUMN(E:E)),"")</f>
        <v>Male</v>
      </c>
      <c r="F24" s="32">
        <f t="array" ref="F24">IFERROR(INDEX($A$2:$F$15,SMALL(IF($A$2:$F$15=$A$17,ROW($A$2:$F$15)),ROW(2:2))-1,COLUMN(F:F)),"")</f>
        <v>20347</v>
      </c>
    </row>
    <row r="25" spans="1:6" x14ac:dyDescent="0.25">
      <c r="A25" s="31" t="str">
        <f t="array" ref="A25">IFERROR(INDEX($A$2:$F$15,SMALL(IF($A$2:$F$15=$A$17,ROW($A$2:$F$15)),ROW(3:3))-1,COLUMN(A:A)),"")</f>
        <v>Luca</v>
      </c>
      <c r="B25" s="31" t="str">
        <f t="array" ref="B25">IFERROR(INDEX($A$2:$F$15,SMALL(IF($A$2:$F$15=$A$17,ROW($A$2:$F$15)),ROW(3:3))-1,COLUMN(B:B)),"")</f>
        <v>Brown</v>
      </c>
      <c r="C25" s="31" t="str">
        <f t="array" ref="C25">IFERROR(INDEX($A$2:$F$15,SMALL(IF($A$2:$F$15=$A$17,ROW($A$2:$F$15)),ROW(3:3))-1,COLUMN(C:C)),"")</f>
        <v>Luca Brown</v>
      </c>
      <c r="D25" s="31" t="str">
        <f t="array" ref="D25">IFERROR(INDEX($A$2:$F$15,SMALL(IF($A$2:$F$15=$A$17,ROW($A$2:$F$15)),ROW(3:3))-1,COLUMN(D:D)),"")</f>
        <v>HS 97 08 56 B</v>
      </c>
      <c r="E25" s="31" t="str">
        <f t="array" ref="E25">IFERROR(INDEX($A$2:$F$15,SMALL(IF($A$2:$F$15=$A$17,ROW($A$2:$F$15)),ROW(3:3))-1,COLUMN(E:E)),"")</f>
        <v>Male</v>
      </c>
      <c r="F25" s="32">
        <f t="array" ref="F25">IFERROR(INDEX($A$2:$F$15,SMALL(IF($A$2:$F$15=$A$17,ROW($A$2:$F$15)),ROW(3:3))-1,COLUMN(F:F)),"")</f>
        <v>26640</v>
      </c>
    </row>
    <row r="26" spans="1:6" x14ac:dyDescent="0.25">
      <c r="A26" s="31" t="str">
        <f t="array" ref="A26">IFERROR(INDEX($A$2:$F$15,SMALL(IF($A$2:$F$15=$A$17,ROW($A$2:$F$15)),ROW(4:4))-1,COLUMN(A:A)),"")</f>
        <v/>
      </c>
      <c r="B26" s="31" t="str">
        <f t="array" ref="B26">IFERROR(INDEX($A$2:$F$15,SMALL(IF($A$2:$F$15=$A$17,ROW($A$2:$F$15)),ROW(4:4))-1,COLUMN(B:B)),"")</f>
        <v/>
      </c>
      <c r="C26" s="31" t="str">
        <f t="array" ref="C26">IFERROR(INDEX($A$2:$F$15,SMALL(IF($A$2:$F$15=$A$17,ROW($A$2:$F$15)),ROW(4:4))-1,COLUMN(C:C)),"")</f>
        <v/>
      </c>
      <c r="D26" s="31" t="str">
        <f t="array" ref="D26">IFERROR(INDEX($A$2:$F$15,SMALL(IF($A$2:$F$15=$A$17,ROW($A$2:$F$15)),ROW(4:4))-1,COLUMN(D:D)),"")</f>
        <v/>
      </c>
      <c r="E26" s="31" t="str">
        <f t="array" ref="E26">IFERROR(INDEX($A$2:$F$15,SMALL(IF($A$2:$F$15=$A$17,ROW($A$2:$F$15)),ROW(4:4))-1,COLUMN(E:E)),"")</f>
        <v/>
      </c>
      <c r="F26" s="32" t="str">
        <f t="array" ref="F26">IFERROR(INDEX($A$2:$F$15,SMALL(IF($A$2:$F$15=$A$17,ROW($A$2:$F$15)),ROW(4:4))-1,COLUMN(F:F)),"")</f>
        <v/>
      </c>
    </row>
    <row r="27" spans="1:6" x14ac:dyDescent="0.25">
      <c r="A27" s="27" t="str">
        <f t="array" ref="A27">IFERROR(INDEX($A$2:$F$15,SMALL(IF($A$2:$F$15=$A$17,ROW($A$2:$F$15)),ROW(6:6)),1),"")</f>
        <v/>
      </c>
      <c r="B27" s="27" t="str">
        <f t="array" ref="B27">IFERROR(INDEX($A$2:$F$15,SMALL(IF($A$2:$F$15=$A$17,ROW($A$2:$F$15)),ROW(6:6)),2),"")</f>
        <v/>
      </c>
      <c r="C27" s="27" t="str">
        <f t="array" ref="C27">IFERROR(INDEX($A$2:$F$15,SMALL(IF($A$2:$F$15=$A$17,ROW($A$2:$F$15)),ROW(6:6)),3),"")</f>
        <v/>
      </c>
      <c r="D27" s="27" t="str">
        <f t="array" ref="D27">IFERROR(INDEX($A$2:$F$15,SMALL(IF($A$2:$F$15=$A$17,ROW($A$2:$F$15)),ROW(6:6)),4),"")</f>
        <v/>
      </c>
      <c r="E27" s="27" t="str">
        <f t="array" ref="E27">IFERROR(INDEX($A$2:$F$15,SMALL(IF($A$2:$F$15=$A$17,ROW($A$2:$F$15)),ROW(6:6)),5),"")</f>
        <v/>
      </c>
      <c r="F27" s="27" t="str">
        <f t="array" ref="F27">IFERROR(INDEX($A$2:$F$15,SMALL(IF($A$2:$F$15=$A$17,ROW($A$2:$F$15)),ROW(6:6)),6),"")</f>
        <v/>
      </c>
    </row>
    <row r="28" spans="1:6" x14ac:dyDescent="0.25">
      <c r="A28" s="27">
        <v>3</v>
      </c>
      <c r="B28" s="27">
        <v>5</v>
      </c>
      <c r="C28" s="27">
        <v>1</v>
      </c>
      <c r="D28" s="27">
        <v>1</v>
      </c>
      <c r="E28" s="27">
        <v>6</v>
      </c>
      <c r="F28" s="27">
        <v>4</v>
      </c>
    </row>
    <row r="29" spans="1:6" x14ac:dyDescent="0.25">
      <c r="A29" s="33" t="str">
        <f t="array" ref="A29">IFERROR(INDEX($A$2:$F$15,SMALL(IF($A$2:$F$15=$A$17,ROW($A$2:$F$15)),ROW(1:1))-1,A$28),"")</f>
        <v>Luca Lee</v>
      </c>
      <c r="B29" s="33" t="str">
        <f t="array" ref="B29">IFERROR(INDEX($A$2:$F$15,SMALL(IF($A$2:$F$15=$A$17,ROW($A$2:$F$15)),ROW(1:1))-1,B$28),"")</f>
        <v>Male</v>
      </c>
      <c r="C29" s="34" t="str">
        <f t="array" ref="C29">IFERROR(INDEX($A$2:$F$15,SMALL(IF($A$2:$F$15=$A$17,ROW($A$2:$F$15)),ROW(1:1))-1,C$28),"")</f>
        <v>Luca</v>
      </c>
      <c r="D29" s="33" t="str">
        <f t="array" ref="D29">IFERROR(INDEX($A$2:$F$15,SMALL(IF($A$2:$F$15=$A$17,ROW($A$2:$F$15)),ROW(1:1))-1,D$28),"")</f>
        <v>Luca</v>
      </c>
      <c r="E29" s="34">
        <f t="array" ref="E29">IFERROR(INDEX($A$2:$F$15,SMALL(IF($A$2:$F$15=$A$17,ROW($A$2:$F$15)),ROW(1:1))-1,E$28),"")</f>
        <v>26182</v>
      </c>
      <c r="F29" s="34" t="str">
        <f t="array" ref="F29">IFERROR(INDEX($A$2:$F$15,SMALL(IF($A$2:$F$15=$A$17,ROW($A$2:$F$15)),ROW(1:1))-1,F$28),"")</f>
        <v>PE 10 12 60 C</v>
      </c>
    </row>
    <row r="30" spans="1:6" x14ac:dyDescent="0.25">
      <c r="A30" s="33" t="str">
        <f t="array" ref="A30">IFERROR(INDEX($A$2:$F$15,SMALL(IF($A$2:$F$15=$A$17,ROW($A$2:$F$15)),ROW(2:2))-1,A$28),"")</f>
        <v>Luca Miller</v>
      </c>
      <c r="B30" s="33" t="str">
        <f t="array" ref="B30">IFERROR(INDEX($A$2:$F$15,SMALL(IF($A$2:$F$15=$A$17,ROW($A$2:$F$15)),ROW(2:2))-1,B$28),"")</f>
        <v>Male</v>
      </c>
      <c r="C30" s="34" t="str">
        <f t="array" ref="C30">IFERROR(INDEX($A$2:$F$15,SMALL(IF($A$2:$F$15=$A$17,ROW($A$2:$F$15)),ROW(2:2))-1,C$28),"")</f>
        <v>Luca</v>
      </c>
      <c r="D30" s="33" t="str">
        <f t="array" ref="D30">IFERROR(INDEX($A$2:$F$15,SMALL(IF($A$2:$F$15=$A$17,ROW($A$2:$F$15)),ROW(2:2))-1,D$28),"")</f>
        <v>Luca</v>
      </c>
      <c r="E30" s="34">
        <f t="array" ref="E30">IFERROR(INDEX($A$2:$F$15,SMALL(IF($A$2:$F$15=$A$17,ROW($A$2:$F$15)),ROW(2:2))-1,E$28),"")</f>
        <v>20347</v>
      </c>
      <c r="F30" s="34" t="str">
        <f t="array" ref="F30">IFERROR(INDEX($A$2:$F$15,SMALL(IF($A$2:$F$15=$A$17,ROW($A$2:$F$15)),ROW(2:2))-1,F$28),"")</f>
        <v>ZG 88 48 13 B</v>
      </c>
    </row>
    <row r="31" spans="1:6" x14ac:dyDescent="0.25">
      <c r="A31" s="33" t="str">
        <f t="array" ref="A31">IFERROR(INDEX($A$2:$F$15,SMALL(IF($A$2:$F$15=$A$17,ROW($A$2:$F$15)),ROW(3:3))-1,A$28),"")</f>
        <v>Luca Brown</v>
      </c>
      <c r="B31" s="33" t="str">
        <f t="array" ref="B31">IFERROR(INDEX($A$2:$F$15,SMALL(IF($A$2:$F$15=$A$17,ROW($A$2:$F$15)),ROW(3:3))-1,B$28),"")</f>
        <v>Male</v>
      </c>
      <c r="C31" s="34" t="str">
        <f t="array" ref="C31">IFERROR(INDEX($A$2:$F$15,SMALL(IF($A$2:$F$15=$A$17,ROW($A$2:$F$15)),ROW(3:3))-1,C$28),"")</f>
        <v>Luca</v>
      </c>
      <c r="D31" s="33" t="str">
        <f t="array" ref="D31">IFERROR(INDEX($A$2:$F$15,SMALL(IF($A$2:$F$15=$A$17,ROW($A$2:$F$15)),ROW(3:3))-1,D$28),"")</f>
        <v>Luca</v>
      </c>
      <c r="E31" s="34">
        <f t="array" ref="E31">IFERROR(INDEX($A$2:$F$15,SMALL(IF($A$2:$F$15=$A$17,ROW($A$2:$F$15)),ROW(3:3))-1,E$28),"")</f>
        <v>26640</v>
      </c>
      <c r="F31" s="34" t="str">
        <f t="array" ref="F31">IFERROR(INDEX($A$2:$F$15,SMALL(IF($A$2:$F$15=$A$17,ROW($A$2:$F$15)),ROW(3:3))-1,F$28),"")</f>
        <v>HS 97 08 56 B</v>
      </c>
    </row>
    <row r="32" spans="1:6" x14ac:dyDescent="0.25">
      <c r="A32" s="33" t="str">
        <f t="array" ref="A32">IFERROR(INDEX($A$2:$F$15,SMALL(IF($A$2:$F$15=$A$17,ROW($A$2:$F$15)),ROW(4:4))-1,A$28),"")</f>
        <v/>
      </c>
      <c r="B32" s="33" t="str">
        <f t="array" ref="B32">IFERROR(INDEX($A$2:$F$15,SMALL(IF($A$2:$F$15=$A$17,ROW($A$2:$F$15)),ROW(4:4))-1,B$28),"")</f>
        <v/>
      </c>
      <c r="C32" s="33" t="str">
        <f t="array" ref="C32">IFERROR(INDEX($A$2:$F$15,SMALL(IF($A$2:$F$15=$A$17,ROW($A$2:$F$15)),ROW(4:4))-1,C$28),"")</f>
        <v/>
      </c>
      <c r="D32" s="33" t="str">
        <f t="array" ref="D32">IFERROR(INDEX($A$2:$F$15,SMALL(IF($A$2:$F$15=$A$17,ROW($A$2:$F$15)),ROW(4:4))-1,D$28),"")</f>
        <v/>
      </c>
      <c r="E32" s="34" t="str">
        <f t="array" ref="E32">IFERROR(INDEX($A$2:$F$15,SMALL(IF($A$2:$F$15=$A$17,ROW($A$2:$F$15)),ROW(4:4))-1,E$28),"")</f>
        <v/>
      </c>
      <c r="F32" s="34" t="str">
        <f t="array" ref="F32">IFERROR(INDEX($A$2:$F$15,SMALL(IF($A$2:$F$15=$A$17,ROW($A$2:$F$15)),ROW(4:4))-1,F$28),"")</f>
        <v/>
      </c>
    </row>
    <row r="34" spans="1:6" x14ac:dyDescent="0.25">
      <c r="A34" s="33" cm="1">
        <f t="array" ref="A34">COLUMN(A:A)</f>
        <v>1</v>
      </c>
      <c r="B34" s="33" cm="1">
        <f t="array" ref="B34">COLUMN(B:B)</f>
        <v>2</v>
      </c>
      <c r="C34" s="33" cm="1">
        <f t="array" ref="C34">COLUMN(C:C)</f>
        <v>3</v>
      </c>
      <c r="D34" s="33" cm="1">
        <f t="array" ref="D34">COLUMN(D:D)</f>
        <v>4</v>
      </c>
      <c r="E34" s="33" cm="1">
        <f t="array" ref="E34">COLUMN(E:E)</f>
        <v>5</v>
      </c>
      <c r="F34" s="33" cm="1">
        <f t="array" ref="F34">COLUMN(F:F)</f>
        <v>6</v>
      </c>
    </row>
    <row r="35" spans="1:6" x14ac:dyDescent="0.25">
      <c r="A35" s="27" t="str">
        <f t="array" ref="A35">IFERROR(INDEX($A$2:$F$15, SMALL(IF($A$2:$F15=$A$17, ROW($A2:$F$15)), ROW(1:1))-1,F$28),"")</f>
        <v>PE 10 12 60 C</v>
      </c>
      <c r="B35" s="27" t="str">
        <f t="array" ref="B35">IFERROR(INDEX($A$2:$F$15, SMALL(IF($A$2:$F15=$A$17, ROW($A2:$F$15)), ROW(1:1))-1,G$28),"")</f>
        <v>Luca</v>
      </c>
      <c r="C35" s="27" t="str">
        <f t="array" ref="C35">IFERROR(INDEX($A$2:$F$15, SMALL(IF($A$2:$F15=$A$17, ROW($A2:$F$15)), ROW(1:1))-1,H$28),"")</f>
        <v>Luca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0218-A382-4976-B84B-236AF63C6CA6}">
  <dimension ref="A1:E1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1123</v>
      </c>
      <c r="C1" t="s">
        <v>7</v>
      </c>
    </row>
    <row r="2" spans="1:5" x14ac:dyDescent="0.25">
      <c r="A2" t="s">
        <v>1124</v>
      </c>
      <c r="B2" t="s">
        <v>1077</v>
      </c>
      <c r="C2" t="s">
        <v>11</v>
      </c>
    </row>
    <row r="3" spans="1:5" x14ac:dyDescent="0.25">
      <c r="A3" t="s">
        <v>1125</v>
      </c>
      <c r="B3" t="s">
        <v>1085</v>
      </c>
      <c r="C3" t="s">
        <v>12</v>
      </c>
    </row>
    <row r="4" spans="1:5" x14ac:dyDescent="0.25">
      <c r="A4" t="s">
        <v>1126</v>
      </c>
      <c r="B4" t="s">
        <v>12</v>
      </c>
      <c r="C4" t="s">
        <v>1080</v>
      </c>
    </row>
    <row r="5" spans="1:5" x14ac:dyDescent="0.25">
      <c r="A5" t="s">
        <v>1127</v>
      </c>
      <c r="B5" t="s">
        <v>12</v>
      </c>
      <c r="C5" t="s">
        <v>11</v>
      </c>
    </row>
    <row r="7" spans="1:5" x14ac:dyDescent="0.25">
      <c r="D7" t="s">
        <v>1126</v>
      </c>
      <c r="E7" t="s">
        <v>12</v>
      </c>
    </row>
    <row r="8" spans="1:5" x14ac:dyDescent="0.25">
      <c r="D8" t="s">
        <v>1126</v>
      </c>
      <c r="E8" t="s">
        <v>1080</v>
      </c>
    </row>
    <row r="10" spans="1:5" x14ac:dyDescent="0.25">
      <c r="D10" t="s">
        <v>1126</v>
      </c>
      <c r="E10" t="str">
        <f>VLOOKUP(D7,A:C, 2,FALSE)</f>
        <v>Brown</v>
      </c>
    </row>
    <row r="11" spans="1:5" x14ac:dyDescent="0.25">
      <c r="D11" t="s">
        <v>1126</v>
      </c>
      <c r="E11" s="27" t="str">
        <f>VLOOKUP(D10,A:C, MATCH("Hair", 1:1,0), FALSE)</f>
        <v>Bald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338E-8BEE-426D-8DCE-4C2E487DFE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D7E41-63EB-469C-BD0C-A2A068F83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 Intermediary</vt:lpstr>
      <vt:lpstr>simple database (3)</vt:lpstr>
      <vt:lpstr>address</vt:lpstr>
      <vt:lpstr>simple database (2)</vt:lpstr>
      <vt:lpstr>hrfile</vt:lpstr>
      <vt:lpstr>vlookup</vt:lpstr>
      <vt:lpstr>simple database</vt:lpstr>
      <vt:lpstr>data array</vt:lpstr>
      <vt:lpstr>department</vt:lpstr>
      <vt:lpstr>hr_database</vt:lpstr>
      <vt:lpstr>Looking Up Backwards</vt:lpstr>
      <vt:lpstr>fuzzy vlookup</vt:lpstr>
      <vt:lpstr>using helper column</vt:lpstr>
      <vt:lpstr>h-lookup</vt:lpstr>
      <vt:lpstr>return multiple values</vt:lpstr>
      <vt:lpstr>Returning Multiple Values (2)</vt:lpstr>
      <vt:lpstr>Vlookup Moving Col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scott</cp:lastModifiedBy>
  <dcterms:created xsi:type="dcterms:W3CDTF">2015-10-15T05:38:41Z</dcterms:created>
  <dcterms:modified xsi:type="dcterms:W3CDTF">2020-07-20T03:53:07Z</dcterms:modified>
</cp:coreProperties>
</file>