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" sheetId="1" r:id="rId4"/>
    <sheet state="visible" name="Survival Probabilities" sheetId="2" r:id="rId5"/>
  </sheets>
  <definedNames>
    <definedName hidden="1" localSheetId="0" name="_xlnm._FilterDatabase">train!$A$1:$T$892</definedName>
  </definedNames>
  <calcPr/>
</workbook>
</file>

<file path=xl/sharedStrings.xml><?xml version="1.0" encoding="utf-8"?>
<sst xmlns="http://schemas.openxmlformats.org/spreadsheetml/2006/main" count="3196" uniqueCount="1270">
  <si>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</si>
  <si>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</si>
  <si>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</si>
  <si>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</si>
  <si>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</si>
  <si>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</si>
  <si>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</si>
  <si>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</si>
  <si>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</si>
  <si>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</si>
  <si>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</si>
  <si>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</si>
  <si>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Deck</t>
  </si>
  <si>
    <t>Class %</t>
  </si>
  <si>
    <t>Gender %</t>
  </si>
  <si>
    <t>Age %</t>
  </si>
  <si>
    <t>Embarked %</t>
  </si>
  <si>
    <t>Deck %</t>
  </si>
  <si>
    <t>Total Probability of Survival</t>
  </si>
  <si>
    <t>Predicted Survival</t>
  </si>
  <si>
    <t>Accuracy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</si>
  <si>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</si>
  <si>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</si>
  <si>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</si>
  <si>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</si>
  <si>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</si>
  <si>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</si>
  <si>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</si>
  <si>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</si>
  <si>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</si>
  <si>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</si>
  <si>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</si>
  <si>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</si>
  <si>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</si>
  <si>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</si>
  <si>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</si>
  <si>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</si>
  <si>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</si>
  <si>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</si>
  <si>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</si>
  <si>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</si>
  <si>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</si>
  <si>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</si>
  <si>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</si>
  <si>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</si>
  <si>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</si>
  <si>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</si>
  <si>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</si>
  <si>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</si>
  <si>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</si>
  <si>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</si>
  <si>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</si>
  <si>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</si>
  <si>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</si>
  <si>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</si>
  <si>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</si>
  <si>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</si>
  <si>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</si>
  <si>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</si>
  <si>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</si>
  <si>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</si>
  <si>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</si>
  <si>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</si>
  <si>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</si>
  <si>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</si>
  <si>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</si>
  <si>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</si>
  <si>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</si>
  <si>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</si>
  <si>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</si>
  <si>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</si>
  <si>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</si>
  <si>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</si>
  <si>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</si>
  <si>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</si>
  <si>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</si>
  <si>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</si>
  <si>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</si>
  <si>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</si>
  <si>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</si>
  <si>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</si>
  <si>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</si>
  <si>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</si>
  <si>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</si>
  <si>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</si>
  <si>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</si>
  <si>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</si>
  <si>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</si>
  <si>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</si>
  <si>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</si>
  <si>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</si>
  <si>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</si>
  <si>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</si>
  <si>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</si>
  <si>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</si>
  <si>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</si>
  <si>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</si>
  <si>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</si>
  <si>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</si>
  <si>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</si>
  <si>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</si>
  <si>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</si>
  <si>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</si>
  <si>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</si>
  <si>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</si>
  <si>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</si>
  <si>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</si>
  <si>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</si>
  <si>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</si>
  <si>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</si>
  <si>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</si>
  <si>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</si>
  <si>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</si>
  <si>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</si>
  <si>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</si>
  <si>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</si>
  <si>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</si>
  <si>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</si>
  <si>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</si>
  <si>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</si>
  <si>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</si>
  <si>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</si>
  <si>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</si>
  <si>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</si>
  <si>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</si>
  <si>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</si>
  <si>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</si>
  <si>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</si>
  <si>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</si>
  <si>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</si>
  <si>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</si>
  <si>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</si>
  <si>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</si>
  <si>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</si>
  <si>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</si>
  <si>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</si>
  <si>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</si>
  <si>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</si>
  <si>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</si>
  <si>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</si>
  <si>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</si>
  <si>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</si>
  <si>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</si>
  <si>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</si>
  <si>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</si>
  <si>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</si>
  <si>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</si>
  <si>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</si>
  <si>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</si>
  <si>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</si>
  <si>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</si>
  <si>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</si>
  <si>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</si>
  <si>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</si>
  <si>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</si>
  <si>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</si>
  <si>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</si>
  <si>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</si>
  <si>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</si>
  <si>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</si>
  <si>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</si>
  <si>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</si>
  <si>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</si>
  <si>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</si>
  <si>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</si>
  <si>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</si>
  <si>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</si>
  <si>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</si>
  <si>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</si>
  <si>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</si>
  <si>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</si>
  <si>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</si>
  <si>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</si>
  <si>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</si>
  <si>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</si>
  <si>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</si>
  <si>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</si>
  <si>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</si>
  <si>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</si>
  <si>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</si>
  <si>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</si>
  <si>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</si>
  <si>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</si>
  <si>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</si>
  <si>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</si>
  <si>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</si>
  <si>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</si>
  <si>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</si>
  <si>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</si>
  <si>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</si>
  <si>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</si>
  <si>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</si>
  <si>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</si>
  <si>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</si>
  <si>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</si>
  <si>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</si>
  <si>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</si>
  <si>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</si>
  <si>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</si>
  <si>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</si>
  <si>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</si>
  <si>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</si>
  <si>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</si>
  <si>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</si>
  <si>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</si>
  <si>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</si>
  <si>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</si>
  <si>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</si>
  <si>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</si>
  <si>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</si>
  <si>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</si>
  <si>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</si>
  <si>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</si>
  <si>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</si>
  <si>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</si>
  <si>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</si>
  <si>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</si>
  <si>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</si>
  <si>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</si>
  <si>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</si>
  <si>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</si>
  <si>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</si>
  <si>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</si>
  <si>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</si>
  <si>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</si>
  <si>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</si>
  <si>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</si>
  <si>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</si>
  <si>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</si>
  <si>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</si>
  <si>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</si>
  <si>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</si>
  <si>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</si>
  <si>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</si>
  <si>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</si>
  <si>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</si>
  <si>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</si>
  <si>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</si>
  <si>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</si>
  <si>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</si>
  <si>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</si>
  <si>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</si>
  <si>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</si>
  <si>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</si>
  <si>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</si>
  <si>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</si>
  <si>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</si>
  <si>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</si>
  <si>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</si>
  <si>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</si>
  <si>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</si>
  <si>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</si>
  <si>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</si>
  <si>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</si>
  <si>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</si>
  <si>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</si>
  <si>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</si>
  <si>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</si>
  <si>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</si>
  <si>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</si>
  <si>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</si>
  <si>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</si>
  <si>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</si>
  <si>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</si>
  <si>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</si>
  <si>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</si>
  <si>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</si>
  <si>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</si>
  <si>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</si>
  <si>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</si>
  <si>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</si>
  <si>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</si>
  <si>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</si>
  <si>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</si>
  <si>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</si>
  <si>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</si>
  <si>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</si>
  <si>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</si>
  <si>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</si>
  <si>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</si>
  <si>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</si>
  <si>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</si>
  <si>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</si>
  <si>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</si>
  <si>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</si>
  <si>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</si>
  <si>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</si>
  <si>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</si>
  <si>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</si>
  <si>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</si>
  <si>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</si>
  <si>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</si>
  <si>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</si>
  <si>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</si>
  <si>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</si>
  <si>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</si>
  <si>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</si>
  <si>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</si>
  <si>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</si>
  <si>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</si>
  <si>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</si>
  <si>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</si>
  <si>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</si>
  <si>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</si>
  <si>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</si>
  <si>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</si>
  <si>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</si>
  <si>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</si>
  <si>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</si>
  <si>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</si>
  <si>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</si>
  <si>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</si>
  <si>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</si>
  <si>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</si>
  <si>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</si>
  <si>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</si>
  <si>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</si>
  <si>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</si>
  <si>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</si>
  <si>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</si>
  <si>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</si>
  <si>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</si>
  <si>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</si>
  <si>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</si>
  <si>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</si>
  <si>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</si>
  <si>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</si>
  <si>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</si>
  <si>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</si>
  <si>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</si>
  <si>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</si>
  <si>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</si>
  <si>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</si>
  <si>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</si>
  <si>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</si>
  <si>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</si>
  <si>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</si>
  <si>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</si>
  <si>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</si>
  <si>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</si>
  <si>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</si>
  <si>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</si>
  <si>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</si>
  <si>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</si>
  <si>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</si>
  <si>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</si>
  <si>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</si>
  <si>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</si>
  <si>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</si>
  <si>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</si>
  <si>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</si>
  <si>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</si>
  <si>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</si>
  <si>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</si>
  <si>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</si>
  <si>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</si>
  <si>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</si>
  <si>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</si>
  <si>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</si>
  <si>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</si>
  <si>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</si>
  <si>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</si>
  <si>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</si>
  <si>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</si>
  <si>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</si>
  <si>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</si>
  <si>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</si>
  <si>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</si>
  <si>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</si>
  <si>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</si>
  <si>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</si>
  <si>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</si>
  <si>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</si>
  <si>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</si>
  <si>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</si>
  <si>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</si>
  <si>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</si>
  <si>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</si>
  <si>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</si>
  <si>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</si>
  <si>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</si>
  <si>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</si>
  <si>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</si>
  <si>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</si>
  <si>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</si>
  <si>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</si>
  <si>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</si>
  <si>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</si>
  <si>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</si>
  <si>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</si>
  <si>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</si>
  <si>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</si>
  <si>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</si>
  <si>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</si>
  <si>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</si>
  <si>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</si>
  <si>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</si>
  <si>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</si>
  <si>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</si>
  <si>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</si>
  <si>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</si>
  <si>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</si>
  <si>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</si>
  <si>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</si>
  <si>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</si>
  <si>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</si>
  <si>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</si>
  <si>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</si>
  <si>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</si>
  <si>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</si>
  <si>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</si>
  <si>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</si>
  <si>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</si>
  <si>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</si>
  <si>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</si>
  <si>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</si>
  <si>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</si>
  <si>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</si>
  <si>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</si>
  <si>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</si>
  <si>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</si>
  <si>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</si>
  <si>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</si>
  <si>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</si>
  <si>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</si>
  <si>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</si>
  <si>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</si>
  <si>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</si>
  <si>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</si>
  <si>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</si>
  <si>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</si>
  <si>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</si>
  <si>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</si>
  <si>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</si>
  <si>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</si>
  <si>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</si>
  <si>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</si>
  <si>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</si>
  <si>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</si>
  <si>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</si>
  <si>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</si>
  <si>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</si>
  <si>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</si>
  <si>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</si>
  <si>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</si>
  <si>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</si>
  <si>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</si>
  <si>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</si>
  <si>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</si>
  <si>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</si>
  <si>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</si>
  <si>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</si>
  <si>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</si>
  <si>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</si>
  <si>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</si>
  <si>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</si>
  <si>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</si>
  <si>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</si>
  <si>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</si>
  <si>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</si>
  <si>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</si>
  <si>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</si>
  <si>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</si>
  <si>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</si>
  <si>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</si>
  <si>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</si>
  <si>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</si>
  <si>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</si>
  <si>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</si>
  <si>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</si>
  <si>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</si>
  <si>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</si>
  <si>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</si>
  <si>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</si>
  <si>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</si>
  <si>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</si>
  <si>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</si>
  <si>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</si>
  <si>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</si>
  <si>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</si>
  <si>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</si>
  <si>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</si>
  <si>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</si>
  <si>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</si>
  <si>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</si>
  <si>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</si>
  <si>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</si>
  <si>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</si>
  <si>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</si>
  <si>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</si>
  <si>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</si>
  <si>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</si>
  <si>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</si>
  <si>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</si>
  <si>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</si>
  <si>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</si>
  <si>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</si>
  <si>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</si>
  <si>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</si>
  <si>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</si>
  <si>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</si>
  <si>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</si>
  <si>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</si>
  <si>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</si>
  <si>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</si>
  <si>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</si>
  <si>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</si>
  <si>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</si>
  <si>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</si>
  <si>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</si>
  <si>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</si>
  <si>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</si>
  <si>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</si>
  <si>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</si>
  <si>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</si>
  <si>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</si>
  <si>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</si>
  <si>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</si>
  <si>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</si>
  <si>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</si>
  <si>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</si>
  <si>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</si>
  <si>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</si>
  <si>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</si>
  <si>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</si>
  <si>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</si>
  <si>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</si>
  <si>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</si>
  <si>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</si>
  <si>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</si>
  <si>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</si>
  <si>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</si>
  <si>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</si>
  <si>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</si>
  <si>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</si>
  <si>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</si>
  <si>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</si>
  <si>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</si>
  <si>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</si>
  <si>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</si>
  <si>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</si>
  <si>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</si>
  <si>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</si>
  <si>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</si>
  <si>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</si>
  <si>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</si>
  <si>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</si>
  <si>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</si>
  <si>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</si>
  <si>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</si>
  <si>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</si>
  <si>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</si>
  <si>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</si>
  <si>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</si>
  <si>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</si>
  <si>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</si>
  <si>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</si>
  <si>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</si>
  <si>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</si>
  <si>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</si>
  <si>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</si>
  <si>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</si>
  <si>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</si>
  <si>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</si>
  <si>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</si>
  <si>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</si>
  <si>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</si>
  <si>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</si>
  <si>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</si>
  <si>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</si>
  <si>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</si>
  <si>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</si>
  <si>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</si>
  <si>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</si>
  <si>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</si>
  <si>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</si>
  <si>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</si>
  <si>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</si>
  <si>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</si>
  <si>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</si>
  <si>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</si>
  <si>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</si>
  <si>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</si>
  <si>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</si>
  <si>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</si>
  <si>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</si>
  <si>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</si>
  <si>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</si>
  <si>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</si>
  <si>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</si>
  <si>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</si>
  <si>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</si>
  <si>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</si>
  <si>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</si>
  <si>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</si>
  <si>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</si>
  <si>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</si>
  <si>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</si>
  <si>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</si>
  <si>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</si>
  <si>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</si>
  <si>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</si>
  <si>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</si>
  <si>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</si>
  <si>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</si>
  <si>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</si>
  <si>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</si>
  <si>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</si>
  <si>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</si>
  <si>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</si>
  <si>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</si>
  <si>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</si>
  <si>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</si>
  <si>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</si>
  <si>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</si>
  <si>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</si>
  <si>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</si>
  <si>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</si>
  <si>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</si>
  <si>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</si>
  <si>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</si>
  <si>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</si>
  <si>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</si>
  <si>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</si>
  <si>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</si>
  <si>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</si>
  <si>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</si>
  <si>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</si>
  <si>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</si>
  <si>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</si>
  <si>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</si>
  <si>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</si>
  <si>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</si>
  <si>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</si>
  <si>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</si>
  <si>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</si>
  <si>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</si>
  <si>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</si>
  <si>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</si>
  <si>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</si>
  <si>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</si>
  <si>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</si>
  <si>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</si>
  <si>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</si>
  <si>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</si>
  <si>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</si>
  <si>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</si>
  <si>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</si>
  <si>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</si>
  <si>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</si>
  <si>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</si>
  <si>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</si>
  <si>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</si>
  <si>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</si>
  <si>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</si>
  <si>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</si>
  <si>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</si>
  <si>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</si>
  <si>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</si>
  <si>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</si>
  <si>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</si>
  <si>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</si>
  <si>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</si>
  <si>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</si>
  <si>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</si>
  <si>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</si>
  <si>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</si>
  <si>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</si>
  <si>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</si>
  <si>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</si>
  <si>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</si>
  <si>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</si>
  <si>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</si>
  <si>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</si>
  <si>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</si>
  <si>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</si>
  <si>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</si>
  <si>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</si>
  <si>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</si>
  <si>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</si>
  <si>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</si>
  <si>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</si>
  <si>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</si>
  <si>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</si>
  <si>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</si>
  <si>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</si>
  <si>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</si>
  <si>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</si>
  <si>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</si>
  <si>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</si>
  <si>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</si>
  <si>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</si>
  <si>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</si>
  <si>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</si>
  <si>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</si>
  <si>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</si>
  <si>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</si>
  <si>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</si>
  <si>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</si>
  <si>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</si>
  <si>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</si>
  <si>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</si>
  <si>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</si>
  <si>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</si>
  <si>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</si>
  <si>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</si>
  <si>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</si>
  <si>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</si>
  <si>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</si>
  <si>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</si>
  <si>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</si>
  <si>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</si>
  <si>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</si>
  <si>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</si>
  <si>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</si>
  <si>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</si>
  <si>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</si>
  <si>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</si>
  <si>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</si>
  <si>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</si>
  <si>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</si>
  <si>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</si>
  <si>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</si>
  <si>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</si>
  <si>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</si>
  <si>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</si>
  <si>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</si>
  <si>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</si>
  <si>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</si>
  <si>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</si>
  <si>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</si>
  <si>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</si>
  <si>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</si>
  <si>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</si>
  <si>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</si>
  <si>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</si>
  <si>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</si>
  <si>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</si>
  <si>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</si>
  <si>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</si>
  <si>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</si>
  <si>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</si>
  <si>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</si>
  <si>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</si>
  <si>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</si>
  <si>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</si>
  <si>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</si>
  <si>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</si>
  <si>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</si>
  <si>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</si>
  <si>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</si>
  <si>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</si>
  <si>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</si>
  <si>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</si>
  <si>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</si>
  <si>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</si>
  <si>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</si>
  <si>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</si>
  <si>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</si>
  <si>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</si>
  <si>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</si>
  <si>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</si>
  <si>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</si>
  <si>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</si>
  <si>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</si>
  <si>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</si>
  <si>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</si>
  <si>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</si>
  <si>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</si>
  <si>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</si>
  <si>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</si>
  <si>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</si>
  <si>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</si>
  <si>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</si>
  <si>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</si>
  <si>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</si>
  <si>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</si>
  <si>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</si>
  <si>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</si>
  <si>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</si>
  <si>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</si>
  <si>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</si>
  <si>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</si>
  <si>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</si>
  <si>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</si>
  <si>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</si>
  <si>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</si>
  <si>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</si>
  <si>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</si>
  <si>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</si>
  <si>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</si>
  <si>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</si>
  <si>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</si>
  <si>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</si>
  <si>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</si>
  <si>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</si>
  <si>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</si>
  <si>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</si>
  <si>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</si>
  <si>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</si>
  <si>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</si>
  <si>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</si>
  <si>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</si>
  <si>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</si>
  <si>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</si>
  <si>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</si>
  <si>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</si>
  <si>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</si>
  <si>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</si>
  <si>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</si>
  <si>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</si>
  <si>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</si>
  <si>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</si>
  <si>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</si>
  <si>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</si>
  <si>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</si>
  <si>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</si>
  <si>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</si>
  <si>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</si>
  <si>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</si>
  <si>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</si>
  <si>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</si>
  <si>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</si>
  <si>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</si>
  <si>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</si>
  <si>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</si>
  <si>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</si>
  <si>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</si>
  <si>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</si>
  <si>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</si>
  <si>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</si>
  <si>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</si>
  <si>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</si>
  <si>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</si>
  <si>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</si>
  <si>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</si>
  <si>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</si>
  <si>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</si>
  <si>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</si>
  <si>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</si>
  <si>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</si>
  <si>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</si>
  <si>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</si>
  <si>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</si>
  <si>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</si>
  <si>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</si>
  <si>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</si>
  <si>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</si>
  <si>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</si>
  <si>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</si>
  <si>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</si>
  <si>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</si>
  <si>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</si>
  <si>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</si>
  <si>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</si>
  <si>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</si>
  <si>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</si>
  <si>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</si>
  <si>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</si>
  <si>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</si>
  <si>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</si>
  <si>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</si>
  <si>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</si>
  <si>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</si>
  <si>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</si>
  <si>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</si>
  <si>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</si>
  <si>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</si>
  <si>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</si>
  <si>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</si>
  <si>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</si>
  <si>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</si>
  <si>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</si>
  <si>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</si>
  <si>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</si>
  <si>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</si>
  <si>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</si>
  <si>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</si>
  <si>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</si>
  <si>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</si>
  <si>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</si>
  <si>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</si>
  <si>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</si>
  <si>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</si>
  <si>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</si>
  <si>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</si>
  <si>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</si>
  <si>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</si>
  <si>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</si>
  <si>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</si>
  <si>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</si>
  <si>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</si>
  <si>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</si>
  <si>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</si>
  <si>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</si>
  <si>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</si>
  <si>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</si>
  <si>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</si>
  <si>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</si>
  <si>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</si>
  <si>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</si>
  <si>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</si>
  <si>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</si>
  <si>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</si>
  <si>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</si>
  <si>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</si>
  <si>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</si>
  <si>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</si>
  <si>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</si>
  <si>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</si>
  <si>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</si>
  <si>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</si>
  <si>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</si>
  <si>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</si>
  <si>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</si>
  <si>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</si>
  <si>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</si>
  <si>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</si>
  <si>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</si>
  <si>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</si>
  <si>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</si>
  <si>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</si>
  <si>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</si>
  <si>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</si>
  <si>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</si>
  <si>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</si>
  <si>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</si>
  <si>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</si>
  <si>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</si>
  <si>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</si>
  <si>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</si>
  <si>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</si>
  <si>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</si>
  <si>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</si>
  <si>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</si>
  <si>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</si>
  <si>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</si>
  <si>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</si>
  <si>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</si>
  <si>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</si>
  <si>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</si>
  <si>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</si>
  <si>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</si>
  <si>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</si>
  <si>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</si>
  <si>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</si>
  <si>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</si>
  <si>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</si>
  <si>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</si>
  <si>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</si>
  <si>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</si>
  <si>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</si>
  <si>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</si>
  <si>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</si>
  <si>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</si>
  <si>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</si>
  <si>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</si>
  <si>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</si>
  <si>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</si>
  <si>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</si>
  <si>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</si>
  <si>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</si>
  <si>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</si>
  <si>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</si>
  <si>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</si>
  <si>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</si>
  <si>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</si>
  <si>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</si>
  <si>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</si>
  <si>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</si>
  <si>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</si>
  <si>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</si>
  <si>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</si>
  <si>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</si>
  <si>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</si>
  <si>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</si>
  <si>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</si>
  <si>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</si>
  <si>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</si>
  <si>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</si>
  <si>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</si>
  <si>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</si>
  <si>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</si>
  <si>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</si>
  <si>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</si>
  <si>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</si>
  <si>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</si>
  <si>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</si>
  <si>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</si>
  <si>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</si>
  <si>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</si>
  <si>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</si>
  <si>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</si>
  <si>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</si>
  <si>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</si>
  <si>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</si>
  <si>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</si>
  <si>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</si>
  <si>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</si>
  <si>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</si>
  <si>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</si>
  <si>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</si>
  <si>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</si>
  <si>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</si>
  <si>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</si>
  <si>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</si>
  <si>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</si>
  <si>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</si>
  <si>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</si>
  <si>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</si>
  <si>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</si>
  <si>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</si>
  <si>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</si>
  <si>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</si>
  <si>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</si>
  <si>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</si>
  <si>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</si>
  <si>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</si>
  <si>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</si>
  <si>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</si>
  <si>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</si>
  <si>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</si>
  <si>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</si>
  <si>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</si>
  <si>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</si>
  <si>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</si>
  <si>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</si>
  <si>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</si>
  <si>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</si>
  <si>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</si>
  <si>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</si>
  <si>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</si>
  <si>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</si>
  <si>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</si>
  <si>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</si>
  <si>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</si>
  <si>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</si>
  <si>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</si>
  <si>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</si>
  <si>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</si>
  <si>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</si>
  <si>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</si>
  <si>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</si>
  <si>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</si>
  <si>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</si>
  <si>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</si>
  <si>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</si>
  <si>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</si>
  <si>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</si>
  <si>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</si>
  <si>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</si>
  <si>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</si>
  <si>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</si>
  <si>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</si>
  <si>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</si>
  <si>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</si>
  <si>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</si>
  <si>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</si>
  <si>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</si>
  <si>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</si>
  <si>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</si>
  <si>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</si>
  <si>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</si>
  <si>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</si>
  <si>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</si>
  <si>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</si>
  <si>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</si>
  <si>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</si>
  <si>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</si>
  <si>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</si>
  <si>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</si>
  <si>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</si>
  <si>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</si>
  <si>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</si>
  <si>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</si>
  <si>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</si>
  <si>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</si>
  <si>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</si>
  <si>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</si>
  <si>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</si>
  <si>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</si>
  <si>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</si>
  <si>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</si>
  <si>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</si>
  <si>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</si>
  <si>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</si>
  <si>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</si>
  <si>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</si>
  <si>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</si>
  <si>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</si>
  <si>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</si>
  <si>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</si>
  <si>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</si>
  <si>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</si>
  <si>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</si>
  <si>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</si>
  <si>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</si>
  <si>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</si>
  <si>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</si>
  <si>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</si>
  <si>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</si>
  <si>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</si>
  <si>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</si>
  <si>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</si>
  <si>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</si>
  <si>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</si>
  <si>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</si>
  <si>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</si>
  <si>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</si>
  <si>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</si>
  <si>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</si>
  <si>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</si>
  <si>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</si>
  <si>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</si>
  <si>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</si>
  <si>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</si>
  <si>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</si>
  <si>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</si>
  <si>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</si>
  <si>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</si>
  <si>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</si>
  <si>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</si>
  <si>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</si>
  <si>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</si>
  <si>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</si>
  <si>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</si>
  <si>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</si>
  <si>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</si>
  <si>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</si>
  <si>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</si>
  <si>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</si>
  <si>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</si>
  <si>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</si>
  <si>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</si>
  <si>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</si>
  <si>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</si>
  <si>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</si>
  <si>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</si>
  <si>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</si>
  <si>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</si>
  <si>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</si>
  <si>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</si>
  <si>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</si>
  <si>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</si>
  <si>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</si>
  <si>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</si>
  <si>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</si>
  <si>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</si>
  <si>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</si>
  <si>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</si>
  <si>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</si>
  <si>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</si>
  <si>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</si>
  <si>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</si>
  <si>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</si>
  <si>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</si>
  <si>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</si>
  <si>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</si>
  <si>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</si>
  <si>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</si>
  <si>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</si>
  <si>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</si>
  <si>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</si>
  <si>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</si>
  <si>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</si>
  <si>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</si>
  <si>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</si>
  <si>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</si>
  <si>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</si>
  <si>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</si>
  <si>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</si>
  <si>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</si>
  <si>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</si>
  <si>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</si>
  <si>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</si>
  <si>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</si>
  <si>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</si>
  <si>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</si>
  <si>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</si>
  <si>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</si>
  <si>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</si>
  <si>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</si>
  <si>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</si>
  <si>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</si>
  <si>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</si>
  <si>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</si>
  <si>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</si>
  <si>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</si>
  <si>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</si>
  <si>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</si>
  <si>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</si>
  <si>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</si>
  <si>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</si>
  <si>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</si>
  <si>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</si>
  <si>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</si>
  <si>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</si>
  <si>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</si>
  <si>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</si>
  <si>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</si>
  <si>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</si>
  <si>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</si>
  <si>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</si>
  <si>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</si>
  <si>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</si>
  <si>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</si>
  <si>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</si>
  <si>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</si>
  <si>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</si>
  <si>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</si>
  <si>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</si>
  <si>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</si>
  <si>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</si>
  <si>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</si>
  <si>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</si>
  <si>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</si>
  <si>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</si>
  <si>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</si>
  <si>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</si>
  <si>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</si>
  <si>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</si>
  <si>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</si>
  <si>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</si>
  <si>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</si>
  <si>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</si>
  <si>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</si>
  <si>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</si>
  <si>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</si>
  <si>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</si>
  <si>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</si>
  <si>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</si>
  <si>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Avg Prob</t>
  </si>
  <si>
    <t>avg of surv</t>
  </si>
  <si>
    <t>avg of perished</t>
  </si>
  <si>
    <t>Category</t>
  </si>
  <si>
    <t>Variable</t>
  </si>
  <si>
    <t>% Survived</t>
  </si>
  <si>
    <t>Count</t>
  </si>
  <si>
    <t>Survived Probabilities</t>
  </si>
  <si>
    <t>Perished probabilities</t>
  </si>
  <si>
    <t>Survived Prob</t>
  </si>
  <si>
    <t>Perished Prob</t>
  </si>
  <si>
    <t>Class</t>
  </si>
  <si>
    <t>1st</t>
  </si>
  <si>
    <t>Average</t>
  </si>
  <si>
    <t>2nd</t>
  </si>
  <si>
    <t>St Dev</t>
  </si>
  <si>
    <t>3rd</t>
  </si>
  <si>
    <t>Survived Cutoff</t>
  </si>
  <si>
    <t>Gender</t>
  </si>
  <si>
    <t>Male</t>
  </si>
  <si>
    <t>Perished cutoff</t>
  </si>
  <si>
    <t>Female</t>
  </si>
  <si>
    <t>0 - 1</t>
  </si>
  <si>
    <t>Overall accuracy</t>
  </si>
  <si>
    <t>1 - 5</t>
  </si>
  <si>
    <t>5 - 10</t>
  </si>
  <si>
    <t>10 - 20</t>
  </si>
  <si>
    <t>20 - 30</t>
  </si>
  <si>
    <t>30 - 40</t>
  </si>
  <si>
    <t>40 - 50</t>
  </si>
  <si>
    <t>50 - 60</t>
  </si>
  <si>
    <t>60 - 70</t>
  </si>
  <si>
    <t>70 - 80</t>
  </si>
  <si>
    <t>80+</t>
  </si>
  <si>
    <t>A</t>
  </si>
  <si>
    <t>B</t>
  </si>
  <si>
    <t>E</t>
  </si>
  <si>
    <t>F</t>
  </si>
  <si>
    <t>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</si>
</sst>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0" xfId="0" applyFont="1"/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horizontal="left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6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3" t="s">
        <v>20</v>
      </c>
    </row>
    <row r="2">
      <c r="A2" s="3">
        <v>1.0</v>
      </c>
      <c r="B2" s="3">
        <v>0.0</v>
      </c>
      <c r="C2" s="3">
        <v>3.0</v>
      </c>
      <c r="D2" s="3" t="s">
        <v>21</v>
      </c>
      <c r="E2" s="3" t="s">
        <v>22</v>
      </c>
      <c r="F2" s="3">
        <v>22.0</v>
      </c>
      <c r="G2" s="3">
        <v>1.0</v>
      </c>
      <c r="H2" s="3">
        <v>0.0</v>
      </c>
      <c r="I2" s="3" t="s">
        <v>23</v>
      </c>
      <c r="J2" s="3">
        <v>7.25</v>
      </c>
      <c r="L2" s="3" t="s">
        <v>24</v>
      </c>
      <c r="N2" s="4">
        <f>if(C2=1,'Survival Probabilities'!$C$2,if(C2 = 2,'Survival Probabilities'!$C$3,if(C2 = 3,'Survival Probabilities'!$C$4,if(isblank(C2),""))))</f>
        <v>0.2428571429</v>
      </c>
      <c r="O2" s="4">
        <f>if(E2 = "male",'Survival Probabilities'!$C$5,if(E2="female",'Survival Probabilities'!$C$6,if(isblank(E2),"")))</f>
        <v>0.1889081456</v>
      </c>
      <c r="P2" s="4">
        <f>if(F2 &lt; 1,'Survival Probabilities'!$C$10,if(and(F2&gt;= 1, F2&lt;5),'Survival Probabilities'!$C$11, if(and(F2&gt;= 5, F2&lt;10),'Survival Probabilities'!$C$12,if(and(F2&gt;= 10, F2&lt;20),'Survival Probabilities'!$C$13,if(and(F2&gt;= 20, F2&lt;30),'Survival Probabilities'!$C$14,if(and(F2&gt;= 30, F2&lt;40),'Survival Probabilities'!$C$15,if(and(F2&gt;= 40, F2&lt;50),'Survival Probabilities'!$C$16,if(and(F2&gt;= 50, F2&lt;60),'Survival Probabilities'!$C$17,if(and(F2&gt;= 60, F2&lt;70),'Survival Probabilities'!$C$18,if(and(F2&gt;= 70, F2&lt;80),5%,if(and(F2&gt;= 80, F2&lt;90),5%,if(isblank(F2),1))))))))))))</f>
        <v>0.35</v>
      </c>
      <c r="Q2" s="4">
        <f>if(L2 = "C",'Survival Probabilities'!$C$7,if(L2="Q",'Survival Probabilities'!$C$8,if(L2="S",'Survival Probabilities'!$C$9,if(isblank(L2),""))))</f>
        <v>0.3369565217</v>
      </c>
      <c r="R2" s="5">
        <f>if(M2='Survival Probabilities'!$B$21,'Survival Probabilities'!$C$21,if(M2='Survival Probabilities'!$B$22,'Survival Probabilities'!$C$22,if(M2='Survival Probabilities'!$B$23,'Survival Probabilities'!$C$23,if(M2='Survival Probabilities'!$B$24,'Survival Probabilities'!$C$24,if(M2='Survival Probabilities'!$B$25,'Survival Probabilities'!$C$25,if(M2='Survival Probabilities'!$B$26,'Survival Probabilities'!$C$26,if(M2='Survival Probabilities'!$B$27,'Survival Probabilities'!$C$27,if(M2='Survival Probabilities'!$B$28,5%,if(M2="",1)))))))))</f>
        <v>1</v>
      </c>
      <c r="S2" s="4">
        <f t="shared" ref="S2:S892" si="1">product(N2:R2)</f>
        <v>0.005410575691</v>
      </c>
      <c r="T2" s="5">
        <f>if(S2&gt;='Survival Probabilities'!$J$4,1,0)</f>
        <v>0</v>
      </c>
      <c r="U2" s="5">
        <f t="shared" ref="U2:U892" si="2">if(T2=B2,1,0)</f>
        <v>1</v>
      </c>
    </row>
    <row r="3">
      <c r="A3" s="3">
        <v>2.0</v>
      </c>
      <c r="B3" s="3">
        <v>1.0</v>
      </c>
      <c r="C3" s="3">
        <v>1.0</v>
      </c>
      <c r="D3" s="3" t="s">
        <v>25</v>
      </c>
      <c r="E3" s="3" t="s">
        <v>26</v>
      </c>
      <c r="F3" s="3">
        <v>38.0</v>
      </c>
      <c r="G3" s="3">
        <v>1.0</v>
      </c>
      <c r="H3" s="3">
        <v>0.0</v>
      </c>
      <c r="I3" s="3" t="s">
        <v>27</v>
      </c>
      <c r="J3" s="3">
        <v>71.2833</v>
      </c>
      <c r="K3" s="3" t="s">
        <v>28</v>
      </c>
      <c r="L3" s="3" t="s">
        <v>29</v>
      </c>
      <c r="M3" s="5" t="str">
        <f t="shared" ref="M3:M892" si="3">if(isblank(K3),"",left(K3,1))</f>
        <v>C</v>
      </c>
      <c r="N3" s="4">
        <f>if(C3=1,'Survival Probabilities'!$C$2,if(C3 = 2,'Survival Probabilities'!$C$3,if(C3 = 3,'Survival Probabilities'!$C$4,if(isblank(C3),1))))</f>
        <v>0.6296296296</v>
      </c>
      <c r="O3" s="4">
        <f>if(E3 = "male",'Survival Probabilities'!$C$5,if(E3="female",'Survival Probabilities'!$C$6,if(isblank(E3),1)))</f>
        <v>0.7420382166</v>
      </c>
      <c r="P3" s="4">
        <f>if(F3 &lt; 1,'Survival Probabilities'!$C$10,if(and(F3&gt;= 1, F3&lt;5),'Survival Probabilities'!$C$11, if(and(F3&gt;= 5, F3&lt;10),'Survival Probabilities'!$C$12,if(and(F3&gt;= 10, F3&lt;20),'Survival Probabilities'!$C$13,if(and(F3&gt;= 20, F3&lt;30),'Survival Probabilities'!$C$14,if(and(F3&gt;= 30, F3&lt;40),'Survival Probabilities'!$C$15,if(and(F3&gt;= 40, F3&lt;50),'Survival Probabilities'!$C$16,if(and(F3&gt;= 50, F3&lt;60),'Survival Probabilities'!$C$17,if(and(F3&gt;= 60, F3&lt;70),'Survival Probabilities'!$C$18,if(and(F3&gt;= 70, F3&lt;80),5%,if(and(F3&gt;= 80, F3&lt;90),5%,if(isblank(F3),1))))))))))))</f>
        <v>0.4371257485</v>
      </c>
      <c r="Q3" s="4">
        <f>if(L3 = "C",'Survival Probabilities'!$C$7,if(L3="Q",'Survival Probabilities'!$C$8,if(L3="S",'Survival Probabilities'!$C$9,if(isblank(L3),1))))</f>
        <v>0.5535714286</v>
      </c>
      <c r="R3" s="4">
        <f>if(M3='Survival Probabilities'!$B$21,'Survival Probabilities'!$C$21,if(M3='Survival Probabilities'!$B$22,'Survival Probabilities'!$C$22,if(M3='Survival Probabilities'!$B$23,'Survival Probabilities'!$C$23,if(M3='Survival Probabilities'!$B$24,'Survival Probabilities'!$C$24,if(M3='Survival Probabilities'!$B$25,'Survival Probabilities'!$C$25,if(M3='Survival Probabilities'!$B$26,'Survival Probabilities'!$C$26,if(M3='Survival Probabilities'!$B$27,'Survival Probabilities'!$C$27,if(M3='Survival Probabilities'!$B$28,5%,if(M3="",1)))))))))</f>
        <v>0.593220339</v>
      </c>
      <c r="S3" s="4">
        <f t="shared" si="1"/>
        <v>0.06706678975</v>
      </c>
      <c r="T3" s="5">
        <f>if(S3&gt;='Survival Probabilities'!$J$4,1,0)</f>
        <v>1</v>
      </c>
      <c r="U3" s="5">
        <f t="shared" si="2"/>
        <v>1</v>
      </c>
    </row>
    <row r="4">
      <c r="A4" s="3">
        <v>3.0</v>
      </c>
      <c r="B4" s="3">
        <v>1.0</v>
      </c>
      <c r="C4" s="3">
        <v>3.0</v>
      </c>
      <c r="D4" s="3" t="s">
        <v>30</v>
      </c>
      <c r="E4" s="3" t="s">
        <v>26</v>
      </c>
      <c r="F4" s="3">
        <v>26.0</v>
      </c>
      <c r="G4" s="3">
        <v>0.0</v>
      </c>
      <c r="H4" s="3">
        <v>0.0</v>
      </c>
      <c r="I4" s="3" t="s">
        <v>31</v>
      </c>
      <c r="J4" s="3">
        <v>7.925</v>
      </c>
      <c r="L4" s="3" t="s">
        <v>24</v>
      </c>
      <c r="M4" s="5" t="str">
        <f t="shared" si="3"/>
        <v/>
      </c>
      <c r="N4" s="4">
        <f>if(C4=1,'Survival Probabilities'!$C$2,if(C4 = 2,'Survival Probabilities'!$C$3,if(C4 = 3,'Survival Probabilities'!$C$4,if(isblank(C4),1))))</f>
        <v>0.2428571429</v>
      </c>
      <c r="O4" s="4">
        <f>if(E4 = "male",'Survival Probabilities'!$C$5,if(E4="female",'Survival Probabilities'!$C$6,if(isblank(E4),1)))</f>
        <v>0.7420382166</v>
      </c>
      <c r="P4" s="4">
        <f>if(F4 &lt; 1,'Survival Probabilities'!$C$10,if(and(F4&gt;= 1, F4&lt;5),'Survival Probabilities'!$C$11, if(and(F4&gt;= 5, F4&lt;10),'Survival Probabilities'!$C$12,if(and(F4&gt;= 10, F4&lt;20),'Survival Probabilities'!$C$13,if(and(F4&gt;= 20, F4&lt;30),'Survival Probabilities'!$C$14,if(and(F4&gt;= 30, F4&lt;40),'Survival Probabilities'!$C$15,if(and(F4&gt;= 40, F4&lt;50),'Survival Probabilities'!$C$16,if(and(F4&gt;= 50, F4&lt;60),'Survival Probabilities'!$C$17,if(and(F4&gt;= 60, F4&lt;70),'Survival Probabilities'!$C$18,if(and(F4&gt;= 70, F4&lt;80),5%,if(and(F4&gt;= 80, F4&lt;90),5%,if(isblank(F4),1))))))))))))</f>
        <v>0.35</v>
      </c>
      <c r="Q4" s="4">
        <f>if(L4 = "C",'Survival Probabilities'!$C$7,if(L4="Q",'Survival Probabilities'!$C$8,if(L4="S",'Survival Probabilities'!$C$9,if(isblank(L4),1))))</f>
        <v>0.3369565217</v>
      </c>
      <c r="R4" s="5">
        <f>if(M4='Survival Probabilities'!$B$21,'Survival Probabilities'!$C$21,if(M4='Survival Probabilities'!$B$22,'Survival Probabilities'!$C$22,if(M4='Survival Probabilities'!$B$23,'Survival Probabilities'!$C$23,if(M4='Survival Probabilities'!$B$24,'Survival Probabilities'!$C$24,if(M4='Survival Probabilities'!$B$25,'Survival Probabilities'!$C$25,if(M4='Survival Probabilities'!$B$26,'Survival Probabilities'!$C$26,if(M4='Survival Probabilities'!$B$27,'Survival Probabilities'!$C$27,if(M4='Survival Probabilities'!$B$28,5%,if(M4="",1)))))))))</f>
        <v>1</v>
      </c>
      <c r="S4" s="4">
        <f t="shared" si="1"/>
        <v>0.0212529424</v>
      </c>
      <c r="T4" s="5">
        <f>if(S4&gt;='Survival Probabilities'!$J$4,1,0)</f>
        <v>0</v>
      </c>
      <c r="U4" s="5">
        <f t="shared" si="2"/>
        <v>0</v>
      </c>
    </row>
    <row r="5">
      <c r="A5" s="3">
        <v>4.0</v>
      </c>
      <c r="B5" s="3">
        <v>1.0</v>
      </c>
      <c r="C5" s="3">
        <v>1.0</v>
      </c>
      <c r="D5" s="3" t="s">
        <v>32</v>
      </c>
      <c r="E5" s="3" t="s">
        <v>26</v>
      </c>
      <c r="F5" s="3">
        <v>35.0</v>
      </c>
      <c r="G5" s="3">
        <v>1.0</v>
      </c>
      <c r="H5" s="3">
        <v>0.0</v>
      </c>
      <c r="I5" s="3">
        <v>113803.0</v>
      </c>
      <c r="J5" s="3">
        <v>53.1</v>
      </c>
      <c r="K5" s="3" t="s">
        <v>33</v>
      </c>
      <c r="L5" s="3" t="s">
        <v>24</v>
      </c>
      <c r="M5" s="5" t="str">
        <f t="shared" si="3"/>
        <v>C</v>
      </c>
      <c r="N5" s="4">
        <f>if(C5=1,'Survival Probabilities'!$C$2,if(C5 = 2,'Survival Probabilities'!$C$3,if(C5 = 3,'Survival Probabilities'!$C$4,if(isblank(C5),1))))</f>
        <v>0.6296296296</v>
      </c>
      <c r="O5" s="4">
        <f>if(E5 = "male",'Survival Probabilities'!$C$5,if(E5="female",'Survival Probabilities'!$C$6,if(isblank(E5),1)))</f>
        <v>0.7420382166</v>
      </c>
      <c r="P5" s="4">
        <f>if(F5 &lt; 1,'Survival Probabilities'!$C$10,if(and(F5&gt;= 1, F5&lt;5),'Survival Probabilities'!$C$11, if(and(F5&gt;= 5, F5&lt;10),'Survival Probabilities'!$C$12,if(and(F5&gt;= 10, F5&lt;20),'Survival Probabilities'!$C$13,if(and(F5&gt;= 20, F5&lt;30),'Survival Probabilities'!$C$14,if(and(F5&gt;= 30, F5&lt;40),'Survival Probabilities'!$C$15,if(and(F5&gt;= 40, F5&lt;50),'Survival Probabilities'!$C$16,if(and(F5&gt;= 50, F5&lt;60),'Survival Probabilities'!$C$17,if(and(F5&gt;= 60, F5&lt;70),'Survival Probabilities'!$C$18,if(and(F5&gt;= 70, F5&lt;80),5%,if(and(F5&gt;= 80, F5&lt;90),5%,if(isblank(F5),1))))))))))))</f>
        <v>0.4371257485</v>
      </c>
      <c r="Q5" s="4">
        <f>if(L5 = "C",'Survival Probabilities'!$C$7,if(L5="Q",'Survival Probabilities'!$C$8,if(L5="S",'Survival Probabilities'!$C$9,if(isblank(L5),1))))</f>
        <v>0.3369565217</v>
      </c>
      <c r="R5" s="4">
        <f>if(M5='Survival Probabilities'!$B$21,'Survival Probabilities'!$C$21,if(M5='Survival Probabilities'!$B$22,'Survival Probabilities'!$C$22,if(M5='Survival Probabilities'!$B$23,'Survival Probabilities'!$C$23,if(M5='Survival Probabilities'!$B$24,'Survival Probabilities'!$C$24,if(M5='Survival Probabilities'!$B$25,'Survival Probabilities'!$C$25,if(M5='Survival Probabilities'!$B$26,'Survival Probabilities'!$C$26,if(M5='Survival Probabilities'!$B$27,'Survival Probabilities'!$C$27,if(M5='Survival Probabilities'!$B$28,5%,if(M5="",1)))))))))</f>
        <v>0.593220339</v>
      </c>
      <c r="S5" s="4">
        <f t="shared" si="1"/>
        <v>0.04082326332</v>
      </c>
      <c r="T5" s="5">
        <f>if(S5&gt;='Survival Probabilities'!$J$4,1,0)</f>
        <v>1</v>
      </c>
      <c r="U5" s="5">
        <f t="shared" si="2"/>
        <v>1</v>
      </c>
    </row>
    <row r="6">
      <c r="A6" s="3">
        <v>5.0</v>
      </c>
      <c r="B6" s="3">
        <v>0.0</v>
      </c>
      <c r="C6" s="3">
        <v>3.0</v>
      </c>
      <c r="D6" s="3" t="s">
        <v>34</v>
      </c>
      <c r="E6" s="3" t="s">
        <v>22</v>
      </c>
      <c r="F6" s="3">
        <v>35.0</v>
      </c>
      <c r="G6" s="3">
        <v>0.0</v>
      </c>
      <c r="H6" s="3">
        <v>0.0</v>
      </c>
      <c r="I6" s="3">
        <v>373450.0</v>
      </c>
      <c r="J6" s="3">
        <v>8.05</v>
      </c>
      <c r="L6" s="3" t="s">
        <v>24</v>
      </c>
      <c r="M6" s="5" t="str">
        <f t="shared" si="3"/>
        <v/>
      </c>
      <c r="N6" s="4">
        <f>if(C6=1,'Survival Probabilities'!$C$2,if(C6 = 2,'Survival Probabilities'!$C$3,if(C6 = 3,'Survival Probabilities'!$C$4,if(isblank(C6),1))))</f>
        <v>0.2428571429</v>
      </c>
      <c r="O6" s="4">
        <f>if(E6 = "male",'Survival Probabilities'!$C$5,if(E6="female",'Survival Probabilities'!$C$6,if(isblank(E6),1)))</f>
        <v>0.1889081456</v>
      </c>
      <c r="P6" s="4">
        <f>if(F6 &lt; 1,'Survival Probabilities'!$C$10,if(and(F6&gt;= 1, F6&lt;5),'Survival Probabilities'!$C$11, if(and(F6&gt;= 5, F6&lt;10),'Survival Probabilities'!$C$12,if(and(F6&gt;= 10, F6&lt;20),'Survival Probabilities'!$C$13,if(and(F6&gt;= 20, F6&lt;30),'Survival Probabilities'!$C$14,if(and(F6&gt;= 30, F6&lt;40),'Survival Probabilities'!$C$15,if(and(F6&gt;= 40, F6&lt;50),'Survival Probabilities'!$C$16,if(and(F6&gt;= 50, F6&lt;60),'Survival Probabilities'!$C$17,if(and(F6&gt;= 60, F6&lt;70),'Survival Probabilities'!$C$18,if(and(F6&gt;= 70, F6&lt;80),5%,if(and(F6&gt;= 80, F6&lt;90),5%,if(isblank(F6),1))))))))))))</f>
        <v>0.4371257485</v>
      </c>
      <c r="Q6" s="4">
        <f>if(L6 = "C",'Survival Probabilities'!$C$7,if(L6="Q",'Survival Probabilities'!$C$8,if(L6="S",'Survival Probabilities'!$C$9,if(isblank(L6),1))))</f>
        <v>0.3369565217</v>
      </c>
      <c r="R6" s="5">
        <f>if(M6='Survival Probabilities'!$B$21,'Survival Probabilities'!$C$21,if(M6='Survival Probabilities'!$B$22,'Survival Probabilities'!$C$22,if(M6='Survival Probabilities'!$B$23,'Survival Probabilities'!$C$23,if(M6='Survival Probabilities'!$B$24,'Survival Probabilities'!$C$24,if(M6='Survival Probabilities'!$B$25,'Survival Probabilities'!$C$25,if(M6='Survival Probabilities'!$B$26,'Survival Probabilities'!$C$26,if(M6='Survival Probabilities'!$B$27,'Survival Probabilities'!$C$27,if(M6='Survival Probabilities'!$B$28,5%,if(M6="",1)))))))))</f>
        <v>1</v>
      </c>
      <c r="S6" s="4">
        <f t="shared" si="1"/>
        <v>0.00675743414</v>
      </c>
      <c r="T6" s="5">
        <f>if(S6&gt;='Survival Probabilities'!$J$4,1,0)</f>
        <v>0</v>
      </c>
      <c r="U6" s="5">
        <f t="shared" si="2"/>
        <v>1</v>
      </c>
    </row>
    <row r="7">
      <c r="A7" s="3">
        <v>6.0</v>
      </c>
      <c r="B7" s="3">
        <v>0.0</v>
      </c>
      <c r="C7" s="3">
        <v>3.0</v>
      </c>
      <c r="D7" s="3" t="s">
        <v>35</v>
      </c>
      <c r="E7" s="3" t="s">
        <v>22</v>
      </c>
      <c r="G7" s="3">
        <v>0.0</v>
      </c>
      <c r="H7" s="3">
        <v>0.0</v>
      </c>
      <c r="I7" s="3">
        <v>330877.0</v>
      </c>
      <c r="J7" s="3">
        <v>8.4583</v>
      </c>
      <c r="L7" s="3" t="s">
        <v>36</v>
      </c>
      <c r="M7" s="5" t="str">
        <f t="shared" si="3"/>
        <v/>
      </c>
      <c r="N7" s="4">
        <f>if(C7=1,'Survival Probabilities'!$C$2,if(C7 = 2,'Survival Probabilities'!$C$3,if(C7 = 3,'Survival Probabilities'!$C$4,if(isblank(C7),1))))</f>
        <v>0.2428571429</v>
      </c>
      <c r="O7" s="4">
        <f>if(E7 = "male",'Survival Probabilities'!$C$5,if(E7="female",'Survival Probabilities'!$C$6,if(isblank(E7),1)))</f>
        <v>0.1889081456</v>
      </c>
      <c r="P7" s="4">
        <f>if(F7 &lt; 1,'Survival Probabilities'!$C$10,if(and(F7&gt;= 1, F7&lt;5),'Survival Probabilities'!$C$11, if(and(F7&gt;= 5, F7&lt;10),'Survival Probabilities'!$C$12,if(and(F7&gt;= 10, F7&lt;20),'Survival Probabilities'!$C$13,if(and(F7&gt;= 20, F7&lt;30),'Survival Probabilities'!$C$14,if(and(F7&gt;= 30, F7&lt;40),'Survival Probabilities'!$C$15,if(and(F7&gt;= 40, F7&lt;50),'Survival Probabilities'!$C$16,if(and(F7&gt;= 50, F7&lt;60),'Survival Probabilities'!$C$17,if(and(F7&gt;= 60, F7&lt;70),'Survival Probabilities'!$C$18,if(and(F7&gt;= 70, F7&lt;80),5%,if(and(F7&gt;= 80, F7&lt;90),5%,if(isblank(F7),1))))))))))))</f>
        <v>1</v>
      </c>
      <c r="Q7" s="4">
        <f>if(L7 = "C",'Survival Probabilities'!$C$7,if(L7="Q",'Survival Probabilities'!$C$8,if(L7="S",'Survival Probabilities'!$C$9,if(isblank(L7),1))))</f>
        <v>0.3896103896</v>
      </c>
      <c r="R7" s="5">
        <f>if(M7='Survival Probabilities'!$B$21,'Survival Probabilities'!$C$21,if(M7='Survival Probabilities'!$B$22,'Survival Probabilities'!$C$22,if(M7='Survival Probabilities'!$B$23,'Survival Probabilities'!$C$23,if(M7='Survival Probabilities'!$B$24,'Survival Probabilities'!$C$24,if(M7='Survival Probabilities'!$B$25,'Survival Probabilities'!$C$25,if(M7='Survival Probabilities'!$B$26,'Survival Probabilities'!$C$26,if(M7='Survival Probabilities'!$B$27,'Survival Probabilities'!$C$27,if(M7='Survival Probabilities'!$B$28,5%,if(M7="",1)))))))))</f>
        <v>1</v>
      </c>
      <c r="S7" s="4">
        <f t="shared" si="1"/>
        <v>0.01787442565</v>
      </c>
      <c r="T7" s="5">
        <f>if(S7&gt;='Survival Probabilities'!$J$4,1,0)</f>
        <v>0</v>
      </c>
      <c r="U7" s="5">
        <f t="shared" si="2"/>
        <v>1</v>
      </c>
    </row>
    <row r="8">
      <c r="A8" s="3">
        <v>7.0</v>
      </c>
      <c r="B8" s="3">
        <v>0.0</v>
      </c>
      <c r="C8" s="3">
        <v>1.0</v>
      </c>
      <c r="D8" s="3" t="s">
        <v>37</v>
      </c>
      <c r="E8" s="3" t="s">
        <v>22</v>
      </c>
      <c r="F8" s="3">
        <v>54.0</v>
      </c>
      <c r="G8" s="3">
        <v>0.0</v>
      </c>
      <c r="H8" s="3">
        <v>0.0</v>
      </c>
      <c r="I8" s="3">
        <v>17463.0</v>
      </c>
      <c r="J8" s="3">
        <v>51.8625</v>
      </c>
      <c r="K8" s="3" t="s">
        <v>38</v>
      </c>
      <c r="L8" s="3" t="s">
        <v>24</v>
      </c>
      <c r="M8" s="5" t="str">
        <f t="shared" si="3"/>
        <v>E</v>
      </c>
      <c r="N8" s="4">
        <f>if(C8=1,'Survival Probabilities'!$C$2,if(C8 = 2,'Survival Probabilities'!$C$3,if(C8 = 3,'Survival Probabilities'!$C$4,if(isblank(C8),1))))</f>
        <v>0.6296296296</v>
      </c>
      <c r="O8" s="4">
        <f>if(E8 = "male",'Survival Probabilities'!$C$5,if(E8="female",'Survival Probabilities'!$C$6,if(isblank(E8),1)))</f>
        <v>0.1889081456</v>
      </c>
      <c r="P8" s="4">
        <f>if(F8 &lt; 1,'Survival Probabilities'!$C$10,if(and(F8&gt;= 1, F8&lt;5),'Survival Probabilities'!$C$11, if(and(F8&gt;= 5, F8&lt;10),'Survival Probabilities'!$C$12,if(and(F8&gt;= 10, F8&lt;20),'Survival Probabilities'!$C$13,if(and(F8&gt;= 20, F8&lt;30),'Survival Probabilities'!$C$14,if(and(F8&gt;= 30, F8&lt;40),'Survival Probabilities'!$C$15,if(and(F8&gt;= 40, F8&lt;50),'Survival Probabilities'!$C$16,if(and(F8&gt;= 50, F8&lt;60),'Survival Probabilities'!$C$17,if(and(F8&gt;= 60, F8&lt;70),'Survival Probabilities'!$C$18,if(and(F8&gt;= 70, F8&lt;80),5%,if(and(F8&gt;= 80, F8&lt;90),5%,if(isblank(F8),1))))))))))))</f>
        <v>0.4166666667</v>
      </c>
      <c r="Q8" s="4">
        <f>if(L8 = "C",'Survival Probabilities'!$C$7,if(L8="Q",'Survival Probabilities'!$C$8,if(L8="S",'Survival Probabilities'!$C$9,if(isblank(L8),1))))</f>
        <v>0.3369565217</v>
      </c>
      <c r="R8" s="4">
        <f>if(M8='Survival Probabilities'!$B$21,'Survival Probabilities'!$C$21,if(M8='Survival Probabilities'!$B$22,'Survival Probabilities'!$C$22,if(M8='Survival Probabilities'!$B$23,'Survival Probabilities'!$C$23,if(M8='Survival Probabilities'!$B$24,'Survival Probabilities'!$C$24,if(M8='Survival Probabilities'!$B$25,'Survival Probabilities'!$C$25,if(M8='Survival Probabilities'!$B$26,'Survival Probabilities'!$C$26,if(M8='Survival Probabilities'!$B$27,'Survival Probabilities'!$C$27,if(M8='Survival Probabilities'!$B$28,5%,if(M8="",1)))))))))</f>
        <v>0.75</v>
      </c>
      <c r="S8" s="4">
        <f t="shared" si="1"/>
        <v>0.01252448077</v>
      </c>
      <c r="T8" s="5">
        <f>if(S8&gt;='Survival Probabilities'!$J$4,1,0)</f>
        <v>0</v>
      </c>
      <c r="U8" s="5">
        <f t="shared" si="2"/>
        <v>1</v>
      </c>
    </row>
    <row r="9">
      <c r="A9" s="3">
        <v>8.0</v>
      </c>
      <c r="B9" s="3">
        <v>0.0</v>
      </c>
      <c r="C9" s="3">
        <v>3.0</v>
      </c>
      <c r="D9" s="3" t="s">
        <v>39</v>
      </c>
      <c r="E9" s="3" t="s">
        <v>22</v>
      </c>
      <c r="F9" s="3">
        <v>2.0</v>
      </c>
      <c r="G9" s="3">
        <v>3.0</v>
      </c>
      <c r="H9" s="3">
        <v>1.0</v>
      </c>
      <c r="I9" s="3">
        <v>349909.0</v>
      </c>
      <c r="J9" s="3">
        <v>21.075</v>
      </c>
      <c r="L9" s="3" t="s">
        <v>24</v>
      </c>
      <c r="M9" s="5" t="str">
        <f t="shared" si="3"/>
        <v/>
      </c>
      <c r="N9" s="4">
        <f>if(C9=1,'Survival Probabilities'!$C$2,if(C9 = 2,'Survival Probabilities'!$C$3,if(C9 = 3,'Survival Probabilities'!$C$4,if(isblank(C9),1))))</f>
        <v>0.2428571429</v>
      </c>
      <c r="O9" s="4">
        <f>if(E9 = "male",'Survival Probabilities'!$C$5,if(E9="female",'Survival Probabilities'!$C$6,if(isblank(E9),1)))</f>
        <v>0.1889081456</v>
      </c>
      <c r="P9" s="4">
        <f>if(F9 &lt; 1,'Survival Probabilities'!$C$10,if(and(F9&gt;= 1, F9&lt;5),'Survival Probabilities'!$C$11, if(and(F9&gt;= 5, F9&lt;10),'Survival Probabilities'!$C$12,if(and(F9&gt;= 10, F9&lt;20),'Survival Probabilities'!$C$13,if(and(F9&gt;= 20, F9&lt;30),'Survival Probabilities'!$C$14,if(and(F9&gt;= 30, F9&lt;40),'Survival Probabilities'!$C$15,if(and(F9&gt;= 40, F9&lt;50),'Survival Probabilities'!$C$16,if(and(F9&gt;= 50, F9&lt;60),'Survival Probabilities'!$C$17,if(and(F9&gt;= 60, F9&lt;70),'Survival Probabilities'!$C$18,if(and(F9&gt;= 70, F9&lt;80),5%,if(and(F9&gt;= 80, F9&lt;90),5%,if(isblank(F9),1))))))))))))</f>
        <v>0.6060606061</v>
      </c>
      <c r="Q9" s="4">
        <f>if(L9 = "C",'Survival Probabilities'!$C$7,if(L9="Q",'Survival Probabilities'!$C$8,if(L9="S",'Survival Probabilities'!$C$9,if(isblank(L9),1))))</f>
        <v>0.3369565217</v>
      </c>
      <c r="R9" s="5">
        <f>if(M9='Survival Probabilities'!$B$21,'Survival Probabilities'!$C$21,if(M9='Survival Probabilities'!$B$22,'Survival Probabilities'!$C$22,if(M9='Survival Probabilities'!$B$23,'Survival Probabilities'!$C$23,if(M9='Survival Probabilities'!$B$24,'Survival Probabilities'!$C$24,if(M9='Survival Probabilities'!$B$25,'Survival Probabilities'!$C$25,if(M9='Survival Probabilities'!$B$26,'Survival Probabilities'!$C$26,if(M9='Survival Probabilities'!$B$27,'Survival Probabilities'!$C$27,if(M9='Survival Probabilities'!$B$28,5%,if(M9="",1)))))))))</f>
        <v>1</v>
      </c>
      <c r="S9" s="4">
        <f t="shared" si="1"/>
        <v>0.009368962236</v>
      </c>
      <c r="T9" s="5">
        <f>if(S9&gt;='Survival Probabilities'!$J$4,1,0)</f>
        <v>0</v>
      </c>
      <c r="U9" s="5">
        <f t="shared" si="2"/>
        <v>1</v>
      </c>
    </row>
    <row r="10">
      <c r="A10" s="3">
        <v>9.0</v>
      </c>
      <c r="B10" s="3">
        <v>1.0</v>
      </c>
      <c r="C10" s="3">
        <v>3.0</v>
      </c>
      <c r="D10" s="3" t="s">
        <v>40</v>
      </c>
      <c r="E10" s="3" t="s">
        <v>26</v>
      </c>
      <c r="F10" s="3">
        <v>27.0</v>
      </c>
      <c r="G10" s="3">
        <v>0.0</v>
      </c>
      <c r="H10" s="3">
        <v>2.0</v>
      </c>
      <c r="I10" s="3">
        <v>347742.0</v>
      </c>
      <c r="J10" s="3">
        <v>11.1333</v>
      </c>
      <c r="L10" s="3" t="s">
        <v>24</v>
      </c>
      <c r="M10" s="5" t="str">
        <f t="shared" si="3"/>
        <v/>
      </c>
      <c r="N10" s="4">
        <f>if(C10=1,'Survival Probabilities'!$C$2,if(C10 = 2,'Survival Probabilities'!$C$3,if(C10 = 3,'Survival Probabilities'!$C$4,if(isblank(C10),1))))</f>
        <v>0.2428571429</v>
      </c>
      <c r="O10" s="4">
        <f>if(E10 = "male",'Survival Probabilities'!$C$5,if(E10="female",'Survival Probabilities'!$C$6,if(isblank(E10),1)))</f>
        <v>0.7420382166</v>
      </c>
      <c r="P10" s="4">
        <f>if(F10 &lt; 1,'Survival Probabilities'!$C$10,if(and(F10&gt;= 1, F10&lt;5),'Survival Probabilities'!$C$11, if(and(F10&gt;= 5, F10&lt;10),'Survival Probabilities'!$C$12,if(and(F10&gt;= 10, F10&lt;20),'Survival Probabilities'!$C$13,if(and(F10&gt;= 20, F10&lt;30),'Survival Probabilities'!$C$14,if(and(F10&gt;= 30, F10&lt;40),'Survival Probabilities'!$C$15,if(and(F10&gt;= 40, F10&lt;50),'Survival Probabilities'!$C$16,if(and(F10&gt;= 50, F10&lt;60),'Survival Probabilities'!$C$17,if(and(F10&gt;= 60, F10&lt;70),'Survival Probabilities'!$C$18,if(and(F10&gt;= 70, F10&lt;80),5%,if(and(F10&gt;= 80, F10&lt;90),5%,if(isblank(F10),1))))))))))))</f>
        <v>0.35</v>
      </c>
      <c r="Q10" s="4">
        <f>if(L10 = "C",'Survival Probabilities'!$C$7,if(L10="Q",'Survival Probabilities'!$C$8,if(L10="S",'Survival Probabilities'!$C$9,if(isblank(L10),1))))</f>
        <v>0.3369565217</v>
      </c>
      <c r="R10" s="5">
        <f>if(M10='Survival Probabilities'!$B$21,'Survival Probabilities'!$C$21,if(M10='Survival Probabilities'!$B$22,'Survival Probabilities'!$C$22,if(M10='Survival Probabilities'!$B$23,'Survival Probabilities'!$C$23,if(M10='Survival Probabilities'!$B$24,'Survival Probabilities'!$C$24,if(M10='Survival Probabilities'!$B$25,'Survival Probabilities'!$C$25,if(M10='Survival Probabilities'!$B$26,'Survival Probabilities'!$C$26,if(M10='Survival Probabilities'!$B$27,'Survival Probabilities'!$C$27,if(M10='Survival Probabilities'!$B$28,5%,if(M10="",1)))))))))</f>
        <v>1</v>
      </c>
      <c r="S10" s="4">
        <f t="shared" si="1"/>
        <v>0.0212529424</v>
      </c>
      <c r="T10" s="5">
        <f>if(S10&gt;='Survival Probabilities'!$J$4,1,0)</f>
        <v>0</v>
      </c>
      <c r="U10" s="5">
        <f t="shared" si="2"/>
        <v>0</v>
      </c>
    </row>
    <row r="11">
      <c r="A11" s="3">
        <v>10.0</v>
      </c>
      <c r="B11" s="3">
        <v>1.0</v>
      </c>
      <c r="C11" s="3">
        <v>2.0</v>
      </c>
      <c r="D11" s="3" t="s">
        <v>41</v>
      </c>
      <c r="E11" s="3" t="s">
        <v>26</v>
      </c>
      <c r="F11" s="3">
        <v>14.0</v>
      </c>
      <c r="G11" s="3">
        <v>1.0</v>
      </c>
      <c r="H11" s="3">
        <v>0.0</v>
      </c>
      <c r="I11" s="3">
        <v>237736.0</v>
      </c>
      <c r="J11" s="3">
        <v>30.0708</v>
      </c>
      <c r="L11" s="3" t="s">
        <v>29</v>
      </c>
      <c r="M11" s="5" t="str">
        <f t="shared" si="3"/>
        <v/>
      </c>
      <c r="N11" s="4">
        <f>if(C11=1,'Survival Probabilities'!$C$2,if(C11 = 2,'Survival Probabilities'!$C$3,if(C11 = 3,'Survival Probabilities'!$C$4,if(isblank(C11),1))))</f>
        <v>0.472826087</v>
      </c>
      <c r="O11" s="4">
        <f>if(E11 = "male",'Survival Probabilities'!$C$5,if(E11="female",'Survival Probabilities'!$C$6,if(isblank(E11),1)))</f>
        <v>0.7420382166</v>
      </c>
      <c r="P11" s="4">
        <f>if(F11 &lt; 1,'Survival Probabilities'!$C$10,if(and(F11&gt;= 1, F11&lt;5),'Survival Probabilities'!$C$11, if(and(F11&gt;= 5, F11&lt;10),'Survival Probabilities'!$C$12,if(and(F11&gt;= 10, F11&lt;20),'Survival Probabilities'!$C$13,if(and(F11&gt;= 20, F11&lt;30),'Survival Probabilities'!$C$14,if(and(F11&gt;= 30, F11&lt;40),'Survival Probabilities'!$C$15,if(and(F11&gt;= 40, F11&lt;50),'Survival Probabilities'!$C$16,if(and(F11&gt;= 50, F11&lt;60),'Survival Probabilities'!$C$17,if(and(F11&gt;= 60, F11&lt;70),'Survival Probabilities'!$C$18,if(and(F11&gt;= 70, F11&lt;80),5%,if(and(F11&gt;= 80, F11&lt;90),5%,if(isblank(F11),1))))))))))))</f>
        <v>0.4019607843</v>
      </c>
      <c r="Q11" s="4">
        <f>if(L11 = "C",'Survival Probabilities'!$C$7,if(L11="Q",'Survival Probabilities'!$C$8,if(L11="S",'Survival Probabilities'!$C$9,if(isblank(L11),1))))</f>
        <v>0.5535714286</v>
      </c>
      <c r="R11" s="5">
        <f>if(M11='Survival Probabilities'!$B$21,'Survival Probabilities'!$C$21,if(M11='Survival Probabilities'!$B$22,'Survival Probabilities'!$C$22,if(M11='Survival Probabilities'!$B$23,'Survival Probabilities'!$C$23,if(M11='Survival Probabilities'!$B$24,'Survival Probabilities'!$C$24,if(M11='Survival Probabilities'!$B$25,'Survival Probabilities'!$C$25,if(M11='Survival Probabilities'!$B$26,'Survival Probabilities'!$C$26,if(M11='Survival Probabilities'!$B$27,'Survival Probabilities'!$C$27,if(M11='Survival Probabilities'!$B$28,5%,if(M11="",1)))))))))</f>
        <v>1</v>
      </c>
      <c r="S11" s="4">
        <f t="shared" si="1"/>
        <v>0.07807015729</v>
      </c>
      <c r="T11" s="5">
        <f>if(S11&gt;='Survival Probabilities'!$J$4,1,0)</f>
        <v>1</v>
      </c>
      <c r="U11" s="5">
        <f t="shared" si="2"/>
        <v>1</v>
      </c>
    </row>
    <row r="12">
      <c r="A12" s="3">
        <v>11.0</v>
      </c>
      <c r="B12" s="3">
        <v>1.0</v>
      </c>
      <c r="C12" s="3">
        <v>3.0</v>
      </c>
      <c r="D12" s="3" t="s">
        <v>42</v>
      </c>
      <c r="E12" s="3" t="s">
        <v>26</v>
      </c>
      <c r="F12" s="3">
        <v>4.0</v>
      </c>
      <c r="G12" s="3">
        <v>1.0</v>
      </c>
      <c r="H12" s="3">
        <v>1.0</v>
      </c>
      <c r="I12" s="3" t="s">
        <v>43</v>
      </c>
      <c r="J12" s="3">
        <v>16.7</v>
      </c>
      <c r="K12" s="3" t="s">
        <v>44</v>
      </c>
      <c r="L12" s="3" t="s">
        <v>24</v>
      </c>
      <c r="M12" s="5" t="str">
        <f t="shared" si="3"/>
        <v>G</v>
      </c>
      <c r="N12" s="4">
        <f>if(C12=1,'Survival Probabilities'!$C$2,if(C12 = 2,'Survival Probabilities'!$C$3,if(C12 = 3,'Survival Probabilities'!$C$4,if(isblank(C12),1))))</f>
        <v>0.2428571429</v>
      </c>
      <c r="O12" s="4">
        <f>if(E12 = "male",'Survival Probabilities'!$C$5,if(E12="female",'Survival Probabilities'!$C$6,if(isblank(E12),1)))</f>
        <v>0.7420382166</v>
      </c>
      <c r="P12" s="4">
        <f>if(F12 &lt; 1,'Survival Probabilities'!$C$10,if(and(F12&gt;= 1, F12&lt;5),'Survival Probabilities'!$C$11, if(and(F12&gt;= 5, F12&lt;10),'Survival Probabilities'!$C$12,if(and(F12&gt;= 10, F12&lt;20),'Survival Probabilities'!$C$13,if(and(F12&gt;= 20, F12&lt;30),'Survival Probabilities'!$C$14,if(and(F12&gt;= 30, F12&lt;40),'Survival Probabilities'!$C$15,if(and(F12&gt;= 40, F12&lt;50),'Survival Probabilities'!$C$16,if(and(F12&gt;= 50, F12&lt;60),'Survival Probabilities'!$C$17,if(and(F12&gt;= 60, F12&lt;70),'Survival Probabilities'!$C$18,if(and(F12&gt;= 70, F12&lt;80),5%,if(and(F12&gt;= 80, F12&lt;90),5%,if(isblank(F12),1))))))))))))</f>
        <v>0.6060606061</v>
      </c>
      <c r="Q12" s="4">
        <f>if(L12 = "C",'Survival Probabilities'!$C$7,if(L12="Q",'Survival Probabilities'!$C$8,if(L12="S",'Survival Probabilities'!$C$9,if(isblank(L12),1))))</f>
        <v>0.3369565217</v>
      </c>
      <c r="R12" s="4">
        <f>if(M12='Survival Probabilities'!$B$21,'Survival Probabilities'!$C$21,if(M12='Survival Probabilities'!$B$22,'Survival Probabilities'!$C$22,if(M12='Survival Probabilities'!$B$23,'Survival Probabilities'!$C$23,if(M12='Survival Probabilities'!$B$24,'Survival Probabilities'!$C$24,if(M12='Survival Probabilities'!$B$25,'Survival Probabilities'!$C$25,if(M12='Survival Probabilities'!$B$26,'Survival Probabilities'!$C$26,if(M12='Survival Probabilities'!$B$27,'Survival Probabilities'!$C$27,if(M12='Survival Probabilities'!$B$28,5%,if(M12="",1)))))))))</f>
        <v>0.5</v>
      </c>
      <c r="S12" s="4">
        <f t="shared" si="1"/>
        <v>0.01840081593</v>
      </c>
      <c r="T12" s="5">
        <f>if(S12&gt;='Survival Probabilities'!$J$4,1,0)</f>
        <v>0</v>
      </c>
      <c r="U12" s="5">
        <f t="shared" si="2"/>
        <v>0</v>
      </c>
    </row>
    <row r="13">
      <c r="A13" s="3">
        <v>12.0</v>
      </c>
      <c r="B13" s="3">
        <v>1.0</v>
      </c>
      <c r="C13" s="3">
        <v>1.0</v>
      </c>
      <c r="D13" s="3" t="s">
        <v>45</v>
      </c>
      <c r="E13" s="3" t="s">
        <v>26</v>
      </c>
      <c r="F13" s="3">
        <v>58.0</v>
      </c>
      <c r="G13" s="3">
        <v>0.0</v>
      </c>
      <c r="H13" s="3">
        <v>0.0</v>
      </c>
      <c r="I13" s="3">
        <v>113783.0</v>
      </c>
      <c r="J13" s="3">
        <v>26.55</v>
      </c>
      <c r="K13" s="3" t="s">
        <v>46</v>
      </c>
      <c r="L13" s="3" t="s">
        <v>24</v>
      </c>
      <c r="M13" s="5" t="str">
        <f t="shared" si="3"/>
        <v>C</v>
      </c>
      <c r="N13" s="4">
        <f>if(C13=1,'Survival Probabilities'!$C$2,if(C13 = 2,'Survival Probabilities'!$C$3,if(C13 = 3,'Survival Probabilities'!$C$4,if(isblank(C13),1))))</f>
        <v>0.6296296296</v>
      </c>
      <c r="O13" s="4">
        <f>if(E13 = "male",'Survival Probabilities'!$C$5,if(E13="female",'Survival Probabilities'!$C$6,if(isblank(E13),1)))</f>
        <v>0.7420382166</v>
      </c>
      <c r="P13" s="4">
        <f>if(F13 &lt; 1,'Survival Probabilities'!$C$10,if(and(F13&gt;= 1, F13&lt;5),'Survival Probabilities'!$C$11, if(and(F13&gt;= 5, F13&lt;10),'Survival Probabilities'!$C$12,if(and(F13&gt;= 10, F13&lt;20),'Survival Probabilities'!$C$13,if(and(F13&gt;= 20, F13&lt;30),'Survival Probabilities'!$C$14,if(and(F13&gt;= 30, F13&lt;40),'Survival Probabilities'!$C$15,if(and(F13&gt;= 40, F13&lt;50),'Survival Probabilities'!$C$16,if(and(F13&gt;= 50, F13&lt;60),'Survival Probabilities'!$C$17,if(and(F13&gt;= 60, F13&lt;70),'Survival Probabilities'!$C$18,if(and(F13&gt;= 70, F13&lt;80),5%,if(and(F13&gt;= 80, F13&lt;90),5%,if(isblank(F13),1))))))))))))</f>
        <v>0.4166666667</v>
      </c>
      <c r="Q13" s="4">
        <f>if(L13 = "C",'Survival Probabilities'!$C$7,if(L13="Q",'Survival Probabilities'!$C$8,if(L13="S",'Survival Probabilities'!$C$9,if(isblank(L13),1))))</f>
        <v>0.3369565217</v>
      </c>
      <c r="R13" s="4">
        <f>if(M13='Survival Probabilities'!$B$21,'Survival Probabilities'!$C$21,if(M13='Survival Probabilities'!$B$22,'Survival Probabilities'!$C$22,if(M13='Survival Probabilities'!$B$23,'Survival Probabilities'!$C$23,if(M13='Survival Probabilities'!$B$24,'Survival Probabilities'!$C$24,if(M13='Survival Probabilities'!$B$25,'Survival Probabilities'!$C$25,if(M13='Survival Probabilities'!$B$26,'Survival Probabilities'!$C$26,if(M13='Survival Probabilities'!$B$27,'Survival Probabilities'!$C$27,if(M13='Survival Probabilities'!$B$28,5%,if(M13="",1)))))))))</f>
        <v>0.593220339</v>
      </c>
      <c r="S13" s="4">
        <f t="shared" si="1"/>
        <v>0.03891258547</v>
      </c>
      <c r="T13" s="5">
        <f>if(S13&gt;='Survival Probabilities'!$J$4,1,0)</f>
        <v>1</v>
      </c>
      <c r="U13" s="5">
        <f t="shared" si="2"/>
        <v>1</v>
      </c>
    </row>
    <row r="14">
      <c r="A14" s="3">
        <v>13.0</v>
      </c>
      <c r="B14" s="3">
        <v>0.0</v>
      </c>
      <c r="C14" s="3">
        <v>3.0</v>
      </c>
      <c r="D14" s="3" t="s">
        <v>47</v>
      </c>
      <c r="E14" s="3" t="s">
        <v>22</v>
      </c>
      <c r="F14" s="3">
        <v>20.0</v>
      </c>
      <c r="G14" s="3">
        <v>0.0</v>
      </c>
      <c r="H14" s="3">
        <v>0.0</v>
      </c>
      <c r="I14" s="3" t="s">
        <v>48</v>
      </c>
      <c r="J14" s="3">
        <v>8.05</v>
      </c>
      <c r="L14" s="3" t="s">
        <v>24</v>
      </c>
      <c r="M14" s="5" t="str">
        <f t="shared" si="3"/>
        <v/>
      </c>
      <c r="N14" s="4">
        <f>if(C14=1,'Survival Probabilities'!$C$2,if(C14 = 2,'Survival Probabilities'!$C$3,if(C14 = 3,'Survival Probabilities'!$C$4,if(isblank(C14),1))))</f>
        <v>0.2428571429</v>
      </c>
      <c r="O14" s="4">
        <f>if(E14 = "male",'Survival Probabilities'!$C$5,if(E14="female",'Survival Probabilities'!$C$6,if(isblank(E14),1)))</f>
        <v>0.1889081456</v>
      </c>
      <c r="P14" s="4">
        <f>if(F14 &lt; 1,'Survival Probabilities'!$C$10,if(and(F14&gt;= 1, F14&lt;5),'Survival Probabilities'!$C$11, if(and(F14&gt;= 5, F14&lt;10),'Survival Probabilities'!$C$12,if(and(F14&gt;= 10, F14&lt;20),'Survival Probabilities'!$C$13,if(and(F14&gt;= 20, F14&lt;30),'Survival Probabilities'!$C$14,if(and(F14&gt;= 30, F14&lt;40),'Survival Probabilities'!$C$15,if(and(F14&gt;= 40, F14&lt;50),'Survival Probabilities'!$C$16,if(and(F14&gt;= 50, F14&lt;60),'Survival Probabilities'!$C$17,if(and(F14&gt;= 60, F14&lt;70),'Survival Probabilities'!$C$18,if(and(F14&gt;= 70, F14&lt;80),5%,if(and(F14&gt;= 80, F14&lt;90),5%,if(isblank(F14),1))))))))))))</f>
        <v>0.35</v>
      </c>
      <c r="Q14" s="4">
        <f>if(L14 = "C",'Survival Probabilities'!$C$7,if(L14="Q",'Survival Probabilities'!$C$8,if(L14="S",'Survival Probabilities'!$C$9,if(isblank(L14),1))))</f>
        <v>0.3369565217</v>
      </c>
      <c r="R14" s="5">
        <f>if(M14='Survival Probabilities'!$B$21,'Survival Probabilities'!$C$21,if(M14='Survival Probabilities'!$B$22,'Survival Probabilities'!$C$22,if(M14='Survival Probabilities'!$B$23,'Survival Probabilities'!$C$23,if(M14='Survival Probabilities'!$B$24,'Survival Probabilities'!$C$24,if(M14='Survival Probabilities'!$B$25,'Survival Probabilities'!$C$25,if(M14='Survival Probabilities'!$B$26,'Survival Probabilities'!$C$26,if(M14='Survival Probabilities'!$B$27,'Survival Probabilities'!$C$27,if(M14='Survival Probabilities'!$B$28,5%,if(M14="",1)))))))))</f>
        <v>1</v>
      </c>
      <c r="S14" s="4">
        <f t="shared" si="1"/>
        <v>0.005410575691</v>
      </c>
      <c r="T14" s="5">
        <f>if(S14&gt;='Survival Probabilities'!$J$4,1,0)</f>
        <v>0</v>
      </c>
      <c r="U14" s="5">
        <f t="shared" si="2"/>
        <v>1</v>
      </c>
    </row>
    <row r="15">
      <c r="A15" s="3">
        <v>14.0</v>
      </c>
      <c r="B15" s="3">
        <v>0.0</v>
      </c>
      <c r="C15" s="3">
        <v>3.0</v>
      </c>
      <c r="D15" s="3" t="s">
        <v>49</v>
      </c>
      <c r="E15" s="3" t="s">
        <v>22</v>
      </c>
      <c r="F15" s="3">
        <v>39.0</v>
      </c>
      <c r="G15" s="3">
        <v>1.0</v>
      </c>
      <c r="H15" s="3">
        <v>5.0</v>
      </c>
      <c r="I15" s="3">
        <v>347082.0</v>
      </c>
      <c r="J15" s="3">
        <v>31.275</v>
      </c>
      <c r="L15" s="3" t="s">
        <v>24</v>
      </c>
      <c r="M15" s="5" t="str">
        <f t="shared" si="3"/>
        <v/>
      </c>
      <c r="N15" s="4">
        <f>if(C15=1,'Survival Probabilities'!$C$2,if(C15 = 2,'Survival Probabilities'!$C$3,if(C15 = 3,'Survival Probabilities'!$C$4,if(isblank(C15),1))))</f>
        <v>0.2428571429</v>
      </c>
      <c r="O15" s="4">
        <f>if(E15 = "male",'Survival Probabilities'!$C$5,if(E15="female",'Survival Probabilities'!$C$6,if(isblank(E15),1)))</f>
        <v>0.1889081456</v>
      </c>
      <c r="P15" s="4">
        <f>if(F15 &lt; 1,'Survival Probabilities'!$C$10,if(and(F15&gt;= 1, F15&lt;5),'Survival Probabilities'!$C$11, if(and(F15&gt;= 5, F15&lt;10),'Survival Probabilities'!$C$12,if(and(F15&gt;= 10, F15&lt;20),'Survival Probabilities'!$C$13,if(and(F15&gt;= 20, F15&lt;30),'Survival Probabilities'!$C$14,if(and(F15&gt;= 30, F15&lt;40),'Survival Probabilities'!$C$15,if(and(F15&gt;= 40, F15&lt;50),'Survival Probabilities'!$C$16,if(and(F15&gt;= 50, F15&lt;60),'Survival Probabilities'!$C$17,if(and(F15&gt;= 60, F15&lt;70),'Survival Probabilities'!$C$18,if(and(F15&gt;= 70, F15&lt;80),5%,if(and(F15&gt;= 80, F15&lt;90),5%,if(isblank(F15),1))))))))))))</f>
        <v>0.4371257485</v>
      </c>
      <c r="Q15" s="4">
        <f>if(L15 = "C",'Survival Probabilities'!$C$7,if(L15="Q",'Survival Probabilities'!$C$8,if(L15="S",'Survival Probabilities'!$C$9,if(isblank(L15),1))))</f>
        <v>0.3369565217</v>
      </c>
      <c r="R15" s="5">
        <f>if(M15='Survival Probabilities'!$B$21,'Survival Probabilities'!$C$21,if(M15='Survival Probabilities'!$B$22,'Survival Probabilities'!$C$22,if(M15='Survival Probabilities'!$B$23,'Survival Probabilities'!$C$23,if(M15='Survival Probabilities'!$B$24,'Survival Probabilities'!$C$24,if(M15='Survival Probabilities'!$B$25,'Survival Probabilities'!$C$25,if(M15='Survival Probabilities'!$B$26,'Survival Probabilities'!$C$26,if(M15='Survival Probabilities'!$B$27,'Survival Probabilities'!$C$27,if(M15='Survival Probabilities'!$B$28,5%,if(M15="",1)))))))))</f>
        <v>1</v>
      </c>
      <c r="S15" s="4">
        <f t="shared" si="1"/>
        <v>0.00675743414</v>
      </c>
      <c r="T15" s="5">
        <f>if(S15&gt;='Survival Probabilities'!$J$4,1,0)</f>
        <v>0</v>
      </c>
      <c r="U15" s="5">
        <f t="shared" si="2"/>
        <v>1</v>
      </c>
    </row>
    <row r="16">
      <c r="A16" s="3">
        <v>15.0</v>
      </c>
      <c r="B16" s="3">
        <v>0.0</v>
      </c>
      <c r="C16" s="3">
        <v>3.0</v>
      </c>
      <c r="D16" s="3" t="s">
        <v>50</v>
      </c>
      <c r="E16" s="3" t="s">
        <v>26</v>
      </c>
      <c r="F16" s="3">
        <v>14.0</v>
      </c>
      <c r="G16" s="3">
        <v>0.0</v>
      </c>
      <c r="H16" s="3">
        <v>0.0</v>
      </c>
      <c r="I16" s="3">
        <v>350406.0</v>
      </c>
      <c r="J16" s="3">
        <v>7.8542</v>
      </c>
      <c r="L16" s="3" t="s">
        <v>24</v>
      </c>
      <c r="M16" s="5" t="str">
        <f t="shared" si="3"/>
        <v/>
      </c>
      <c r="N16" s="4">
        <f>if(C16=1,'Survival Probabilities'!$C$2,if(C16 = 2,'Survival Probabilities'!$C$3,if(C16 = 3,'Survival Probabilities'!$C$4,if(isblank(C16),1))))</f>
        <v>0.2428571429</v>
      </c>
      <c r="O16" s="4">
        <f>if(E16 = "male",'Survival Probabilities'!$C$5,if(E16="female",'Survival Probabilities'!$C$6,if(isblank(E16),1)))</f>
        <v>0.7420382166</v>
      </c>
      <c r="P16" s="4">
        <f>if(F16 &lt; 1,'Survival Probabilities'!$C$10,if(and(F16&gt;= 1, F16&lt;5),'Survival Probabilities'!$C$11, if(and(F16&gt;= 5, F16&lt;10),'Survival Probabilities'!$C$12,if(and(F16&gt;= 10, F16&lt;20),'Survival Probabilities'!$C$13,if(and(F16&gt;= 20, F16&lt;30),'Survival Probabilities'!$C$14,if(and(F16&gt;= 30, F16&lt;40),'Survival Probabilities'!$C$15,if(and(F16&gt;= 40, F16&lt;50),'Survival Probabilities'!$C$16,if(and(F16&gt;= 50, F16&lt;60),'Survival Probabilities'!$C$17,if(and(F16&gt;= 60, F16&lt;70),'Survival Probabilities'!$C$18,if(and(F16&gt;= 70, F16&lt;80),5%,if(and(F16&gt;= 80, F16&lt;90),5%,if(isblank(F16),1))))))))))))</f>
        <v>0.4019607843</v>
      </c>
      <c r="Q16" s="4">
        <f>if(L16 = "C",'Survival Probabilities'!$C$7,if(L16="Q",'Survival Probabilities'!$C$8,if(L16="S",'Survival Probabilities'!$C$9,if(isblank(L16),1))))</f>
        <v>0.3369565217</v>
      </c>
      <c r="R16" s="5">
        <f>if(M16='Survival Probabilities'!$B$21,'Survival Probabilities'!$C$21,if(M16='Survival Probabilities'!$B$22,'Survival Probabilities'!$C$22,if(M16='Survival Probabilities'!$B$23,'Survival Probabilities'!$C$23,if(M16='Survival Probabilities'!$B$24,'Survival Probabilities'!$C$24,if(M16='Survival Probabilities'!$B$25,'Survival Probabilities'!$C$25,if(M16='Survival Probabilities'!$B$26,'Survival Probabilities'!$C$26,if(M16='Survival Probabilities'!$B$27,'Survival Probabilities'!$C$27,if(M16='Survival Probabilities'!$B$28,5%,if(M16="",1)))))))))</f>
        <v>1</v>
      </c>
      <c r="S16" s="4">
        <f t="shared" si="1"/>
        <v>0.02440814113</v>
      </c>
      <c r="T16" s="5">
        <f>if(S16&gt;='Survival Probabilities'!$J$4,1,0)</f>
        <v>0</v>
      </c>
      <c r="U16" s="5">
        <f t="shared" si="2"/>
        <v>1</v>
      </c>
    </row>
    <row r="17">
      <c r="A17" s="3">
        <v>16.0</v>
      </c>
      <c r="B17" s="3">
        <v>1.0</v>
      </c>
      <c r="C17" s="3">
        <v>2.0</v>
      </c>
      <c r="D17" s="3" t="s">
        <v>51</v>
      </c>
      <c r="E17" s="3" t="s">
        <v>26</v>
      </c>
      <c r="F17" s="3">
        <v>55.0</v>
      </c>
      <c r="G17" s="3">
        <v>0.0</v>
      </c>
      <c r="H17" s="3">
        <v>0.0</v>
      </c>
      <c r="I17" s="3">
        <v>248706.0</v>
      </c>
      <c r="J17" s="3">
        <v>16.0</v>
      </c>
      <c r="L17" s="3" t="s">
        <v>24</v>
      </c>
      <c r="M17" s="5" t="str">
        <f t="shared" si="3"/>
        <v/>
      </c>
      <c r="N17" s="4">
        <f>if(C17=1,'Survival Probabilities'!$C$2,if(C17 = 2,'Survival Probabilities'!$C$3,if(C17 = 3,'Survival Probabilities'!$C$4,if(isblank(C17),1))))</f>
        <v>0.472826087</v>
      </c>
      <c r="O17" s="4">
        <f>if(E17 = "male",'Survival Probabilities'!$C$5,if(E17="female",'Survival Probabilities'!$C$6,if(isblank(E17),1)))</f>
        <v>0.7420382166</v>
      </c>
      <c r="P17" s="4">
        <f>if(F17 &lt; 1,'Survival Probabilities'!$C$10,if(and(F17&gt;= 1, F17&lt;5),'Survival Probabilities'!$C$11, if(and(F17&gt;= 5, F17&lt;10),'Survival Probabilities'!$C$12,if(and(F17&gt;= 10, F17&lt;20),'Survival Probabilities'!$C$13,if(and(F17&gt;= 20, F17&lt;30),'Survival Probabilities'!$C$14,if(and(F17&gt;= 30, F17&lt;40),'Survival Probabilities'!$C$15,if(and(F17&gt;= 40, F17&lt;50),'Survival Probabilities'!$C$16,if(and(F17&gt;= 50, F17&lt;60),'Survival Probabilities'!$C$17,if(and(F17&gt;= 60, F17&lt;70),'Survival Probabilities'!$C$18,if(and(F17&gt;= 70, F17&lt;80),5%,if(and(F17&gt;= 80, F17&lt;90),5%,if(isblank(F17),1))))))))))))</f>
        <v>0.4166666667</v>
      </c>
      <c r="Q17" s="4">
        <f>if(L17 = "C",'Survival Probabilities'!$C$7,if(L17="Q",'Survival Probabilities'!$C$8,if(L17="S",'Survival Probabilities'!$C$9,if(isblank(L17),1))))</f>
        <v>0.3369565217</v>
      </c>
      <c r="R17" s="5">
        <f>if(M17='Survival Probabilities'!$B$21,'Survival Probabilities'!$C$21,if(M17='Survival Probabilities'!$B$22,'Survival Probabilities'!$C$22,if(M17='Survival Probabilities'!$B$23,'Survival Probabilities'!$C$23,if(M17='Survival Probabilities'!$B$24,'Survival Probabilities'!$C$24,if(M17='Survival Probabilities'!$B$25,'Survival Probabilities'!$C$25,if(M17='Survival Probabilities'!$B$26,'Survival Probabilities'!$C$26,if(M17='Survival Probabilities'!$B$27,'Survival Probabilities'!$C$27,if(M17='Survival Probabilities'!$B$28,5%,if(M17="",1)))))))))</f>
        <v>1</v>
      </c>
      <c r="S17" s="4">
        <f t="shared" si="1"/>
        <v>0.04925953721</v>
      </c>
      <c r="T17" s="5">
        <f>if(S17&gt;='Survival Probabilities'!$J$4,1,0)</f>
        <v>1</v>
      </c>
      <c r="U17" s="5">
        <f t="shared" si="2"/>
        <v>1</v>
      </c>
    </row>
    <row r="18">
      <c r="A18" s="3">
        <v>17.0</v>
      </c>
      <c r="B18" s="3">
        <v>0.0</v>
      </c>
      <c r="C18" s="3">
        <v>3.0</v>
      </c>
      <c r="D18" s="3" t="s">
        <v>52</v>
      </c>
      <c r="E18" s="3" t="s">
        <v>22</v>
      </c>
      <c r="F18" s="3">
        <v>2.0</v>
      </c>
      <c r="G18" s="3">
        <v>4.0</v>
      </c>
      <c r="H18" s="3">
        <v>1.0</v>
      </c>
      <c r="I18" s="3">
        <v>382652.0</v>
      </c>
      <c r="J18" s="3">
        <v>29.125</v>
      </c>
      <c r="L18" s="3" t="s">
        <v>36</v>
      </c>
      <c r="M18" s="5" t="str">
        <f t="shared" si="3"/>
        <v/>
      </c>
      <c r="N18" s="4">
        <f>if(C18=1,'Survival Probabilities'!$C$2,if(C18 = 2,'Survival Probabilities'!$C$3,if(C18 = 3,'Survival Probabilities'!$C$4,if(isblank(C18),1))))</f>
        <v>0.2428571429</v>
      </c>
      <c r="O18" s="4">
        <f>if(E18 = "male",'Survival Probabilities'!$C$5,if(E18="female",'Survival Probabilities'!$C$6,if(isblank(E18),1)))</f>
        <v>0.1889081456</v>
      </c>
      <c r="P18" s="4">
        <f>if(F18 &lt; 1,'Survival Probabilities'!$C$10,if(and(F18&gt;= 1, F18&lt;5),'Survival Probabilities'!$C$11, if(and(F18&gt;= 5, F18&lt;10),'Survival Probabilities'!$C$12,if(and(F18&gt;= 10, F18&lt;20),'Survival Probabilities'!$C$13,if(and(F18&gt;= 20, F18&lt;30),'Survival Probabilities'!$C$14,if(and(F18&gt;= 30, F18&lt;40),'Survival Probabilities'!$C$15,if(and(F18&gt;= 40, F18&lt;50),'Survival Probabilities'!$C$16,if(and(F18&gt;= 50, F18&lt;60),'Survival Probabilities'!$C$17,if(and(F18&gt;= 60, F18&lt;70),'Survival Probabilities'!$C$18,if(and(F18&gt;= 70, F18&lt;80),5%,if(and(F18&gt;= 80, F18&lt;90),5%,if(isblank(F18),1))))))))))))</f>
        <v>0.6060606061</v>
      </c>
      <c r="Q18" s="4">
        <f>if(L18 = "C",'Survival Probabilities'!$C$7,if(L18="Q",'Survival Probabilities'!$C$8,if(L18="S",'Survival Probabilities'!$C$9,if(isblank(L18),1))))</f>
        <v>0.3896103896</v>
      </c>
      <c r="R18" s="5">
        <f>if(M18='Survival Probabilities'!$B$21,'Survival Probabilities'!$C$21,if(M18='Survival Probabilities'!$B$22,'Survival Probabilities'!$C$22,if(M18='Survival Probabilities'!$B$23,'Survival Probabilities'!$C$23,if(M18='Survival Probabilities'!$B$24,'Survival Probabilities'!$C$24,if(M18='Survival Probabilities'!$B$25,'Survival Probabilities'!$C$25,if(M18='Survival Probabilities'!$B$26,'Survival Probabilities'!$C$26,if(M18='Survival Probabilities'!$B$27,'Survival Probabilities'!$C$27,if(M18='Survival Probabilities'!$B$28,5%,if(M18="",1)))))))))</f>
        <v>1</v>
      </c>
      <c r="S18" s="4">
        <f t="shared" si="1"/>
        <v>0.01083298524</v>
      </c>
      <c r="T18" s="5">
        <f>if(S18&gt;='Survival Probabilities'!$J$4,1,0)</f>
        <v>0</v>
      </c>
      <c r="U18" s="5">
        <f t="shared" si="2"/>
        <v>1</v>
      </c>
    </row>
    <row r="19">
      <c r="A19" s="3">
        <v>18.0</v>
      </c>
      <c r="B19" s="3">
        <v>1.0</v>
      </c>
      <c r="C19" s="3">
        <v>2.0</v>
      </c>
      <c r="D19" s="3" t="s">
        <v>53</v>
      </c>
      <c r="E19" s="3" t="s">
        <v>22</v>
      </c>
      <c r="G19" s="3">
        <v>0.0</v>
      </c>
      <c r="H19" s="3">
        <v>0.0</v>
      </c>
      <c r="I19" s="3">
        <v>244373.0</v>
      </c>
      <c r="J19" s="3">
        <v>13.0</v>
      </c>
      <c r="L19" s="3" t="s">
        <v>24</v>
      </c>
      <c r="M19" s="5" t="str">
        <f t="shared" si="3"/>
        <v/>
      </c>
      <c r="N19" s="4">
        <f>if(C19=1,'Survival Probabilities'!$C$2,if(C19 = 2,'Survival Probabilities'!$C$3,if(C19 = 3,'Survival Probabilities'!$C$4,if(isblank(C19),1))))</f>
        <v>0.472826087</v>
      </c>
      <c r="O19" s="4">
        <f>if(E19 = "male",'Survival Probabilities'!$C$5,if(E19="female",'Survival Probabilities'!$C$6,if(isblank(E19),1)))</f>
        <v>0.1889081456</v>
      </c>
      <c r="P19" s="4">
        <f>if(F19 &lt; 1,'Survival Probabilities'!$C$10,if(and(F19&gt;= 1, F19&lt;5),'Survival Probabilities'!$C$11, if(and(F19&gt;= 5, F19&lt;10),'Survival Probabilities'!$C$12,if(and(F19&gt;= 10, F19&lt;20),'Survival Probabilities'!$C$13,if(and(F19&gt;= 20, F19&lt;30),'Survival Probabilities'!$C$14,if(and(F19&gt;= 30, F19&lt;40),'Survival Probabilities'!$C$15,if(and(F19&gt;= 40, F19&lt;50),'Survival Probabilities'!$C$16,if(and(F19&gt;= 50, F19&lt;60),'Survival Probabilities'!$C$17,if(and(F19&gt;= 60, F19&lt;70),'Survival Probabilities'!$C$18,if(and(F19&gt;= 70, F19&lt;80),5%,if(and(F19&gt;= 80, F19&lt;90),5%,if(isblank(F19),1))))))))))))</f>
        <v>1</v>
      </c>
      <c r="Q19" s="4">
        <f>if(L19 = "C",'Survival Probabilities'!$C$7,if(L19="Q",'Survival Probabilities'!$C$8,if(L19="S",'Survival Probabilities'!$C$9,if(isblank(L19),1))))</f>
        <v>0.3369565217</v>
      </c>
      <c r="R19" s="5">
        <f>if(M19='Survival Probabilities'!$B$21,'Survival Probabilities'!$C$21,if(M19='Survival Probabilities'!$B$22,'Survival Probabilities'!$C$22,if(M19='Survival Probabilities'!$B$23,'Survival Probabilities'!$C$23,if(M19='Survival Probabilities'!$B$24,'Survival Probabilities'!$C$24,if(M19='Survival Probabilities'!$B$25,'Survival Probabilities'!$C$25,if(M19='Survival Probabilities'!$B$26,'Survival Probabilities'!$C$26,if(M19='Survival Probabilities'!$B$27,'Survival Probabilities'!$C$27,if(M19='Survival Probabilities'!$B$28,5%,if(M19="",1)))))))))</f>
        <v>1</v>
      </c>
      <c r="S19" s="4">
        <f t="shared" si="1"/>
        <v>0.03009719215</v>
      </c>
      <c r="T19" s="5">
        <f>if(S19&gt;='Survival Probabilities'!$J$4,1,0)</f>
        <v>1</v>
      </c>
      <c r="U19" s="5">
        <f t="shared" si="2"/>
        <v>1</v>
      </c>
    </row>
    <row r="20">
      <c r="A20" s="3">
        <v>19.0</v>
      </c>
      <c r="B20" s="3">
        <v>0.0</v>
      </c>
      <c r="C20" s="3">
        <v>3.0</v>
      </c>
      <c r="D20" s="3" t="s">
        <v>54</v>
      </c>
      <c r="E20" s="3" t="s">
        <v>26</v>
      </c>
      <c r="F20" s="3">
        <v>31.0</v>
      </c>
      <c r="G20" s="3">
        <v>1.0</v>
      </c>
      <c r="H20" s="3">
        <v>0.0</v>
      </c>
      <c r="I20" s="3">
        <v>345763.0</v>
      </c>
      <c r="J20" s="3">
        <v>18.0</v>
      </c>
      <c r="L20" s="3" t="s">
        <v>24</v>
      </c>
      <c r="M20" s="5" t="str">
        <f t="shared" si="3"/>
        <v/>
      </c>
      <c r="N20" s="4">
        <f>if(C20=1,'Survival Probabilities'!$C$2,if(C20 = 2,'Survival Probabilities'!$C$3,if(C20 = 3,'Survival Probabilities'!$C$4,if(isblank(C20),1))))</f>
        <v>0.2428571429</v>
      </c>
      <c r="O20" s="4">
        <f>if(E20 = "male",'Survival Probabilities'!$C$5,if(E20="female",'Survival Probabilities'!$C$6,if(isblank(E20),1)))</f>
        <v>0.7420382166</v>
      </c>
      <c r="P20" s="4">
        <f>if(F20 &lt; 1,'Survival Probabilities'!$C$10,if(and(F20&gt;= 1, F20&lt;5),'Survival Probabilities'!$C$11, if(and(F20&gt;= 5, F20&lt;10),'Survival Probabilities'!$C$12,if(and(F20&gt;= 10, F20&lt;20),'Survival Probabilities'!$C$13,if(and(F20&gt;= 20, F20&lt;30),'Survival Probabilities'!$C$14,if(and(F20&gt;= 30, F20&lt;40),'Survival Probabilities'!$C$15,if(and(F20&gt;= 40, F20&lt;50),'Survival Probabilities'!$C$16,if(and(F20&gt;= 50, F20&lt;60),'Survival Probabilities'!$C$17,if(and(F20&gt;= 60, F20&lt;70),'Survival Probabilities'!$C$18,if(and(F20&gt;= 70, F20&lt;80),5%,if(and(F20&gt;= 80, F20&lt;90),5%,if(isblank(F20),1))))))))))))</f>
        <v>0.4371257485</v>
      </c>
      <c r="Q20" s="4">
        <f>if(L20 = "C",'Survival Probabilities'!$C$7,if(L20="Q",'Survival Probabilities'!$C$8,if(L20="S",'Survival Probabilities'!$C$9,if(isblank(L20),1))))</f>
        <v>0.3369565217</v>
      </c>
      <c r="R20" s="5">
        <f>if(M20='Survival Probabilities'!$B$21,'Survival Probabilities'!$C$21,if(M20='Survival Probabilities'!$B$22,'Survival Probabilities'!$C$22,if(M20='Survival Probabilities'!$B$23,'Survival Probabilities'!$C$23,if(M20='Survival Probabilities'!$B$24,'Survival Probabilities'!$C$24,if(M20='Survival Probabilities'!$B$25,'Survival Probabilities'!$C$25,if(M20='Survival Probabilities'!$B$26,'Survival Probabilities'!$C$26,if(M20='Survival Probabilities'!$B$27,'Survival Probabilities'!$C$27,if(M20='Survival Probabilities'!$B$28,5%,if(M20="",1)))))))))</f>
        <v>1</v>
      </c>
      <c r="S20" s="4">
        <f t="shared" si="1"/>
        <v>0.02654345244</v>
      </c>
      <c r="T20" s="5">
        <f>if(S20&gt;='Survival Probabilities'!$J$4,1,0)</f>
        <v>0</v>
      </c>
      <c r="U20" s="5">
        <f t="shared" si="2"/>
        <v>1</v>
      </c>
    </row>
    <row r="21">
      <c r="A21" s="3">
        <v>20.0</v>
      </c>
      <c r="B21" s="3">
        <v>1.0</v>
      </c>
      <c r="C21" s="3">
        <v>3.0</v>
      </c>
      <c r="D21" s="3" t="s">
        <v>55</v>
      </c>
      <c r="E21" s="3" t="s">
        <v>26</v>
      </c>
      <c r="G21" s="3">
        <v>0.0</v>
      </c>
      <c r="H21" s="3">
        <v>0.0</v>
      </c>
      <c r="I21" s="3">
        <v>2649.0</v>
      </c>
      <c r="J21" s="3">
        <v>7.225</v>
      </c>
      <c r="L21" s="3" t="s">
        <v>29</v>
      </c>
      <c r="M21" s="5" t="str">
        <f t="shared" si="3"/>
        <v/>
      </c>
      <c r="N21" s="4">
        <f>if(C21=1,'Survival Probabilities'!$C$2,if(C21 = 2,'Survival Probabilities'!$C$3,if(C21 = 3,'Survival Probabilities'!$C$4,if(isblank(C21),1))))</f>
        <v>0.2428571429</v>
      </c>
      <c r="O21" s="4">
        <f>if(E21 = "male",'Survival Probabilities'!$C$5,if(E21="female",'Survival Probabilities'!$C$6,if(isblank(E21),1)))</f>
        <v>0.7420382166</v>
      </c>
      <c r="P21" s="4">
        <f>if(F21 &lt; 1,'Survival Probabilities'!$C$10,if(and(F21&gt;= 1, F21&lt;5),'Survival Probabilities'!$C$11, if(and(F21&gt;= 5, F21&lt;10),'Survival Probabilities'!$C$12,if(and(F21&gt;= 10, F21&lt;20),'Survival Probabilities'!$C$13,if(and(F21&gt;= 20, F21&lt;30),'Survival Probabilities'!$C$14,if(and(F21&gt;= 30, F21&lt;40),'Survival Probabilities'!$C$15,if(and(F21&gt;= 40, F21&lt;50),'Survival Probabilities'!$C$16,if(and(F21&gt;= 50, F21&lt;60),'Survival Probabilities'!$C$17,if(and(F21&gt;= 60, F21&lt;70),'Survival Probabilities'!$C$18,if(and(F21&gt;= 70, F21&lt;80),5%,if(and(F21&gt;= 80, F21&lt;90),5%,if(isblank(F21),1))))))))))))</f>
        <v>1</v>
      </c>
      <c r="Q21" s="4">
        <f>if(L21 = "C",'Survival Probabilities'!$C$7,if(L21="Q",'Survival Probabilities'!$C$8,if(L21="S",'Survival Probabilities'!$C$9,if(isblank(L21),1))))</f>
        <v>0.5535714286</v>
      </c>
      <c r="R21" s="5">
        <f>if(M21='Survival Probabilities'!$B$21,'Survival Probabilities'!$C$21,if(M21='Survival Probabilities'!$B$22,'Survival Probabilities'!$C$22,if(M21='Survival Probabilities'!$B$23,'Survival Probabilities'!$C$23,if(M21='Survival Probabilities'!$B$24,'Survival Probabilities'!$C$24,if(M21='Survival Probabilities'!$B$25,'Survival Probabilities'!$C$25,if(M21='Survival Probabilities'!$B$26,'Survival Probabilities'!$C$26,if(M21='Survival Probabilities'!$B$27,'Survival Probabilities'!$C$27,if(M21='Survival Probabilities'!$B$28,5%,if(M21="",1)))))))))</f>
        <v>1</v>
      </c>
      <c r="S21" s="4">
        <f t="shared" si="1"/>
        <v>0.09975870922</v>
      </c>
      <c r="T21" s="5">
        <f>if(S21&gt;='Survival Probabilities'!$J$4,1,0)</f>
        <v>1</v>
      </c>
      <c r="U21" s="5">
        <f t="shared" si="2"/>
        <v>1</v>
      </c>
    </row>
    <row r="22">
      <c r="A22" s="3">
        <v>21.0</v>
      </c>
      <c r="B22" s="3">
        <v>0.0</v>
      </c>
      <c r="C22" s="3">
        <v>2.0</v>
      </c>
      <c r="D22" s="3" t="s">
        <v>56</v>
      </c>
      <c r="E22" s="3" t="s">
        <v>22</v>
      </c>
      <c r="F22" s="3">
        <v>35.0</v>
      </c>
      <c r="G22" s="3">
        <v>0.0</v>
      </c>
      <c r="H22" s="3">
        <v>0.0</v>
      </c>
      <c r="I22" s="3">
        <v>239865.0</v>
      </c>
      <c r="J22" s="3">
        <v>26.0</v>
      </c>
      <c r="L22" s="3" t="s">
        <v>24</v>
      </c>
      <c r="M22" s="5" t="str">
        <f t="shared" si="3"/>
        <v/>
      </c>
      <c r="N22" s="4">
        <f>if(C22=1,'Survival Probabilities'!$C$2,if(C22 = 2,'Survival Probabilities'!$C$3,if(C22 = 3,'Survival Probabilities'!$C$4,if(isblank(C22),1))))</f>
        <v>0.472826087</v>
      </c>
      <c r="O22" s="4">
        <f>if(E22 = "male",'Survival Probabilities'!$C$5,if(E22="female",'Survival Probabilities'!$C$6,if(isblank(E22),1)))</f>
        <v>0.1889081456</v>
      </c>
      <c r="P22" s="4">
        <f>if(F22 &lt; 1,'Survival Probabilities'!$C$10,if(and(F22&gt;= 1, F22&lt;5),'Survival Probabilities'!$C$11, if(and(F22&gt;= 5, F22&lt;10),'Survival Probabilities'!$C$12,if(and(F22&gt;= 10, F22&lt;20),'Survival Probabilities'!$C$13,if(and(F22&gt;= 20, F22&lt;30),'Survival Probabilities'!$C$14,if(and(F22&gt;= 30, F22&lt;40),'Survival Probabilities'!$C$15,if(and(F22&gt;= 40, F22&lt;50),'Survival Probabilities'!$C$16,if(and(F22&gt;= 50, F22&lt;60),'Survival Probabilities'!$C$17,if(and(F22&gt;= 60, F22&lt;70),'Survival Probabilities'!$C$18,if(and(F22&gt;= 70, F22&lt;80),5%,if(and(F22&gt;= 80, F22&lt;90),5%,if(isblank(F22),1))))))))))))</f>
        <v>0.4371257485</v>
      </c>
      <c r="Q22" s="4">
        <f>if(L22 = "C",'Survival Probabilities'!$C$7,if(L22="Q",'Survival Probabilities'!$C$8,if(L22="S",'Survival Probabilities'!$C$9,if(isblank(L22),1))))</f>
        <v>0.3369565217</v>
      </c>
      <c r="R22" s="5">
        <f>if(M22='Survival Probabilities'!$B$21,'Survival Probabilities'!$C$21,if(M22='Survival Probabilities'!$B$22,'Survival Probabilities'!$C$22,if(M22='Survival Probabilities'!$B$23,'Survival Probabilities'!$C$23,if(M22='Survival Probabilities'!$B$24,'Survival Probabilities'!$C$24,if(M22='Survival Probabilities'!$B$25,'Survival Probabilities'!$C$25,if(M22='Survival Probabilities'!$B$26,'Survival Probabilities'!$C$26,if(M22='Survival Probabilities'!$B$27,'Survival Probabilities'!$C$27,if(M22='Survival Probabilities'!$B$28,5%,if(M22="",1)))))))))</f>
        <v>1</v>
      </c>
      <c r="S22" s="4">
        <f t="shared" si="1"/>
        <v>0.01315625764</v>
      </c>
      <c r="T22" s="5">
        <f>if(S22&gt;='Survival Probabilities'!$J$4,1,0)</f>
        <v>0</v>
      </c>
      <c r="U22" s="5">
        <f t="shared" si="2"/>
        <v>1</v>
      </c>
    </row>
    <row r="23">
      <c r="A23" s="3">
        <v>22.0</v>
      </c>
      <c r="B23" s="3">
        <v>1.0</v>
      </c>
      <c r="C23" s="3">
        <v>2.0</v>
      </c>
      <c r="D23" s="3" t="s">
        <v>57</v>
      </c>
      <c r="E23" s="3" t="s">
        <v>22</v>
      </c>
      <c r="F23" s="3">
        <v>34.0</v>
      </c>
      <c r="G23" s="3">
        <v>0.0</v>
      </c>
      <c r="H23" s="3">
        <v>0.0</v>
      </c>
      <c r="I23" s="3">
        <v>248698.0</v>
      </c>
      <c r="J23" s="3">
        <v>13.0</v>
      </c>
      <c r="K23" s="3" t="s">
        <v>58</v>
      </c>
      <c r="L23" s="3" t="s">
        <v>24</v>
      </c>
      <c r="M23" s="5" t="str">
        <f t="shared" si="3"/>
        <v>D</v>
      </c>
      <c r="N23" s="4">
        <f>if(C23=1,'Survival Probabilities'!$C$2,if(C23 = 2,'Survival Probabilities'!$C$3,if(C23 = 3,'Survival Probabilities'!$C$4,if(isblank(C23),1))))</f>
        <v>0.472826087</v>
      </c>
      <c r="O23" s="4">
        <f>if(E23 = "male",'Survival Probabilities'!$C$5,if(E23="female",'Survival Probabilities'!$C$6,if(isblank(E23),1)))</f>
        <v>0.1889081456</v>
      </c>
      <c r="P23" s="4">
        <f>if(F23 &lt; 1,'Survival Probabilities'!$C$10,if(and(F23&gt;= 1, F23&lt;5),'Survival Probabilities'!$C$11, if(and(F23&gt;= 5, F23&lt;10),'Survival Probabilities'!$C$12,if(and(F23&gt;= 10, F23&lt;20),'Survival Probabilities'!$C$13,if(and(F23&gt;= 20, F23&lt;30),'Survival Probabilities'!$C$14,if(and(F23&gt;= 30, F23&lt;40),'Survival Probabilities'!$C$15,if(and(F23&gt;= 40, F23&lt;50),'Survival Probabilities'!$C$16,if(and(F23&gt;= 50, F23&lt;60),'Survival Probabilities'!$C$17,if(and(F23&gt;= 60, F23&lt;70),'Survival Probabilities'!$C$18,if(and(F23&gt;= 70, F23&lt;80),5%,if(and(F23&gt;= 80, F23&lt;90),5%,if(isblank(F23),1))))))))))))</f>
        <v>0.4371257485</v>
      </c>
      <c r="Q23" s="4">
        <f>if(L23 = "C",'Survival Probabilities'!$C$7,if(L23="Q",'Survival Probabilities'!$C$8,if(L23="S",'Survival Probabilities'!$C$9,if(isblank(L23),1))))</f>
        <v>0.3369565217</v>
      </c>
      <c r="R23" s="4">
        <f>if(M23='Survival Probabilities'!$B$21,'Survival Probabilities'!$C$21,if(M23='Survival Probabilities'!$B$22,'Survival Probabilities'!$C$22,if(M23='Survival Probabilities'!$B$23,'Survival Probabilities'!$C$23,if(M23='Survival Probabilities'!$B$24,'Survival Probabilities'!$C$24,if(M23='Survival Probabilities'!$B$25,'Survival Probabilities'!$C$25,if(M23='Survival Probabilities'!$B$26,'Survival Probabilities'!$C$26,if(M23='Survival Probabilities'!$B$27,'Survival Probabilities'!$C$27,if(M23='Survival Probabilities'!$B$28,5%,if(M23="",1)))))))))</f>
        <v>0.7575757576</v>
      </c>
      <c r="S23" s="4">
        <f t="shared" si="1"/>
        <v>0.009966861852</v>
      </c>
      <c r="T23" s="5">
        <f>if(S23&gt;='Survival Probabilities'!$J$4,1,0)</f>
        <v>0</v>
      </c>
      <c r="U23" s="5">
        <f t="shared" si="2"/>
        <v>0</v>
      </c>
    </row>
    <row r="24">
      <c r="A24" s="3">
        <v>23.0</v>
      </c>
      <c r="B24" s="3">
        <v>1.0</v>
      </c>
      <c r="C24" s="3">
        <v>3.0</v>
      </c>
      <c r="D24" s="3" t="s">
        <v>59</v>
      </c>
      <c r="E24" s="3" t="s">
        <v>26</v>
      </c>
      <c r="F24" s="3">
        <v>15.0</v>
      </c>
      <c r="G24" s="3">
        <v>0.0</v>
      </c>
      <c r="H24" s="3">
        <v>0.0</v>
      </c>
      <c r="I24" s="3">
        <v>330923.0</v>
      </c>
      <c r="J24" s="3">
        <v>8.0292</v>
      </c>
      <c r="L24" s="3" t="s">
        <v>36</v>
      </c>
      <c r="M24" s="5" t="str">
        <f t="shared" si="3"/>
        <v/>
      </c>
      <c r="N24" s="4">
        <f>if(C24=1,'Survival Probabilities'!$C$2,if(C24 = 2,'Survival Probabilities'!$C$3,if(C24 = 3,'Survival Probabilities'!$C$4,if(isblank(C24),1))))</f>
        <v>0.2428571429</v>
      </c>
      <c r="O24" s="4">
        <f>if(E24 = "male",'Survival Probabilities'!$C$5,if(E24="female",'Survival Probabilities'!$C$6,if(isblank(E24),1)))</f>
        <v>0.7420382166</v>
      </c>
      <c r="P24" s="4">
        <f>if(F24 &lt; 1,'Survival Probabilities'!$C$10,if(and(F24&gt;= 1, F24&lt;5),'Survival Probabilities'!$C$11, if(and(F24&gt;= 5, F24&lt;10),'Survival Probabilities'!$C$12,if(and(F24&gt;= 10, F24&lt;20),'Survival Probabilities'!$C$13,if(and(F24&gt;= 20, F24&lt;30),'Survival Probabilities'!$C$14,if(and(F24&gt;= 30, F24&lt;40),'Survival Probabilities'!$C$15,if(and(F24&gt;= 40, F24&lt;50),'Survival Probabilities'!$C$16,if(and(F24&gt;= 50, F24&lt;60),'Survival Probabilities'!$C$17,if(and(F24&gt;= 60, F24&lt;70),'Survival Probabilities'!$C$18,if(and(F24&gt;= 70, F24&lt;80),5%,if(and(F24&gt;= 80, F24&lt;90),5%,if(isblank(F24),1))))))))))))</f>
        <v>0.4019607843</v>
      </c>
      <c r="Q24" s="4">
        <f>if(L24 = "C",'Survival Probabilities'!$C$7,if(L24="Q",'Survival Probabilities'!$C$8,if(L24="S",'Survival Probabilities'!$C$9,if(isblank(L24),1))))</f>
        <v>0.3896103896</v>
      </c>
      <c r="R24" s="5">
        <f>if(M24='Survival Probabilities'!$B$21,'Survival Probabilities'!$C$21,if(M24='Survival Probabilities'!$B$22,'Survival Probabilities'!$C$22,if(M24='Survival Probabilities'!$B$23,'Survival Probabilities'!$C$23,if(M24='Survival Probabilities'!$B$24,'Survival Probabilities'!$C$24,if(M24='Survival Probabilities'!$B$25,'Survival Probabilities'!$C$25,if(M24='Survival Probabilities'!$B$26,'Survival Probabilities'!$C$26,if(M24='Survival Probabilities'!$B$27,'Survival Probabilities'!$C$27,if(M24='Survival Probabilities'!$B$28,5%,if(M24="",1)))))))))</f>
        <v>1</v>
      </c>
      <c r="S24" s="4">
        <f t="shared" si="1"/>
        <v>0.02822223273</v>
      </c>
      <c r="T24" s="5">
        <f>if(S24&gt;='Survival Probabilities'!$J$4,1,0)</f>
        <v>1</v>
      </c>
      <c r="U24" s="5">
        <f t="shared" si="2"/>
        <v>1</v>
      </c>
    </row>
    <row r="25">
      <c r="A25" s="3">
        <v>24.0</v>
      </c>
      <c r="B25" s="3">
        <v>1.0</v>
      </c>
      <c r="C25" s="3">
        <v>1.0</v>
      </c>
      <c r="D25" s="3" t="s">
        <v>60</v>
      </c>
      <c r="E25" s="3" t="s">
        <v>22</v>
      </c>
      <c r="F25" s="3">
        <v>28.0</v>
      </c>
      <c r="G25" s="3">
        <v>0.0</v>
      </c>
      <c r="H25" s="3">
        <v>0.0</v>
      </c>
      <c r="I25" s="3">
        <v>113788.0</v>
      </c>
      <c r="J25" s="3">
        <v>35.5</v>
      </c>
      <c r="K25" s="3" t="s">
        <v>61</v>
      </c>
      <c r="L25" s="3" t="s">
        <v>24</v>
      </c>
      <c r="M25" s="5" t="str">
        <f t="shared" si="3"/>
        <v>A</v>
      </c>
      <c r="N25" s="4">
        <f>if(C25=1,'Survival Probabilities'!$C$2,if(C25 = 2,'Survival Probabilities'!$C$3,if(C25 = 3,'Survival Probabilities'!$C$4,if(isblank(C25),1))))</f>
        <v>0.6296296296</v>
      </c>
      <c r="O25" s="4">
        <f>if(E25 = "male",'Survival Probabilities'!$C$5,if(E25="female",'Survival Probabilities'!$C$6,if(isblank(E25),1)))</f>
        <v>0.1889081456</v>
      </c>
      <c r="P25" s="4">
        <f>if(F25 &lt; 1,'Survival Probabilities'!$C$10,if(and(F25&gt;= 1, F25&lt;5),'Survival Probabilities'!$C$11, if(and(F25&gt;= 5, F25&lt;10),'Survival Probabilities'!$C$12,if(and(F25&gt;= 10, F25&lt;20),'Survival Probabilities'!$C$13,if(and(F25&gt;= 20, F25&lt;30),'Survival Probabilities'!$C$14,if(and(F25&gt;= 30, F25&lt;40),'Survival Probabilities'!$C$15,if(and(F25&gt;= 40, F25&lt;50),'Survival Probabilities'!$C$16,if(and(F25&gt;= 50, F25&lt;60),'Survival Probabilities'!$C$17,if(and(F25&gt;= 60, F25&lt;70),'Survival Probabilities'!$C$18,if(and(F25&gt;= 70, F25&lt;80),5%,if(and(F25&gt;= 80, F25&lt;90),5%,if(isblank(F25),1))))))))))))</f>
        <v>0.35</v>
      </c>
      <c r="Q25" s="4">
        <f>if(L25 = "C",'Survival Probabilities'!$C$7,if(L25="Q",'Survival Probabilities'!$C$8,if(L25="S",'Survival Probabilities'!$C$9,if(isblank(L25),1))))</f>
        <v>0.3369565217</v>
      </c>
      <c r="R25" s="4">
        <f>if(M25='Survival Probabilities'!$B$21,'Survival Probabilities'!$C$21,if(M25='Survival Probabilities'!$B$22,'Survival Probabilities'!$C$22,if(M25='Survival Probabilities'!$B$23,'Survival Probabilities'!$C$23,if(M25='Survival Probabilities'!$B$24,'Survival Probabilities'!$C$24,if(M25='Survival Probabilities'!$B$25,'Survival Probabilities'!$C$25,if(M25='Survival Probabilities'!$B$26,'Survival Probabilities'!$C$26,if(M25='Survival Probabilities'!$B$27,'Survival Probabilities'!$C$27,if(M25='Survival Probabilities'!$B$28,5%,if(M25="",1)))))))))</f>
        <v>0.4666666667</v>
      </c>
      <c r="S25" s="4">
        <f t="shared" si="1"/>
        <v>0.006546128614</v>
      </c>
      <c r="T25" s="5">
        <f>if(S25&gt;='Survival Probabilities'!$J$4,1,0)</f>
        <v>0</v>
      </c>
      <c r="U25" s="5">
        <f t="shared" si="2"/>
        <v>0</v>
      </c>
    </row>
    <row r="26">
      <c r="A26" s="3">
        <v>25.0</v>
      </c>
      <c r="B26" s="3">
        <v>0.0</v>
      </c>
      <c r="C26" s="3">
        <v>3.0</v>
      </c>
      <c r="D26" s="3" t="s">
        <v>62</v>
      </c>
      <c r="E26" s="3" t="s">
        <v>26</v>
      </c>
      <c r="F26" s="3">
        <v>8.0</v>
      </c>
      <c r="G26" s="3">
        <v>3.0</v>
      </c>
      <c r="H26" s="3">
        <v>1.0</v>
      </c>
      <c r="I26" s="3">
        <v>349909.0</v>
      </c>
      <c r="J26" s="3">
        <v>21.075</v>
      </c>
      <c r="L26" s="3" t="s">
        <v>24</v>
      </c>
      <c r="M26" s="5" t="str">
        <f t="shared" si="3"/>
        <v/>
      </c>
      <c r="N26" s="4">
        <f>if(C26=1,'Survival Probabilities'!$C$2,if(C26 = 2,'Survival Probabilities'!$C$3,if(C26 = 3,'Survival Probabilities'!$C$4,if(isblank(C26),1))))</f>
        <v>0.2428571429</v>
      </c>
      <c r="O26" s="4">
        <f>if(E26 = "male",'Survival Probabilities'!$C$5,if(E26="female",'Survival Probabilities'!$C$6,if(isblank(E26),1)))</f>
        <v>0.7420382166</v>
      </c>
      <c r="P26" s="4">
        <f>if(F26 &lt; 1,'Survival Probabilities'!$C$10,if(and(F26&gt;= 1, F26&lt;5),'Survival Probabilities'!$C$11, if(and(F26&gt;= 5, F26&lt;10),'Survival Probabilities'!$C$12,if(and(F26&gt;= 10, F26&lt;20),'Survival Probabilities'!$C$13,if(and(F26&gt;= 20, F26&lt;30),'Survival Probabilities'!$C$14,if(and(F26&gt;= 30, F26&lt;40),'Survival Probabilities'!$C$15,if(and(F26&gt;= 40, F26&lt;50),'Survival Probabilities'!$C$16,if(and(F26&gt;= 50, F26&lt;60),'Survival Probabilities'!$C$17,if(and(F26&gt;= 60, F26&lt;70),'Survival Probabilities'!$C$18,if(and(F26&gt;= 70, F26&lt;80),5%,if(and(F26&gt;= 80, F26&lt;90),5%,if(isblank(F26),1))))))))))))</f>
        <v>0.5</v>
      </c>
      <c r="Q26" s="4">
        <f>if(L26 = "C",'Survival Probabilities'!$C$7,if(L26="Q",'Survival Probabilities'!$C$8,if(L26="S",'Survival Probabilities'!$C$9,if(isblank(L26),1))))</f>
        <v>0.3369565217</v>
      </c>
      <c r="R26" s="5">
        <f>if(M26='Survival Probabilities'!$B$21,'Survival Probabilities'!$C$21,if(M26='Survival Probabilities'!$B$22,'Survival Probabilities'!$C$22,if(M26='Survival Probabilities'!$B$23,'Survival Probabilities'!$C$23,if(M26='Survival Probabilities'!$B$24,'Survival Probabilities'!$C$24,if(M26='Survival Probabilities'!$B$25,'Survival Probabilities'!$C$25,if(M26='Survival Probabilities'!$B$26,'Survival Probabilities'!$C$26,if(M26='Survival Probabilities'!$B$27,'Survival Probabilities'!$C$27,if(M26='Survival Probabilities'!$B$28,5%,if(M26="",1)))))))))</f>
        <v>1</v>
      </c>
      <c r="S26" s="4">
        <f t="shared" si="1"/>
        <v>0.03036134628</v>
      </c>
      <c r="T26" s="5">
        <f>if(S26&gt;='Survival Probabilities'!$J$4,1,0)</f>
        <v>1</v>
      </c>
      <c r="U26" s="5">
        <f t="shared" si="2"/>
        <v>0</v>
      </c>
    </row>
    <row r="27">
      <c r="A27" s="3">
        <v>26.0</v>
      </c>
      <c r="B27" s="3">
        <v>1.0</v>
      </c>
      <c r="C27" s="3">
        <v>3.0</v>
      </c>
      <c r="D27" s="3" t="s">
        <v>63</v>
      </c>
      <c r="E27" s="3" t="s">
        <v>26</v>
      </c>
      <c r="F27" s="3">
        <v>38.0</v>
      </c>
      <c r="G27" s="3">
        <v>1.0</v>
      </c>
      <c r="H27" s="3">
        <v>5.0</v>
      </c>
      <c r="I27" s="3">
        <v>347077.0</v>
      </c>
      <c r="J27" s="3">
        <v>31.3875</v>
      </c>
      <c r="L27" s="3" t="s">
        <v>24</v>
      </c>
      <c r="M27" s="5" t="str">
        <f t="shared" si="3"/>
        <v/>
      </c>
      <c r="N27" s="4">
        <f>if(C27=1,'Survival Probabilities'!$C$2,if(C27 = 2,'Survival Probabilities'!$C$3,if(C27 = 3,'Survival Probabilities'!$C$4,if(isblank(C27),1))))</f>
        <v>0.2428571429</v>
      </c>
      <c r="O27" s="4">
        <f>if(E27 = "male",'Survival Probabilities'!$C$5,if(E27="female",'Survival Probabilities'!$C$6,if(isblank(E27),1)))</f>
        <v>0.7420382166</v>
      </c>
      <c r="P27" s="4">
        <f>if(F27 &lt; 1,'Survival Probabilities'!$C$10,if(and(F27&gt;= 1, F27&lt;5),'Survival Probabilities'!$C$11, if(and(F27&gt;= 5, F27&lt;10),'Survival Probabilities'!$C$12,if(and(F27&gt;= 10, F27&lt;20),'Survival Probabilities'!$C$13,if(and(F27&gt;= 20, F27&lt;30),'Survival Probabilities'!$C$14,if(and(F27&gt;= 30, F27&lt;40),'Survival Probabilities'!$C$15,if(and(F27&gt;= 40, F27&lt;50),'Survival Probabilities'!$C$16,if(and(F27&gt;= 50, F27&lt;60),'Survival Probabilities'!$C$17,if(and(F27&gt;= 60, F27&lt;70),'Survival Probabilities'!$C$18,if(and(F27&gt;= 70, F27&lt;80),5%,if(and(F27&gt;= 80, F27&lt;90),5%,if(isblank(F27),1))))))))))))</f>
        <v>0.4371257485</v>
      </c>
      <c r="Q27" s="4">
        <f>if(L27 = "C",'Survival Probabilities'!$C$7,if(L27="Q",'Survival Probabilities'!$C$8,if(L27="S",'Survival Probabilities'!$C$9,if(isblank(L27),1))))</f>
        <v>0.3369565217</v>
      </c>
      <c r="R27" s="5">
        <f>if(M27='Survival Probabilities'!$B$21,'Survival Probabilities'!$C$21,if(M27='Survival Probabilities'!$B$22,'Survival Probabilities'!$C$22,if(M27='Survival Probabilities'!$B$23,'Survival Probabilities'!$C$23,if(M27='Survival Probabilities'!$B$24,'Survival Probabilities'!$C$24,if(M27='Survival Probabilities'!$B$25,'Survival Probabilities'!$C$25,if(M27='Survival Probabilities'!$B$26,'Survival Probabilities'!$C$26,if(M27='Survival Probabilities'!$B$27,'Survival Probabilities'!$C$27,if(M27='Survival Probabilities'!$B$28,5%,if(M27="",1)))))))))</f>
        <v>1</v>
      </c>
      <c r="S27" s="4">
        <f t="shared" si="1"/>
        <v>0.02654345244</v>
      </c>
      <c r="T27" s="5">
        <f>if(S27&gt;='Survival Probabilities'!$J$4,1,0)</f>
        <v>0</v>
      </c>
      <c r="U27" s="5">
        <f t="shared" si="2"/>
        <v>0</v>
      </c>
    </row>
    <row r="28">
      <c r="A28" s="3">
        <v>27.0</v>
      </c>
      <c r="B28" s="3">
        <v>0.0</v>
      </c>
      <c r="C28" s="3">
        <v>3.0</v>
      </c>
      <c r="D28" s="3" t="s">
        <v>64</v>
      </c>
      <c r="E28" s="3" t="s">
        <v>22</v>
      </c>
      <c r="G28" s="3">
        <v>0.0</v>
      </c>
      <c r="H28" s="3">
        <v>0.0</v>
      </c>
      <c r="I28" s="3">
        <v>2631.0</v>
      </c>
      <c r="J28" s="3">
        <v>7.225</v>
      </c>
      <c r="L28" s="3" t="s">
        <v>29</v>
      </c>
      <c r="M28" s="5" t="str">
        <f t="shared" si="3"/>
        <v/>
      </c>
      <c r="N28" s="4">
        <f>if(C28=1,'Survival Probabilities'!$C$2,if(C28 = 2,'Survival Probabilities'!$C$3,if(C28 = 3,'Survival Probabilities'!$C$4,if(isblank(C28),1))))</f>
        <v>0.2428571429</v>
      </c>
      <c r="O28" s="4">
        <f>if(E28 = "male",'Survival Probabilities'!$C$5,if(E28="female",'Survival Probabilities'!$C$6,if(isblank(E28),1)))</f>
        <v>0.1889081456</v>
      </c>
      <c r="P28" s="4">
        <f>if(F28 &lt; 1,'Survival Probabilities'!$C$10,if(and(F28&gt;= 1, F28&lt;5),'Survival Probabilities'!$C$11, if(and(F28&gt;= 5, F28&lt;10),'Survival Probabilities'!$C$12,if(and(F28&gt;= 10, F28&lt;20),'Survival Probabilities'!$C$13,if(and(F28&gt;= 20, F28&lt;30),'Survival Probabilities'!$C$14,if(and(F28&gt;= 30, F28&lt;40),'Survival Probabilities'!$C$15,if(and(F28&gt;= 40, F28&lt;50),'Survival Probabilities'!$C$16,if(and(F28&gt;= 50, F28&lt;60),'Survival Probabilities'!$C$17,if(and(F28&gt;= 60, F28&lt;70),'Survival Probabilities'!$C$18,if(and(F28&gt;= 70, F28&lt;80),5%,if(and(F28&gt;= 80, F28&lt;90),5%,if(isblank(F28),1))))))))))))</f>
        <v>1</v>
      </c>
      <c r="Q28" s="4">
        <f>if(L28 = "C",'Survival Probabilities'!$C$7,if(L28="Q",'Survival Probabilities'!$C$8,if(L28="S",'Survival Probabilities'!$C$9,if(isblank(L28),1))))</f>
        <v>0.5535714286</v>
      </c>
      <c r="R28" s="5">
        <f>if(M28='Survival Probabilities'!$B$21,'Survival Probabilities'!$C$21,if(M28='Survival Probabilities'!$B$22,'Survival Probabilities'!$C$22,if(M28='Survival Probabilities'!$B$23,'Survival Probabilities'!$C$23,if(M28='Survival Probabilities'!$B$24,'Survival Probabilities'!$C$24,if(M28='Survival Probabilities'!$B$25,'Survival Probabilities'!$C$25,if(M28='Survival Probabilities'!$B$26,'Survival Probabilities'!$C$26,if(M28='Survival Probabilities'!$B$27,'Survival Probabilities'!$C$27,if(M28='Survival Probabilities'!$B$28,5%,if(M28="",1)))))))))</f>
        <v>1</v>
      </c>
      <c r="S28" s="4">
        <f t="shared" si="1"/>
        <v>0.02539657978</v>
      </c>
      <c r="T28" s="5">
        <f>if(S28&gt;='Survival Probabilities'!$J$4,1,0)</f>
        <v>0</v>
      </c>
      <c r="U28" s="5">
        <f t="shared" si="2"/>
        <v>1</v>
      </c>
    </row>
    <row r="29">
      <c r="A29" s="3">
        <v>28.0</v>
      </c>
      <c r="B29" s="3">
        <v>0.0</v>
      </c>
      <c r="C29" s="3">
        <v>1.0</v>
      </c>
      <c r="D29" s="3" t="s">
        <v>65</v>
      </c>
      <c r="E29" s="3" t="s">
        <v>22</v>
      </c>
      <c r="F29" s="3">
        <v>19.0</v>
      </c>
      <c r="G29" s="3">
        <v>3.0</v>
      </c>
      <c r="H29" s="3">
        <v>2.0</v>
      </c>
      <c r="I29" s="3">
        <v>19950.0</v>
      </c>
      <c r="J29" s="3">
        <v>263.0</v>
      </c>
      <c r="K29" s="3" t="s">
        <v>66</v>
      </c>
      <c r="L29" s="3" t="s">
        <v>24</v>
      </c>
      <c r="M29" s="5" t="str">
        <f t="shared" si="3"/>
        <v>C</v>
      </c>
      <c r="N29" s="4">
        <f>if(C29=1,'Survival Probabilities'!$C$2,if(C29 = 2,'Survival Probabilities'!$C$3,if(C29 = 3,'Survival Probabilities'!$C$4,if(isblank(C29),1))))</f>
        <v>0.6296296296</v>
      </c>
      <c r="O29" s="4">
        <f>if(E29 = "male",'Survival Probabilities'!$C$5,if(E29="female",'Survival Probabilities'!$C$6,if(isblank(E29),1)))</f>
        <v>0.1889081456</v>
      </c>
      <c r="P29" s="4">
        <f>if(F29 &lt; 1,'Survival Probabilities'!$C$10,if(and(F29&gt;= 1, F29&lt;5),'Survival Probabilities'!$C$11, if(and(F29&gt;= 5, F29&lt;10),'Survival Probabilities'!$C$12,if(and(F29&gt;= 10, F29&lt;20),'Survival Probabilities'!$C$13,if(and(F29&gt;= 20, F29&lt;30),'Survival Probabilities'!$C$14,if(and(F29&gt;= 30, F29&lt;40),'Survival Probabilities'!$C$15,if(and(F29&gt;= 40, F29&lt;50),'Survival Probabilities'!$C$16,if(and(F29&gt;= 50, F29&lt;60),'Survival Probabilities'!$C$17,if(and(F29&gt;= 60, F29&lt;70),'Survival Probabilities'!$C$18,if(and(F29&gt;= 70, F29&lt;80),5%,if(and(F29&gt;= 80, F29&lt;90),5%,if(isblank(F29),1))))))))))))</f>
        <v>0.4019607843</v>
      </c>
      <c r="Q29" s="4">
        <f>if(L29 = "C",'Survival Probabilities'!$C$7,if(L29="Q",'Survival Probabilities'!$C$8,if(L29="S",'Survival Probabilities'!$C$9,if(isblank(L29),1))))</f>
        <v>0.3369565217</v>
      </c>
      <c r="R29" s="4">
        <f>if(M29='Survival Probabilities'!$B$21,'Survival Probabilities'!$C$21,if(M29='Survival Probabilities'!$B$22,'Survival Probabilities'!$C$22,if(M29='Survival Probabilities'!$B$23,'Survival Probabilities'!$C$23,if(M29='Survival Probabilities'!$B$24,'Survival Probabilities'!$C$24,if(M29='Survival Probabilities'!$B$25,'Survival Probabilities'!$C$25,if(M29='Survival Probabilities'!$B$26,'Survival Probabilities'!$C$26,if(M29='Survival Probabilities'!$B$27,'Survival Probabilities'!$C$27,if(M29='Survival Probabilities'!$B$28,5%,if(M29="",1)))))))))</f>
        <v>0.593220339</v>
      </c>
      <c r="S29" s="4">
        <f t="shared" si="1"/>
        <v>0.009556732416</v>
      </c>
      <c r="T29" s="5">
        <f>if(S29&gt;='Survival Probabilities'!$J$4,1,0)</f>
        <v>0</v>
      </c>
      <c r="U29" s="5">
        <f t="shared" si="2"/>
        <v>1</v>
      </c>
    </row>
    <row r="30">
      <c r="A30" s="3">
        <v>29.0</v>
      </c>
      <c r="B30" s="3">
        <v>1.0</v>
      </c>
      <c r="C30" s="3">
        <v>3.0</v>
      </c>
      <c r="D30" s="3" t="s">
        <v>67</v>
      </c>
      <c r="E30" s="3" t="s">
        <v>26</v>
      </c>
      <c r="G30" s="3">
        <v>0.0</v>
      </c>
      <c r="H30" s="3">
        <v>0.0</v>
      </c>
      <c r="I30" s="3">
        <v>330959.0</v>
      </c>
      <c r="J30" s="3">
        <v>7.8792</v>
      </c>
      <c r="L30" s="3" t="s">
        <v>36</v>
      </c>
      <c r="M30" s="5" t="str">
        <f t="shared" si="3"/>
        <v/>
      </c>
      <c r="N30" s="4">
        <f>if(C30=1,'Survival Probabilities'!$C$2,if(C30 = 2,'Survival Probabilities'!$C$3,if(C30 = 3,'Survival Probabilities'!$C$4,if(isblank(C30),1))))</f>
        <v>0.2428571429</v>
      </c>
      <c r="O30" s="4">
        <f>if(E30 = "male",'Survival Probabilities'!$C$5,if(E30="female",'Survival Probabilities'!$C$6,if(isblank(E30),1)))</f>
        <v>0.7420382166</v>
      </c>
      <c r="P30" s="4">
        <f>if(F30 &lt; 1,'Survival Probabilities'!$C$10,if(and(F30&gt;= 1, F30&lt;5),'Survival Probabilities'!$C$11, if(and(F30&gt;= 5, F30&lt;10),'Survival Probabilities'!$C$12,if(and(F30&gt;= 10, F30&lt;20),'Survival Probabilities'!$C$13,if(and(F30&gt;= 20, F30&lt;30),'Survival Probabilities'!$C$14,if(and(F30&gt;= 30, F30&lt;40),'Survival Probabilities'!$C$15,if(and(F30&gt;= 40, F30&lt;50),'Survival Probabilities'!$C$16,if(and(F30&gt;= 50, F30&lt;60),'Survival Probabilities'!$C$17,if(and(F30&gt;= 60, F30&lt;70),'Survival Probabilities'!$C$18,if(and(F30&gt;= 70, F30&lt;80),5%,if(and(F30&gt;= 80, F30&lt;90),5%,if(isblank(F30),1))))))))))))</f>
        <v>1</v>
      </c>
      <c r="Q30" s="4">
        <f>if(L30 = "C",'Survival Probabilities'!$C$7,if(L30="Q",'Survival Probabilities'!$C$8,if(L30="S",'Survival Probabilities'!$C$9,if(isblank(L30),1))))</f>
        <v>0.3896103896</v>
      </c>
      <c r="R30" s="5">
        <f>if(M30='Survival Probabilities'!$B$21,'Survival Probabilities'!$C$21,if(M30='Survival Probabilities'!$B$22,'Survival Probabilities'!$C$22,if(M30='Survival Probabilities'!$B$23,'Survival Probabilities'!$C$23,if(M30='Survival Probabilities'!$B$24,'Survival Probabilities'!$C$24,if(M30='Survival Probabilities'!$B$25,'Survival Probabilities'!$C$25,if(M30='Survival Probabilities'!$B$26,'Survival Probabilities'!$C$26,if(M30='Survival Probabilities'!$B$27,'Survival Probabilities'!$C$27,if(M30='Survival Probabilities'!$B$28,5%,if(M30="",1)))))))))</f>
        <v>1</v>
      </c>
      <c r="S30" s="4">
        <f t="shared" si="1"/>
        <v>0.07021140825</v>
      </c>
      <c r="T30" s="5">
        <f>if(S30&gt;='Survival Probabilities'!$J$4,1,0)</f>
        <v>1</v>
      </c>
      <c r="U30" s="5">
        <f t="shared" si="2"/>
        <v>1</v>
      </c>
    </row>
    <row r="31">
      <c r="A31" s="3">
        <v>30.0</v>
      </c>
      <c r="B31" s="3">
        <v>0.0</v>
      </c>
      <c r="C31" s="3">
        <v>3.0</v>
      </c>
      <c r="D31" s="3" t="s">
        <v>68</v>
      </c>
      <c r="E31" s="3" t="s">
        <v>22</v>
      </c>
      <c r="G31" s="3">
        <v>0.0</v>
      </c>
      <c r="H31" s="3">
        <v>0.0</v>
      </c>
      <c r="I31" s="3">
        <v>349216.0</v>
      </c>
      <c r="J31" s="3">
        <v>7.8958</v>
      </c>
      <c r="L31" s="3" t="s">
        <v>24</v>
      </c>
      <c r="M31" s="5" t="str">
        <f t="shared" si="3"/>
        <v/>
      </c>
      <c r="N31" s="4">
        <f>if(C31=1,'Survival Probabilities'!$C$2,if(C31 = 2,'Survival Probabilities'!$C$3,if(C31 = 3,'Survival Probabilities'!$C$4,if(isblank(C31),1))))</f>
        <v>0.2428571429</v>
      </c>
      <c r="O31" s="4">
        <f>if(E31 = "male",'Survival Probabilities'!$C$5,if(E31="female",'Survival Probabilities'!$C$6,if(isblank(E31),1)))</f>
        <v>0.1889081456</v>
      </c>
      <c r="P31" s="4">
        <f>if(F31 &lt; 1,'Survival Probabilities'!$C$10,if(and(F31&gt;= 1, F31&lt;5),'Survival Probabilities'!$C$11, if(and(F31&gt;= 5, F31&lt;10),'Survival Probabilities'!$C$12,if(and(F31&gt;= 10, F31&lt;20),'Survival Probabilities'!$C$13,if(and(F31&gt;= 20, F31&lt;30),'Survival Probabilities'!$C$14,if(and(F31&gt;= 30, F31&lt;40),'Survival Probabilities'!$C$15,if(and(F31&gt;= 40, F31&lt;50),'Survival Probabilities'!$C$16,if(and(F31&gt;= 50, F31&lt;60),'Survival Probabilities'!$C$17,if(and(F31&gt;= 60, F31&lt;70),'Survival Probabilities'!$C$18,if(and(F31&gt;= 70, F31&lt;80),5%,if(and(F31&gt;= 80, F31&lt;90),5%,if(isblank(F31),1))))))))))))</f>
        <v>1</v>
      </c>
      <c r="Q31" s="4">
        <f>if(L31 = "C",'Survival Probabilities'!$C$7,if(L31="Q",'Survival Probabilities'!$C$8,if(L31="S",'Survival Probabilities'!$C$9,if(isblank(L31),1))))</f>
        <v>0.3369565217</v>
      </c>
      <c r="R31" s="5">
        <f>if(M31='Survival Probabilities'!$B$21,'Survival Probabilities'!$C$21,if(M31='Survival Probabilities'!$B$22,'Survival Probabilities'!$C$22,if(M31='Survival Probabilities'!$B$23,'Survival Probabilities'!$C$23,if(M31='Survival Probabilities'!$B$24,'Survival Probabilities'!$C$24,if(M31='Survival Probabilities'!$B$25,'Survival Probabilities'!$C$25,if(M31='Survival Probabilities'!$B$26,'Survival Probabilities'!$C$26,if(M31='Survival Probabilities'!$B$27,'Survival Probabilities'!$C$27,if(M31='Survival Probabilities'!$B$28,5%,if(M31="",1)))))))))</f>
        <v>1</v>
      </c>
      <c r="S31" s="4">
        <f t="shared" si="1"/>
        <v>0.01545878769</v>
      </c>
      <c r="T31" s="5">
        <f>if(S31&gt;='Survival Probabilities'!$J$4,1,0)</f>
        <v>0</v>
      </c>
      <c r="U31" s="5">
        <f t="shared" si="2"/>
        <v>1</v>
      </c>
    </row>
    <row r="32">
      <c r="A32" s="3">
        <v>31.0</v>
      </c>
      <c r="B32" s="3">
        <v>0.0</v>
      </c>
      <c r="C32" s="3">
        <v>1.0</v>
      </c>
      <c r="D32" s="3" t="s">
        <v>69</v>
      </c>
      <c r="E32" s="3" t="s">
        <v>22</v>
      </c>
      <c r="F32" s="3">
        <v>40.0</v>
      </c>
      <c r="G32" s="3">
        <v>0.0</v>
      </c>
      <c r="H32" s="3">
        <v>0.0</v>
      </c>
      <c r="I32" s="3" t="s">
        <v>70</v>
      </c>
      <c r="J32" s="3">
        <v>27.7208</v>
      </c>
      <c r="L32" s="3" t="s">
        <v>29</v>
      </c>
      <c r="M32" s="5" t="str">
        <f t="shared" si="3"/>
        <v/>
      </c>
      <c r="N32" s="4">
        <f>if(C32=1,'Survival Probabilities'!$C$2,if(C32 = 2,'Survival Probabilities'!$C$3,if(C32 = 3,'Survival Probabilities'!$C$4,if(isblank(C32),1))))</f>
        <v>0.6296296296</v>
      </c>
      <c r="O32" s="4">
        <f>if(E32 = "male",'Survival Probabilities'!$C$5,if(E32="female",'Survival Probabilities'!$C$6,if(isblank(E32),1)))</f>
        <v>0.1889081456</v>
      </c>
      <c r="P32" s="4">
        <f>if(F32 &lt; 1,'Survival Probabilities'!$C$10,if(and(F32&gt;= 1, F32&lt;5),'Survival Probabilities'!$C$11, if(and(F32&gt;= 5, F32&lt;10),'Survival Probabilities'!$C$12,if(and(F32&gt;= 10, F32&lt;20),'Survival Probabilities'!$C$13,if(and(F32&gt;= 20, F32&lt;30),'Survival Probabilities'!$C$14,if(and(F32&gt;= 30, F32&lt;40),'Survival Probabilities'!$C$15,if(and(F32&gt;= 40, F32&lt;50),'Survival Probabilities'!$C$16,if(and(F32&gt;= 50, F32&lt;60),'Survival Probabilities'!$C$17,if(and(F32&gt;= 60, F32&lt;70),'Survival Probabilities'!$C$18,if(and(F32&gt;= 70, F32&lt;80),5%,if(and(F32&gt;= 80, F32&lt;90),5%,if(isblank(F32),1))))))))))))</f>
        <v>0.3820224719</v>
      </c>
      <c r="Q32" s="4">
        <f>if(L32 = "C",'Survival Probabilities'!$C$7,if(L32="Q",'Survival Probabilities'!$C$8,if(L32="S",'Survival Probabilities'!$C$9,if(isblank(L32),1))))</f>
        <v>0.5535714286</v>
      </c>
      <c r="R32" s="5">
        <f>if(M32='Survival Probabilities'!$B$21,'Survival Probabilities'!$C$21,if(M32='Survival Probabilities'!$B$22,'Survival Probabilities'!$C$22,if(M32='Survival Probabilities'!$B$23,'Survival Probabilities'!$C$23,if(M32='Survival Probabilities'!$B$24,'Survival Probabilities'!$C$24,if(M32='Survival Probabilities'!$B$25,'Survival Probabilities'!$C$25,if(M32='Survival Probabilities'!$B$26,'Survival Probabilities'!$C$26,if(M32='Survival Probabilities'!$B$27,'Survival Probabilities'!$C$27,if(M32='Survival Probabilities'!$B$28,5%,if(M32="",1)))))))))</f>
        <v>1</v>
      </c>
      <c r="S32" s="4">
        <f t="shared" si="1"/>
        <v>0.02515349974</v>
      </c>
      <c r="T32" s="5">
        <f>if(S32&gt;='Survival Probabilities'!$J$4,1,0)</f>
        <v>0</v>
      </c>
      <c r="U32" s="5">
        <f t="shared" si="2"/>
        <v>1</v>
      </c>
    </row>
    <row r="33">
      <c r="A33" s="3">
        <v>32.0</v>
      </c>
      <c r="B33" s="3">
        <v>1.0</v>
      </c>
      <c r="C33" s="3">
        <v>1.0</v>
      </c>
      <c r="D33" s="3" t="s">
        <v>71</v>
      </c>
      <c r="E33" s="3" t="s">
        <v>26</v>
      </c>
      <c r="G33" s="3">
        <v>1.0</v>
      </c>
      <c r="H33" s="3">
        <v>0.0</v>
      </c>
      <c r="I33" s="3" t="s">
        <v>72</v>
      </c>
      <c r="J33" s="3">
        <v>146.5208</v>
      </c>
      <c r="K33" s="3" t="s">
        <v>73</v>
      </c>
      <c r="L33" s="3" t="s">
        <v>29</v>
      </c>
      <c r="M33" s="5" t="str">
        <f t="shared" si="3"/>
        <v>B</v>
      </c>
      <c r="N33" s="4">
        <f>if(C33=1,'Survival Probabilities'!$C$2,if(C33 = 2,'Survival Probabilities'!$C$3,if(C33 = 3,'Survival Probabilities'!$C$4,if(isblank(C33),1))))</f>
        <v>0.6296296296</v>
      </c>
      <c r="O33" s="4">
        <f>if(E33 = "male",'Survival Probabilities'!$C$5,if(E33="female",'Survival Probabilities'!$C$6,if(isblank(E33),1)))</f>
        <v>0.7420382166</v>
      </c>
      <c r="P33" s="4">
        <f>if(F33 &lt; 1,'Survival Probabilities'!$C$10,if(and(F33&gt;= 1, F33&lt;5),'Survival Probabilities'!$C$11, if(and(F33&gt;= 5, F33&lt;10),'Survival Probabilities'!$C$12,if(and(F33&gt;= 10, F33&lt;20),'Survival Probabilities'!$C$13,if(and(F33&gt;= 20, F33&lt;30),'Survival Probabilities'!$C$14,if(and(F33&gt;= 30, F33&lt;40),'Survival Probabilities'!$C$15,if(and(F33&gt;= 40, F33&lt;50),'Survival Probabilities'!$C$16,if(and(F33&gt;= 50, F33&lt;60),'Survival Probabilities'!$C$17,if(and(F33&gt;= 60, F33&lt;70),'Survival Probabilities'!$C$18,if(and(F33&gt;= 70, F33&lt;80),5%,if(and(F33&gt;= 80, F33&lt;90),5%,if(isblank(F33),1))))))))))))</f>
        <v>1</v>
      </c>
      <c r="Q33" s="4">
        <f>if(L33 = "C",'Survival Probabilities'!$C$7,if(L33="Q",'Survival Probabilities'!$C$8,if(L33="S",'Survival Probabilities'!$C$9,if(isblank(L33),1))))</f>
        <v>0.5535714286</v>
      </c>
      <c r="R33" s="4">
        <f>if(M33='Survival Probabilities'!$B$21,'Survival Probabilities'!$C$21,if(M33='Survival Probabilities'!$B$22,'Survival Probabilities'!$C$22,if(M33='Survival Probabilities'!$B$23,'Survival Probabilities'!$C$23,if(M33='Survival Probabilities'!$B$24,'Survival Probabilities'!$C$24,if(M33='Survival Probabilities'!$B$25,'Survival Probabilities'!$C$25,if(M33='Survival Probabilities'!$B$26,'Survival Probabilities'!$C$26,if(M33='Survival Probabilities'!$B$27,'Survival Probabilities'!$C$27,if(M33='Survival Probabilities'!$B$28,5%,if(M33="",1)))))))))</f>
        <v>0.7446808511</v>
      </c>
      <c r="S33" s="4">
        <f t="shared" si="1"/>
        <v>0.1925995568</v>
      </c>
      <c r="T33" s="5">
        <f>if(S33&gt;='Survival Probabilities'!$J$4,1,0)</f>
        <v>1</v>
      </c>
      <c r="U33" s="5">
        <f t="shared" si="2"/>
        <v>1</v>
      </c>
    </row>
    <row r="34">
      <c r="A34" s="3">
        <v>33.0</v>
      </c>
      <c r="B34" s="3">
        <v>1.0</v>
      </c>
      <c r="C34" s="3">
        <v>3.0</v>
      </c>
      <c r="D34" s="3" t="s">
        <v>74</v>
      </c>
      <c r="E34" s="3" t="s">
        <v>26</v>
      </c>
      <c r="G34" s="3">
        <v>0.0</v>
      </c>
      <c r="H34" s="3">
        <v>0.0</v>
      </c>
      <c r="I34" s="3">
        <v>335677.0</v>
      </c>
      <c r="J34" s="3">
        <v>7.75</v>
      </c>
      <c r="L34" s="3" t="s">
        <v>36</v>
      </c>
      <c r="M34" s="5" t="str">
        <f t="shared" si="3"/>
        <v/>
      </c>
      <c r="N34" s="4">
        <f>if(C34=1,'Survival Probabilities'!$C$2,if(C34 = 2,'Survival Probabilities'!$C$3,if(C34 = 3,'Survival Probabilities'!$C$4,if(isblank(C34),1))))</f>
        <v>0.2428571429</v>
      </c>
      <c r="O34" s="4">
        <f>if(E34 = "male",'Survival Probabilities'!$C$5,if(E34="female",'Survival Probabilities'!$C$6,if(isblank(E34),1)))</f>
        <v>0.7420382166</v>
      </c>
      <c r="P34" s="4">
        <f>if(F34 &lt; 1,'Survival Probabilities'!$C$10,if(and(F34&gt;= 1, F34&lt;5),'Survival Probabilities'!$C$11, if(and(F34&gt;= 5, F34&lt;10),'Survival Probabilities'!$C$12,if(and(F34&gt;= 10, F34&lt;20),'Survival Probabilities'!$C$13,if(and(F34&gt;= 20, F34&lt;30),'Survival Probabilities'!$C$14,if(and(F34&gt;= 30, F34&lt;40),'Survival Probabilities'!$C$15,if(and(F34&gt;= 40, F34&lt;50),'Survival Probabilities'!$C$16,if(and(F34&gt;= 50, F34&lt;60),'Survival Probabilities'!$C$17,if(and(F34&gt;= 60, F34&lt;70),'Survival Probabilities'!$C$18,if(and(F34&gt;= 70, F34&lt;80),5%,if(and(F34&gt;= 80, F34&lt;90),5%,if(isblank(F34),1))))))))))))</f>
        <v>1</v>
      </c>
      <c r="Q34" s="4">
        <f>if(L34 = "C",'Survival Probabilities'!$C$7,if(L34="Q",'Survival Probabilities'!$C$8,if(L34="S",'Survival Probabilities'!$C$9,if(isblank(L34),1))))</f>
        <v>0.3896103896</v>
      </c>
      <c r="R34" s="5">
        <f>if(M34='Survival Probabilities'!$B$21,'Survival Probabilities'!$C$21,if(M34='Survival Probabilities'!$B$22,'Survival Probabilities'!$C$22,if(M34='Survival Probabilities'!$B$23,'Survival Probabilities'!$C$23,if(M34='Survival Probabilities'!$B$24,'Survival Probabilities'!$C$24,if(M34='Survival Probabilities'!$B$25,'Survival Probabilities'!$C$25,if(M34='Survival Probabilities'!$B$26,'Survival Probabilities'!$C$26,if(M34='Survival Probabilities'!$B$27,'Survival Probabilities'!$C$27,if(M34='Survival Probabilities'!$B$28,5%,if(M34="",1)))))))))</f>
        <v>1</v>
      </c>
      <c r="S34" s="4">
        <f t="shared" si="1"/>
        <v>0.07021140825</v>
      </c>
      <c r="T34" s="5">
        <f>if(S34&gt;='Survival Probabilities'!$J$4,1,0)</f>
        <v>1</v>
      </c>
      <c r="U34" s="5">
        <f t="shared" si="2"/>
        <v>1</v>
      </c>
    </row>
    <row r="35">
      <c r="A35" s="3">
        <v>34.0</v>
      </c>
      <c r="B35" s="3">
        <v>0.0</v>
      </c>
      <c r="C35" s="3">
        <v>2.0</v>
      </c>
      <c r="D35" s="3" t="s">
        <v>75</v>
      </c>
      <c r="E35" s="3" t="s">
        <v>22</v>
      </c>
      <c r="F35" s="3">
        <v>66.0</v>
      </c>
      <c r="G35" s="3">
        <v>0.0</v>
      </c>
      <c r="H35" s="3">
        <v>0.0</v>
      </c>
      <c r="I35" s="3" t="s">
        <v>76</v>
      </c>
      <c r="J35" s="3">
        <v>10.5</v>
      </c>
      <c r="L35" s="3" t="s">
        <v>24</v>
      </c>
      <c r="M35" s="5" t="str">
        <f t="shared" si="3"/>
        <v/>
      </c>
      <c r="N35" s="4">
        <f>if(C35=1,'Survival Probabilities'!$C$2,if(C35 = 2,'Survival Probabilities'!$C$3,if(C35 = 3,'Survival Probabilities'!$C$4,if(isblank(C35),1))))</f>
        <v>0.472826087</v>
      </c>
      <c r="O35" s="4">
        <f>if(E35 = "male",'Survival Probabilities'!$C$5,if(E35="female",'Survival Probabilities'!$C$6,if(isblank(E35),1)))</f>
        <v>0.1889081456</v>
      </c>
      <c r="P35" s="4">
        <f>if(F35 &lt; 1,'Survival Probabilities'!$C$10,if(and(F35&gt;= 1, F35&lt;5),'Survival Probabilities'!$C$11, if(and(F35&gt;= 5, F35&lt;10),'Survival Probabilities'!$C$12,if(and(F35&gt;= 10, F35&lt;20),'Survival Probabilities'!$C$13,if(and(F35&gt;= 20, F35&lt;30),'Survival Probabilities'!$C$14,if(and(F35&gt;= 30, F35&lt;40),'Survival Probabilities'!$C$15,if(and(F35&gt;= 40, F35&lt;50),'Survival Probabilities'!$C$16,if(and(F35&gt;= 50, F35&lt;60),'Survival Probabilities'!$C$17,if(and(F35&gt;= 60, F35&lt;70),'Survival Probabilities'!$C$18,if(and(F35&gt;= 70, F35&lt;80),5%,if(and(F35&gt;= 80, F35&lt;90),5%,if(isblank(F35),1))))))))))))</f>
        <v>0.3157894737</v>
      </c>
      <c r="Q35" s="4">
        <f>if(L35 = "C",'Survival Probabilities'!$C$7,if(L35="Q",'Survival Probabilities'!$C$8,if(L35="S",'Survival Probabilities'!$C$9,if(isblank(L35),1))))</f>
        <v>0.3369565217</v>
      </c>
      <c r="R35" s="5">
        <f>if(M35='Survival Probabilities'!$B$21,'Survival Probabilities'!$C$21,if(M35='Survival Probabilities'!$B$22,'Survival Probabilities'!$C$22,if(M35='Survival Probabilities'!$B$23,'Survival Probabilities'!$C$23,if(M35='Survival Probabilities'!$B$24,'Survival Probabilities'!$C$24,if(M35='Survival Probabilities'!$B$25,'Survival Probabilities'!$C$25,if(M35='Survival Probabilities'!$B$26,'Survival Probabilities'!$C$26,if(M35='Survival Probabilities'!$B$27,'Survival Probabilities'!$C$27,if(M35='Survival Probabilities'!$B$28,5%,if(M35="",1)))))))))</f>
        <v>1</v>
      </c>
      <c r="S35" s="4">
        <f t="shared" si="1"/>
        <v>0.009504376467</v>
      </c>
      <c r="T35" s="5">
        <f>if(S35&gt;='Survival Probabilities'!$J$4,1,0)</f>
        <v>0</v>
      </c>
      <c r="U35" s="5">
        <f t="shared" si="2"/>
        <v>1</v>
      </c>
    </row>
    <row r="36">
      <c r="A36" s="3">
        <v>35.0</v>
      </c>
      <c r="B36" s="3">
        <v>0.0</v>
      </c>
      <c r="C36" s="3">
        <v>1.0</v>
      </c>
      <c r="D36" s="3" t="s">
        <v>77</v>
      </c>
      <c r="E36" s="3" t="s">
        <v>22</v>
      </c>
      <c r="F36" s="3">
        <v>28.0</v>
      </c>
      <c r="G36" s="3">
        <v>1.0</v>
      </c>
      <c r="H36" s="3">
        <v>0.0</v>
      </c>
      <c r="I36" s="3" t="s">
        <v>78</v>
      </c>
      <c r="J36" s="3">
        <v>82.1708</v>
      </c>
      <c r="L36" s="3" t="s">
        <v>29</v>
      </c>
      <c r="M36" s="5" t="str">
        <f t="shared" si="3"/>
        <v/>
      </c>
      <c r="N36" s="4">
        <f>if(C36=1,'Survival Probabilities'!$C$2,if(C36 = 2,'Survival Probabilities'!$C$3,if(C36 = 3,'Survival Probabilities'!$C$4,if(isblank(C36),1))))</f>
        <v>0.6296296296</v>
      </c>
      <c r="O36" s="4">
        <f>if(E36 = "male",'Survival Probabilities'!$C$5,if(E36="female",'Survival Probabilities'!$C$6,if(isblank(E36),1)))</f>
        <v>0.1889081456</v>
      </c>
      <c r="P36" s="4">
        <f>if(F36 &lt; 1,'Survival Probabilities'!$C$10,if(and(F36&gt;= 1, F36&lt;5),'Survival Probabilities'!$C$11, if(and(F36&gt;= 5, F36&lt;10),'Survival Probabilities'!$C$12,if(and(F36&gt;= 10, F36&lt;20),'Survival Probabilities'!$C$13,if(and(F36&gt;= 20, F36&lt;30),'Survival Probabilities'!$C$14,if(and(F36&gt;= 30, F36&lt;40),'Survival Probabilities'!$C$15,if(and(F36&gt;= 40, F36&lt;50),'Survival Probabilities'!$C$16,if(and(F36&gt;= 50, F36&lt;60),'Survival Probabilities'!$C$17,if(and(F36&gt;= 60, F36&lt;70),'Survival Probabilities'!$C$18,if(and(F36&gt;= 70, F36&lt;80),5%,if(and(F36&gt;= 80, F36&lt;90),5%,if(isblank(F36),1))))))))))))</f>
        <v>0.35</v>
      </c>
      <c r="Q36" s="4">
        <f>if(L36 = "C",'Survival Probabilities'!$C$7,if(L36="Q",'Survival Probabilities'!$C$8,if(L36="S",'Survival Probabilities'!$C$9,if(isblank(L36),1))))</f>
        <v>0.5535714286</v>
      </c>
      <c r="R36" s="5">
        <f>if(M36='Survival Probabilities'!$B$21,'Survival Probabilities'!$C$21,if(M36='Survival Probabilities'!$B$22,'Survival Probabilities'!$C$22,if(M36='Survival Probabilities'!$B$23,'Survival Probabilities'!$C$23,if(M36='Survival Probabilities'!$B$24,'Survival Probabilities'!$C$24,if(M36='Survival Probabilities'!$B$25,'Survival Probabilities'!$C$25,if(M36='Survival Probabilities'!$B$26,'Survival Probabilities'!$C$26,if(M36='Survival Probabilities'!$B$27,'Survival Probabilities'!$C$27,if(M36='Survival Probabilities'!$B$28,5%,if(M36="",1)))))))))</f>
        <v>1</v>
      </c>
      <c r="S36" s="4">
        <f t="shared" si="1"/>
        <v>0.02304504461</v>
      </c>
      <c r="T36" s="5">
        <f>if(S36&gt;='Survival Probabilities'!$J$4,1,0)</f>
        <v>0</v>
      </c>
      <c r="U36" s="5">
        <f t="shared" si="2"/>
        <v>1</v>
      </c>
    </row>
    <row r="37">
      <c r="A37" s="3">
        <v>36.0</v>
      </c>
      <c r="B37" s="3">
        <v>0.0</v>
      </c>
      <c r="C37" s="3">
        <v>1.0</v>
      </c>
      <c r="D37" s="3" t="s">
        <v>79</v>
      </c>
      <c r="E37" s="3" t="s">
        <v>22</v>
      </c>
      <c r="F37" s="3">
        <v>42.0</v>
      </c>
      <c r="G37" s="3">
        <v>1.0</v>
      </c>
      <c r="H37" s="3">
        <v>0.0</v>
      </c>
      <c r="I37" s="3">
        <v>113789.0</v>
      </c>
      <c r="J37" s="3">
        <v>52.0</v>
      </c>
      <c r="L37" s="3" t="s">
        <v>24</v>
      </c>
      <c r="M37" s="5" t="str">
        <f t="shared" si="3"/>
        <v/>
      </c>
      <c r="N37" s="4">
        <f>if(C37=1,'Survival Probabilities'!$C$2,if(C37 = 2,'Survival Probabilities'!$C$3,if(C37 = 3,'Survival Probabilities'!$C$4,if(isblank(C37),1))))</f>
        <v>0.6296296296</v>
      </c>
      <c r="O37" s="4">
        <f>if(E37 = "male",'Survival Probabilities'!$C$5,if(E37="female",'Survival Probabilities'!$C$6,if(isblank(E37),1)))</f>
        <v>0.1889081456</v>
      </c>
      <c r="P37" s="4">
        <f>if(F37 &lt; 1,'Survival Probabilities'!$C$10,if(and(F37&gt;= 1, F37&lt;5),'Survival Probabilities'!$C$11, if(and(F37&gt;= 5, F37&lt;10),'Survival Probabilities'!$C$12,if(and(F37&gt;= 10, F37&lt;20),'Survival Probabilities'!$C$13,if(and(F37&gt;= 20, F37&lt;30),'Survival Probabilities'!$C$14,if(and(F37&gt;= 30, F37&lt;40),'Survival Probabilities'!$C$15,if(and(F37&gt;= 40, F37&lt;50),'Survival Probabilities'!$C$16,if(and(F37&gt;= 50, F37&lt;60),'Survival Probabilities'!$C$17,if(and(F37&gt;= 60, F37&lt;70),'Survival Probabilities'!$C$18,if(and(F37&gt;= 70, F37&lt;80),5%,if(and(F37&gt;= 80, F37&lt;90),5%,if(isblank(F37),1))))))))))))</f>
        <v>0.3820224719</v>
      </c>
      <c r="Q37" s="4">
        <f>if(L37 = "C",'Survival Probabilities'!$C$7,if(L37="Q",'Survival Probabilities'!$C$8,if(L37="S",'Survival Probabilities'!$C$9,if(isblank(L37),1))))</f>
        <v>0.3369565217</v>
      </c>
      <c r="R37" s="5">
        <f>if(M37='Survival Probabilities'!$B$21,'Survival Probabilities'!$C$21,if(M37='Survival Probabilities'!$B$22,'Survival Probabilities'!$C$22,if(M37='Survival Probabilities'!$B$23,'Survival Probabilities'!$C$23,if(M37='Survival Probabilities'!$B$24,'Survival Probabilities'!$C$24,if(M37='Survival Probabilities'!$B$25,'Survival Probabilities'!$C$25,if(M37='Survival Probabilities'!$B$26,'Survival Probabilities'!$C$26,if(M37='Survival Probabilities'!$B$27,'Survival Probabilities'!$C$27,if(M37='Survival Probabilities'!$B$28,5%,if(M37="",1)))))))))</f>
        <v>1</v>
      </c>
      <c r="S37" s="4">
        <f t="shared" si="1"/>
        <v>0.01531082593</v>
      </c>
      <c r="T37" s="5">
        <f>if(S37&gt;='Survival Probabilities'!$J$4,1,0)</f>
        <v>0</v>
      </c>
      <c r="U37" s="5">
        <f t="shared" si="2"/>
        <v>1</v>
      </c>
    </row>
    <row r="38">
      <c r="A38" s="3">
        <v>37.0</v>
      </c>
      <c r="B38" s="3">
        <v>1.0</v>
      </c>
      <c r="C38" s="3">
        <v>3.0</v>
      </c>
      <c r="D38" s="3" t="s">
        <v>80</v>
      </c>
      <c r="E38" s="3" t="s">
        <v>22</v>
      </c>
      <c r="G38" s="3">
        <v>0.0</v>
      </c>
      <c r="H38" s="3">
        <v>0.0</v>
      </c>
      <c r="I38" s="3">
        <v>2677.0</v>
      </c>
      <c r="J38" s="3">
        <v>7.2292</v>
      </c>
      <c r="L38" s="3" t="s">
        <v>29</v>
      </c>
      <c r="M38" s="5" t="str">
        <f t="shared" si="3"/>
        <v/>
      </c>
      <c r="N38" s="4">
        <f>if(C38=1,'Survival Probabilities'!$C$2,if(C38 = 2,'Survival Probabilities'!$C$3,if(C38 = 3,'Survival Probabilities'!$C$4,if(isblank(C38),1))))</f>
        <v>0.2428571429</v>
      </c>
      <c r="O38" s="4">
        <f>if(E38 = "male",'Survival Probabilities'!$C$5,if(E38="female",'Survival Probabilities'!$C$6,if(isblank(E38),1)))</f>
        <v>0.1889081456</v>
      </c>
      <c r="P38" s="4">
        <f>if(F38 &lt; 1,'Survival Probabilities'!$C$10,if(and(F38&gt;= 1, F38&lt;5),'Survival Probabilities'!$C$11, if(and(F38&gt;= 5, F38&lt;10),'Survival Probabilities'!$C$12,if(and(F38&gt;= 10, F38&lt;20),'Survival Probabilities'!$C$13,if(and(F38&gt;= 20, F38&lt;30),'Survival Probabilities'!$C$14,if(and(F38&gt;= 30, F38&lt;40),'Survival Probabilities'!$C$15,if(and(F38&gt;= 40, F38&lt;50),'Survival Probabilities'!$C$16,if(and(F38&gt;= 50, F38&lt;60),'Survival Probabilities'!$C$17,if(and(F38&gt;= 60, F38&lt;70),'Survival Probabilities'!$C$18,if(and(F38&gt;= 70, F38&lt;80),5%,if(and(F38&gt;= 80, F38&lt;90),5%,if(isblank(F38),1))))))))))))</f>
        <v>1</v>
      </c>
      <c r="Q38" s="4">
        <f>if(L38 = "C",'Survival Probabilities'!$C$7,if(L38="Q",'Survival Probabilities'!$C$8,if(L38="S",'Survival Probabilities'!$C$9,if(isblank(L38),1))))</f>
        <v>0.5535714286</v>
      </c>
      <c r="R38" s="5">
        <f>if(M38='Survival Probabilities'!$B$21,'Survival Probabilities'!$C$21,if(M38='Survival Probabilities'!$B$22,'Survival Probabilities'!$C$22,if(M38='Survival Probabilities'!$B$23,'Survival Probabilities'!$C$23,if(M38='Survival Probabilities'!$B$24,'Survival Probabilities'!$C$24,if(M38='Survival Probabilities'!$B$25,'Survival Probabilities'!$C$25,if(M38='Survival Probabilities'!$B$26,'Survival Probabilities'!$C$26,if(M38='Survival Probabilities'!$B$27,'Survival Probabilities'!$C$27,if(M38='Survival Probabilities'!$B$28,5%,if(M38="",1)))))))))</f>
        <v>1</v>
      </c>
      <c r="S38" s="4">
        <f t="shared" si="1"/>
        <v>0.02539657978</v>
      </c>
      <c r="T38" s="5">
        <f>if(S38&gt;='Survival Probabilities'!$J$4,1,0)</f>
        <v>0</v>
      </c>
      <c r="U38" s="5">
        <f t="shared" si="2"/>
        <v>0</v>
      </c>
    </row>
    <row r="39">
      <c r="A39" s="3">
        <v>38.0</v>
      </c>
      <c r="B39" s="3">
        <v>0.0</v>
      </c>
      <c r="C39" s="3">
        <v>3.0</v>
      </c>
      <c r="D39" s="3" t="s">
        <v>81</v>
      </c>
      <c r="E39" s="3" t="s">
        <v>22</v>
      </c>
      <c r="F39" s="3">
        <v>21.0</v>
      </c>
      <c r="G39" s="3">
        <v>0.0</v>
      </c>
      <c r="H39" s="3">
        <v>0.0</v>
      </c>
      <c r="I39" s="3" t="s">
        <v>82</v>
      </c>
      <c r="J39" s="3">
        <v>8.05</v>
      </c>
      <c r="L39" s="3" t="s">
        <v>24</v>
      </c>
      <c r="M39" s="5" t="str">
        <f t="shared" si="3"/>
        <v/>
      </c>
      <c r="N39" s="4">
        <f>if(C39=1,'Survival Probabilities'!$C$2,if(C39 = 2,'Survival Probabilities'!$C$3,if(C39 = 3,'Survival Probabilities'!$C$4,if(isblank(C39),1))))</f>
        <v>0.2428571429</v>
      </c>
      <c r="O39" s="4">
        <f>if(E39 = "male",'Survival Probabilities'!$C$5,if(E39="female",'Survival Probabilities'!$C$6,if(isblank(E39),1)))</f>
        <v>0.1889081456</v>
      </c>
      <c r="P39" s="4">
        <f>if(F39 &lt; 1,'Survival Probabilities'!$C$10,if(and(F39&gt;= 1, F39&lt;5),'Survival Probabilities'!$C$11, if(and(F39&gt;= 5, F39&lt;10),'Survival Probabilities'!$C$12,if(and(F39&gt;= 10, F39&lt;20),'Survival Probabilities'!$C$13,if(and(F39&gt;= 20, F39&lt;30),'Survival Probabilities'!$C$14,if(and(F39&gt;= 30, F39&lt;40),'Survival Probabilities'!$C$15,if(and(F39&gt;= 40, F39&lt;50),'Survival Probabilities'!$C$16,if(and(F39&gt;= 50, F39&lt;60),'Survival Probabilities'!$C$17,if(and(F39&gt;= 60, F39&lt;70),'Survival Probabilities'!$C$18,if(and(F39&gt;= 70, F39&lt;80),5%,if(and(F39&gt;= 80, F39&lt;90),5%,if(isblank(F39),1))))))))))))</f>
        <v>0.35</v>
      </c>
      <c r="Q39" s="4">
        <f>if(L39 = "C",'Survival Probabilities'!$C$7,if(L39="Q",'Survival Probabilities'!$C$8,if(L39="S",'Survival Probabilities'!$C$9,if(isblank(L39),1))))</f>
        <v>0.3369565217</v>
      </c>
      <c r="R39" s="5">
        <f>if(M39='Survival Probabilities'!$B$21,'Survival Probabilities'!$C$21,if(M39='Survival Probabilities'!$B$22,'Survival Probabilities'!$C$22,if(M39='Survival Probabilities'!$B$23,'Survival Probabilities'!$C$23,if(M39='Survival Probabilities'!$B$24,'Survival Probabilities'!$C$24,if(M39='Survival Probabilities'!$B$25,'Survival Probabilities'!$C$25,if(M39='Survival Probabilities'!$B$26,'Survival Probabilities'!$C$26,if(M39='Survival Probabilities'!$B$27,'Survival Probabilities'!$C$27,if(M39='Survival Probabilities'!$B$28,5%,if(M39="",1)))))))))</f>
        <v>1</v>
      </c>
      <c r="S39" s="4">
        <f t="shared" si="1"/>
        <v>0.005410575691</v>
      </c>
      <c r="T39" s="5">
        <f>if(S39&gt;='Survival Probabilities'!$J$4,1,0)</f>
        <v>0</v>
      </c>
      <c r="U39" s="5">
        <f t="shared" si="2"/>
        <v>1</v>
      </c>
    </row>
    <row r="40">
      <c r="A40" s="3">
        <v>39.0</v>
      </c>
      <c r="B40" s="3">
        <v>0.0</v>
      </c>
      <c r="C40" s="3">
        <v>3.0</v>
      </c>
      <c r="D40" s="3" t="s">
        <v>83</v>
      </c>
      <c r="E40" s="3" t="s">
        <v>26</v>
      </c>
      <c r="F40" s="3">
        <v>18.0</v>
      </c>
      <c r="G40" s="3">
        <v>2.0</v>
      </c>
      <c r="H40" s="3">
        <v>0.0</v>
      </c>
      <c r="I40" s="3">
        <v>345764.0</v>
      </c>
      <c r="J40" s="3">
        <v>18.0</v>
      </c>
      <c r="L40" s="3" t="s">
        <v>24</v>
      </c>
      <c r="M40" s="5" t="str">
        <f t="shared" si="3"/>
        <v/>
      </c>
      <c r="N40" s="4">
        <f>if(C40=1,'Survival Probabilities'!$C$2,if(C40 = 2,'Survival Probabilities'!$C$3,if(C40 = 3,'Survival Probabilities'!$C$4,if(isblank(C40),1))))</f>
        <v>0.2428571429</v>
      </c>
      <c r="O40" s="4">
        <f>if(E40 = "male",'Survival Probabilities'!$C$5,if(E40="female",'Survival Probabilities'!$C$6,if(isblank(E40),1)))</f>
        <v>0.7420382166</v>
      </c>
      <c r="P40" s="4">
        <f>if(F40 &lt; 1,'Survival Probabilities'!$C$10,if(and(F40&gt;= 1, F40&lt;5),'Survival Probabilities'!$C$11, if(and(F40&gt;= 5, F40&lt;10),'Survival Probabilities'!$C$12,if(and(F40&gt;= 10, F40&lt;20),'Survival Probabilities'!$C$13,if(and(F40&gt;= 20, F40&lt;30),'Survival Probabilities'!$C$14,if(and(F40&gt;= 30, F40&lt;40),'Survival Probabilities'!$C$15,if(and(F40&gt;= 40, F40&lt;50),'Survival Probabilities'!$C$16,if(and(F40&gt;= 50, F40&lt;60),'Survival Probabilities'!$C$17,if(and(F40&gt;= 60, F40&lt;70),'Survival Probabilities'!$C$18,if(and(F40&gt;= 70, F40&lt;80),5%,if(and(F40&gt;= 80, F40&lt;90),5%,if(isblank(F40),1))))))))))))</f>
        <v>0.4019607843</v>
      </c>
      <c r="Q40" s="4">
        <f>if(L40 = "C",'Survival Probabilities'!$C$7,if(L40="Q",'Survival Probabilities'!$C$8,if(L40="S",'Survival Probabilities'!$C$9,if(isblank(L40),1))))</f>
        <v>0.3369565217</v>
      </c>
      <c r="R40" s="5">
        <f>if(M40='Survival Probabilities'!$B$21,'Survival Probabilities'!$C$21,if(M40='Survival Probabilities'!$B$22,'Survival Probabilities'!$C$22,if(M40='Survival Probabilities'!$B$23,'Survival Probabilities'!$C$23,if(M40='Survival Probabilities'!$B$24,'Survival Probabilities'!$C$24,if(M40='Survival Probabilities'!$B$25,'Survival Probabilities'!$C$25,if(M40='Survival Probabilities'!$B$26,'Survival Probabilities'!$C$26,if(M40='Survival Probabilities'!$B$27,'Survival Probabilities'!$C$27,if(M40='Survival Probabilities'!$B$28,5%,if(M40="",1)))))))))</f>
        <v>1</v>
      </c>
      <c r="S40" s="4">
        <f t="shared" si="1"/>
        <v>0.02440814113</v>
      </c>
      <c r="T40" s="5">
        <f>if(S40&gt;='Survival Probabilities'!$J$4,1,0)</f>
        <v>0</v>
      </c>
      <c r="U40" s="5">
        <f t="shared" si="2"/>
        <v>1</v>
      </c>
    </row>
    <row r="41">
      <c r="A41" s="3">
        <v>40.0</v>
      </c>
      <c r="B41" s="3">
        <v>1.0</v>
      </c>
      <c r="C41" s="3">
        <v>3.0</v>
      </c>
      <c r="D41" s="3" t="s">
        <v>84</v>
      </c>
      <c r="E41" s="3" t="s">
        <v>26</v>
      </c>
      <c r="F41" s="3">
        <v>14.0</v>
      </c>
      <c r="G41" s="3">
        <v>1.0</v>
      </c>
      <c r="H41" s="3">
        <v>0.0</v>
      </c>
      <c r="I41" s="3">
        <v>2651.0</v>
      </c>
      <c r="J41" s="3">
        <v>11.2417</v>
      </c>
      <c r="L41" s="3" t="s">
        <v>29</v>
      </c>
      <c r="M41" s="5" t="str">
        <f t="shared" si="3"/>
        <v/>
      </c>
      <c r="N41" s="4">
        <f>if(C41=1,'Survival Probabilities'!$C$2,if(C41 = 2,'Survival Probabilities'!$C$3,if(C41 = 3,'Survival Probabilities'!$C$4,if(isblank(C41),1))))</f>
        <v>0.2428571429</v>
      </c>
      <c r="O41" s="4">
        <f>if(E41 = "male",'Survival Probabilities'!$C$5,if(E41="female",'Survival Probabilities'!$C$6,if(isblank(E41),1)))</f>
        <v>0.7420382166</v>
      </c>
      <c r="P41" s="4">
        <f>if(F41 &lt; 1,'Survival Probabilities'!$C$10,if(and(F41&gt;= 1, F41&lt;5),'Survival Probabilities'!$C$11, if(and(F41&gt;= 5, F41&lt;10),'Survival Probabilities'!$C$12,if(and(F41&gt;= 10, F41&lt;20),'Survival Probabilities'!$C$13,if(and(F41&gt;= 20, F41&lt;30),'Survival Probabilities'!$C$14,if(and(F41&gt;= 30, F41&lt;40),'Survival Probabilities'!$C$15,if(and(F41&gt;= 40, F41&lt;50),'Survival Probabilities'!$C$16,if(and(F41&gt;= 50, F41&lt;60),'Survival Probabilities'!$C$17,if(and(F41&gt;= 60, F41&lt;70),'Survival Probabilities'!$C$18,if(and(F41&gt;= 70, F41&lt;80),5%,if(and(F41&gt;= 80, F41&lt;90),5%,if(isblank(F41),1))))))))))))</f>
        <v>0.4019607843</v>
      </c>
      <c r="Q41" s="4">
        <f>if(L41 = "C",'Survival Probabilities'!$C$7,if(L41="Q",'Survival Probabilities'!$C$8,if(L41="S",'Survival Probabilities'!$C$9,if(isblank(L41),1))))</f>
        <v>0.5535714286</v>
      </c>
      <c r="R41" s="5">
        <f>if(M41='Survival Probabilities'!$B$21,'Survival Probabilities'!$C$21,if(M41='Survival Probabilities'!$B$22,'Survival Probabilities'!$C$22,if(M41='Survival Probabilities'!$B$23,'Survival Probabilities'!$C$23,if(M41='Survival Probabilities'!$B$24,'Survival Probabilities'!$C$24,if(M41='Survival Probabilities'!$B$25,'Survival Probabilities'!$C$25,if(M41='Survival Probabilities'!$B$26,'Survival Probabilities'!$C$26,if(M41='Survival Probabilities'!$B$27,'Survival Probabilities'!$C$27,if(M41='Survival Probabilities'!$B$28,5%,if(M41="",1)))))))))</f>
        <v>1</v>
      </c>
      <c r="S41" s="4">
        <f t="shared" si="1"/>
        <v>0.040099089</v>
      </c>
      <c r="T41" s="5">
        <f>if(S41&gt;='Survival Probabilities'!$J$4,1,0)</f>
        <v>1</v>
      </c>
      <c r="U41" s="5">
        <f t="shared" si="2"/>
        <v>1</v>
      </c>
    </row>
    <row r="42">
      <c r="A42" s="3">
        <v>41.0</v>
      </c>
      <c r="B42" s="3">
        <v>0.0</v>
      </c>
      <c r="C42" s="3">
        <v>3.0</v>
      </c>
      <c r="D42" s="3" t="s">
        <v>85</v>
      </c>
      <c r="E42" s="3" t="s">
        <v>26</v>
      </c>
      <c r="F42" s="3">
        <v>40.0</v>
      </c>
      <c r="G42" s="3">
        <v>1.0</v>
      </c>
      <c r="H42" s="3">
        <v>0.0</v>
      </c>
      <c r="I42" s="3">
        <v>7546.0</v>
      </c>
      <c r="J42" s="3">
        <v>9.475</v>
      </c>
      <c r="L42" s="3" t="s">
        <v>24</v>
      </c>
      <c r="M42" s="5" t="str">
        <f t="shared" si="3"/>
        <v/>
      </c>
      <c r="N42" s="4">
        <f>if(C42=1,'Survival Probabilities'!$C$2,if(C42 = 2,'Survival Probabilities'!$C$3,if(C42 = 3,'Survival Probabilities'!$C$4,if(isblank(C42),1))))</f>
        <v>0.2428571429</v>
      </c>
      <c r="O42" s="4">
        <f>if(E42 = "male",'Survival Probabilities'!$C$5,if(E42="female",'Survival Probabilities'!$C$6,if(isblank(E42),1)))</f>
        <v>0.7420382166</v>
      </c>
      <c r="P42" s="4">
        <f>if(F42 &lt; 1,'Survival Probabilities'!$C$10,if(and(F42&gt;= 1, F42&lt;5),'Survival Probabilities'!$C$11, if(and(F42&gt;= 5, F42&lt;10),'Survival Probabilities'!$C$12,if(and(F42&gt;= 10, F42&lt;20),'Survival Probabilities'!$C$13,if(and(F42&gt;= 20, F42&lt;30),'Survival Probabilities'!$C$14,if(and(F42&gt;= 30, F42&lt;40),'Survival Probabilities'!$C$15,if(and(F42&gt;= 40, F42&lt;50),'Survival Probabilities'!$C$16,if(and(F42&gt;= 50, F42&lt;60),'Survival Probabilities'!$C$17,if(and(F42&gt;= 60, F42&lt;70),'Survival Probabilities'!$C$18,if(and(F42&gt;= 70, F42&lt;80),5%,if(and(F42&gt;= 80, F42&lt;90),5%,if(isblank(F42),1))))))))))))</f>
        <v>0.3820224719</v>
      </c>
      <c r="Q42" s="4">
        <f>if(L42 = "C",'Survival Probabilities'!$C$7,if(L42="Q",'Survival Probabilities'!$C$8,if(L42="S",'Survival Probabilities'!$C$9,if(isblank(L42),1))))</f>
        <v>0.3369565217</v>
      </c>
      <c r="R42" s="5">
        <f>if(M42='Survival Probabilities'!$B$21,'Survival Probabilities'!$C$21,if(M42='Survival Probabilities'!$B$22,'Survival Probabilities'!$C$22,if(M42='Survival Probabilities'!$B$23,'Survival Probabilities'!$C$23,if(M42='Survival Probabilities'!$B$24,'Survival Probabilities'!$C$24,if(M42='Survival Probabilities'!$B$25,'Survival Probabilities'!$C$25,if(M42='Survival Probabilities'!$B$26,'Survival Probabilities'!$C$26,if(M42='Survival Probabilities'!$B$27,'Survival Probabilities'!$C$27,if(M42='Survival Probabilities'!$B$28,5%,if(M42="",1)))))))))</f>
        <v>1</v>
      </c>
      <c r="S42" s="4">
        <f t="shared" si="1"/>
        <v>0.02319743312</v>
      </c>
      <c r="T42" s="5">
        <f>if(S42&gt;='Survival Probabilities'!$J$4,1,0)</f>
        <v>0</v>
      </c>
      <c r="U42" s="5">
        <f t="shared" si="2"/>
        <v>1</v>
      </c>
    </row>
    <row r="43">
      <c r="A43" s="3">
        <v>42.0</v>
      </c>
      <c r="B43" s="3">
        <v>0.0</v>
      </c>
      <c r="C43" s="3">
        <v>2.0</v>
      </c>
      <c r="D43" s="3" t="s">
        <v>86</v>
      </c>
      <c r="E43" s="3" t="s">
        <v>26</v>
      </c>
      <c r="F43" s="3">
        <v>27.0</v>
      </c>
      <c r="G43" s="3">
        <v>1.0</v>
      </c>
      <c r="H43" s="3">
        <v>0.0</v>
      </c>
      <c r="I43" s="3">
        <v>11668.0</v>
      </c>
      <c r="J43" s="3">
        <v>21.0</v>
      </c>
      <c r="L43" s="3" t="s">
        <v>24</v>
      </c>
      <c r="M43" s="5" t="str">
        <f t="shared" si="3"/>
        <v/>
      </c>
      <c r="N43" s="4">
        <f>if(C43=1,'Survival Probabilities'!$C$2,if(C43 = 2,'Survival Probabilities'!$C$3,if(C43 = 3,'Survival Probabilities'!$C$4,if(isblank(C43),1))))</f>
        <v>0.472826087</v>
      </c>
      <c r="O43" s="4">
        <f>if(E43 = "male",'Survival Probabilities'!$C$5,if(E43="female",'Survival Probabilities'!$C$6,if(isblank(E43),1)))</f>
        <v>0.7420382166</v>
      </c>
      <c r="P43" s="4">
        <f>if(F43 &lt; 1,'Survival Probabilities'!$C$10,if(and(F43&gt;= 1, F43&lt;5),'Survival Probabilities'!$C$11, if(and(F43&gt;= 5, F43&lt;10),'Survival Probabilities'!$C$12,if(and(F43&gt;= 10, F43&lt;20),'Survival Probabilities'!$C$13,if(and(F43&gt;= 20, F43&lt;30),'Survival Probabilities'!$C$14,if(and(F43&gt;= 30, F43&lt;40),'Survival Probabilities'!$C$15,if(and(F43&gt;= 40, F43&lt;50),'Survival Probabilities'!$C$16,if(and(F43&gt;= 50, F43&lt;60),'Survival Probabilities'!$C$17,if(and(F43&gt;= 60, F43&lt;70),'Survival Probabilities'!$C$18,if(and(F43&gt;= 70, F43&lt;80),5%,if(and(F43&gt;= 80, F43&lt;90),5%,if(isblank(F43),1))))))))))))</f>
        <v>0.35</v>
      </c>
      <c r="Q43" s="4">
        <f>if(L43 = "C",'Survival Probabilities'!$C$7,if(L43="Q",'Survival Probabilities'!$C$8,if(L43="S",'Survival Probabilities'!$C$9,if(isblank(L43),1))))</f>
        <v>0.3369565217</v>
      </c>
      <c r="R43" s="5">
        <f>if(M43='Survival Probabilities'!$B$21,'Survival Probabilities'!$C$21,if(M43='Survival Probabilities'!$B$22,'Survival Probabilities'!$C$22,if(M43='Survival Probabilities'!$B$23,'Survival Probabilities'!$C$23,if(M43='Survival Probabilities'!$B$24,'Survival Probabilities'!$C$24,if(M43='Survival Probabilities'!$B$25,'Survival Probabilities'!$C$25,if(M43='Survival Probabilities'!$B$26,'Survival Probabilities'!$C$26,if(M43='Survival Probabilities'!$B$27,'Survival Probabilities'!$C$27,if(M43='Survival Probabilities'!$B$28,5%,if(M43="",1)))))))))</f>
        <v>1</v>
      </c>
      <c r="S43" s="4">
        <f t="shared" si="1"/>
        <v>0.04137801125</v>
      </c>
      <c r="T43" s="5">
        <f>if(S43&gt;='Survival Probabilities'!$J$4,1,0)</f>
        <v>1</v>
      </c>
      <c r="U43" s="5">
        <f t="shared" si="2"/>
        <v>0</v>
      </c>
    </row>
    <row r="44">
      <c r="A44" s="3">
        <v>43.0</v>
      </c>
      <c r="B44" s="3">
        <v>0.0</v>
      </c>
      <c r="C44" s="3">
        <v>3.0</v>
      </c>
      <c r="D44" s="3" t="s">
        <v>87</v>
      </c>
      <c r="E44" s="3" t="s">
        <v>22</v>
      </c>
      <c r="G44" s="3">
        <v>0.0</v>
      </c>
      <c r="H44" s="3">
        <v>0.0</v>
      </c>
      <c r="I44" s="3">
        <v>349253.0</v>
      </c>
      <c r="J44" s="3">
        <v>7.8958</v>
      </c>
      <c r="L44" s="3" t="s">
        <v>29</v>
      </c>
      <c r="M44" s="5" t="str">
        <f t="shared" si="3"/>
        <v/>
      </c>
      <c r="N44" s="4">
        <f>if(C44=1,'Survival Probabilities'!$C$2,if(C44 = 2,'Survival Probabilities'!$C$3,if(C44 = 3,'Survival Probabilities'!$C$4,if(isblank(C44),1))))</f>
        <v>0.2428571429</v>
      </c>
      <c r="O44" s="4">
        <f>if(E44 = "male",'Survival Probabilities'!$C$5,if(E44="female",'Survival Probabilities'!$C$6,if(isblank(E44),1)))</f>
        <v>0.1889081456</v>
      </c>
      <c r="P44" s="4">
        <f>if(F44 &lt; 1,'Survival Probabilities'!$C$10,if(and(F44&gt;= 1, F44&lt;5),'Survival Probabilities'!$C$11, if(and(F44&gt;= 5, F44&lt;10),'Survival Probabilities'!$C$12,if(and(F44&gt;= 10, F44&lt;20),'Survival Probabilities'!$C$13,if(and(F44&gt;= 20, F44&lt;30),'Survival Probabilities'!$C$14,if(and(F44&gt;= 30, F44&lt;40),'Survival Probabilities'!$C$15,if(and(F44&gt;= 40, F44&lt;50),'Survival Probabilities'!$C$16,if(and(F44&gt;= 50, F44&lt;60),'Survival Probabilities'!$C$17,if(and(F44&gt;= 60, F44&lt;70),'Survival Probabilities'!$C$18,if(and(F44&gt;= 70, F44&lt;80),5%,if(and(F44&gt;= 80, F44&lt;90),5%,if(isblank(F44),1))))))))))))</f>
        <v>1</v>
      </c>
      <c r="Q44" s="4">
        <f>if(L44 = "C",'Survival Probabilities'!$C$7,if(L44="Q",'Survival Probabilities'!$C$8,if(L44="S",'Survival Probabilities'!$C$9,if(isblank(L44),1))))</f>
        <v>0.5535714286</v>
      </c>
      <c r="R44" s="5">
        <f>if(M44='Survival Probabilities'!$B$21,'Survival Probabilities'!$C$21,if(M44='Survival Probabilities'!$B$22,'Survival Probabilities'!$C$22,if(M44='Survival Probabilities'!$B$23,'Survival Probabilities'!$C$23,if(M44='Survival Probabilities'!$B$24,'Survival Probabilities'!$C$24,if(M44='Survival Probabilities'!$B$25,'Survival Probabilities'!$C$25,if(M44='Survival Probabilities'!$B$26,'Survival Probabilities'!$C$26,if(M44='Survival Probabilities'!$B$27,'Survival Probabilities'!$C$27,if(M44='Survival Probabilities'!$B$28,5%,if(M44="",1)))))))))</f>
        <v>1</v>
      </c>
      <c r="S44" s="4">
        <f t="shared" si="1"/>
        <v>0.02539657978</v>
      </c>
      <c r="T44" s="5">
        <f>if(S44&gt;='Survival Probabilities'!$J$4,1,0)</f>
        <v>0</v>
      </c>
      <c r="U44" s="5">
        <f t="shared" si="2"/>
        <v>1</v>
      </c>
    </row>
    <row r="45">
      <c r="A45" s="3">
        <v>44.0</v>
      </c>
      <c r="B45" s="3">
        <v>1.0</v>
      </c>
      <c r="C45" s="3">
        <v>2.0</v>
      </c>
      <c r="D45" s="3" t="s">
        <v>88</v>
      </c>
      <c r="E45" s="3" t="s">
        <v>26</v>
      </c>
      <c r="F45" s="3">
        <v>3.0</v>
      </c>
      <c r="G45" s="3">
        <v>1.0</v>
      </c>
      <c r="H45" s="3">
        <v>2.0</v>
      </c>
      <c r="I45" s="3" t="s">
        <v>89</v>
      </c>
      <c r="J45" s="3">
        <v>41.5792</v>
      </c>
      <c r="L45" s="3" t="s">
        <v>29</v>
      </c>
      <c r="M45" s="5" t="str">
        <f t="shared" si="3"/>
        <v/>
      </c>
      <c r="N45" s="4">
        <f>if(C45=1,'Survival Probabilities'!$C$2,if(C45 = 2,'Survival Probabilities'!$C$3,if(C45 = 3,'Survival Probabilities'!$C$4,if(isblank(C45),1))))</f>
        <v>0.472826087</v>
      </c>
      <c r="O45" s="4">
        <f>if(E45 = "male",'Survival Probabilities'!$C$5,if(E45="female",'Survival Probabilities'!$C$6,if(isblank(E45),1)))</f>
        <v>0.7420382166</v>
      </c>
      <c r="P45" s="4">
        <f>if(F45 &lt; 1,'Survival Probabilities'!$C$10,if(and(F45&gt;= 1, F45&lt;5),'Survival Probabilities'!$C$11, if(and(F45&gt;= 5, F45&lt;10),'Survival Probabilities'!$C$12,if(and(F45&gt;= 10, F45&lt;20),'Survival Probabilities'!$C$13,if(and(F45&gt;= 20, F45&lt;30),'Survival Probabilities'!$C$14,if(and(F45&gt;= 30, F45&lt;40),'Survival Probabilities'!$C$15,if(and(F45&gt;= 40, F45&lt;50),'Survival Probabilities'!$C$16,if(and(F45&gt;= 50, F45&lt;60),'Survival Probabilities'!$C$17,if(and(F45&gt;= 60, F45&lt;70),'Survival Probabilities'!$C$18,if(and(F45&gt;= 70, F45&lt;80),5%,if(and(F45&gt;= 80, F45&lt;90),5%,if(isblank(F45),1))))))))))))</f>
        <v>0.6060606061</v>
      </c>
      <c r="Q45" s="4">
        <f>if(L45 = "C",'Survival Probabilities'!$C$7,if(L45="Q",'Survival Probabilities'!$C$8,if(L45="S",'Survival Probabilities'!$C$9,if(isblank(L45),1))))</f>
        <v>0.5535714286</v>
      </c>
      <c r="R45" s="5">
        <f>if(M45='Survival Probabilities'!$B$21,'Survival Probabilities'!$C$21,if(M45='Survival Probabilities'!$B$22,'Survival Probabilities'!$C$22,if(M45='Survival Probabilities'!$B$23,'Survival Probabilities'!$C$23,if(M45='Survival Probabilities'!$B$24,'Survival Probabilities'!$C$24,if(M45='Survival Probabilities'!$B$25,'Survival Probabilities'!$C$25,if(M45='Survival Probabilities'!$B$26,'Survival Probabilities'!$C$26,if(M45='Survival Probabilities'!$B$27,'Survival Probabilities'!$C$27,if(M45='Survival Probabilities'!$B$28,5%,if(M45="",1)))))))))</f>
        <v>1</v>
      </c>
      <c r="S45" s="4">
        <f t="shared" si="1"/>
        <v>0.1177111019</v>
      </c>
      <c r="T45" s="5">
        <f>if(S45&gt;='Survival Probabilities'!$J$4,1,0)</f>
        <v>1</v>
      </c>
      <c r="U45" s="5">
        <f t="shared" si="2"/>
        <v>1</v>
      </c>
    </row>
    <row r="46">
      <c r="A46" s="3">
        <v>45.0</v>
      </c>
      <c r="B46" s="3">
        <v>1.0</v>
      </c>
      <c r="C46" s="3">
        <v>3.0</v>
      </c>
      <c r="D46" s="3" t="s">
        <v>90</v>
      </c>
      <c r="E46" s="3" t="s">
        <v>26</v>
      </c>
      <c r="F46" s="3">
        <v>19.0</v>
      </c>
      <c r="G46" s="3">
        <v>0.0</v>
      </c>
      <c r="H46" s="3">
        <v>0.0</v>
      </c>
      <c r="I46" s="3">
        <v>330958.0</v>
      </c>
      <c r="J46" s="3">
        <v>7.8792</v>
      </c>
      <c r="L46" s="3" t="s">
        <v>36</v>
      </c>
      <c r="M46" s="5" t="str">
        <f t="shared" si="3"/>
        <v/>
      </c>
      <c r="N46" s="4">
        <f>if(C46=1,'Survival Probabilities'!$C$2,if(C46 = 2,'Survival Probabilities'!$C$3,if(C46 = 3,'Survival Probabilities'!$C$4,if(isblank(C46),1))))</f>
        <v>0.2428571429</v>
      </c>
      <c r="O46" s="4">
        <f>if(E46 = "male",'Survival Probabilities'!$C$5,if(E46="female",'Survival Probabilities'!$C$6,if(isblank(E46),1)))</f>
        <v>0.7420382166</v>
      </c>
      <c r="P46" s="4">
        <f>if(F46 &lt; 1,'Survival Probabilities'!$C$10,if(and(F46&gt;= 1, F46&lt;5),'Survival Probabilities'!$C$11, if(and(F46&gt;= 5, F46&lt;10),'Survival Probabilities'!$C$12,if(and(F46&gt;= 10, F46&lt;20),'Survival Probabilities'!$C$13,if(and(F46&gt;= 20, F46&lt;30),'Survival Probabilities'!$C$14,if(and(F46&gt;= 30, F46&lt;40),'Survival Probabilities'!$C$15,if(and(F46&gt;= 40, F46&lt;50),'Survival Probabilities'!$C$16,if(and(F46&gt;= 50, F46&lt;60),'Survival Probabilities'!$C$17,if(and(F46&gt;= 60, F46&lt;70),'Survival Probabilities'!$C$18,if(and(F46&gt;= 70, F46&lt;80),5%,if(and(F46&gt;= 80, F46&lt;90),5%,if(isblank(F46),1))))))))))))</f>
        <v>0.4019607843</v>
      </c>
      <c r="Q46" s="4">
        <f>if(L46 = "C",'Survival Probabilities'!$C$7,if(L46="Q",'Survival Probabilities'!$C$8,if(L46="S",'Survival Probabilities'!$C$9,if(isblank(L46),1))))</f>
        <v>0.3896103896</v>
      </c>
      <c r="R46" s="5">
        <f>if(M46='Survival Probabilities'!$B$21,'Survival Probabilities'!$C$21,if(M46='Survival Probabilities'!$B$22,'Survival Probabilities'!$C$22,if(M46='Survival Probabilities'!$B$23,'Survival Probabilities'!$C$23,if(M46='Survival Probabilities'!$B$24,'Survival Probabilities'!$C$24,if(M46='Survival Probabilities'!$B$25,'Survival Probabilities'!$C$25,if(M46='Survival Probabilities'!$B$26,'Survival Probabilities'!$C$26,if(M46='Survival Probabilities'!$B$27,'Survival Probabilities'!$C$27,if(M46='Survival Probabilities'!$B$28,5%,if(M46="",1)))))))))</f>
        <v>1</v>
      </c>
      <c r="S46" s="4">
        <f t="shared" si="1"/>
        <v>0.02822223273</v>
      </c>
      <c r="T46" s="5">
        <f>if(S46&gt;='Survival Probabilities'!$J$4,1,0)</f>
        <v>1</v>
      </c>
      <c r="U46" s="5">
        <f t="shared" si="2"/>
        <v>1</v>
      </c>
    </row>
    <row r="47">
      <c r="A47" s="3">
        <v>46.0</v>
      </c>
      <c r="B47" s="3">
        <v>0.0</v>
      </c>
      <c r="C47" s="3">
        <v>3.0</v>
      </c>
      <c r="D47" s="3" t="s">
        <v>91</v>
      </c>
      <c r="E47" s="3" t="s">
        <v>22</v>
      </c>
      <c r="G47" s="3">
        <v>0.0</v>
      </c>
      <c r="H47" s="3">
        <v>0.0</v>
      </c>
      <c r="I47" s="3" t="s">
        <v>92</v>
      </c>
      <c r="J47" s="3">
        <v>8.05</v>
      </c>
      <c r="L47" s="3" t="s">
        <v>24</v>
      </c>
      <c r="M47" s="5" t="str">
        <f t="shared" si="3"/>
        <v/>
      </c>
      <c r="N47" s="4">
        <f>if(C47=1,'Survival Probabilities'!$C$2,if(C47 = 2,'Survival Probabilities'!$C$3,if(C47 = 3,'Survival Probabilities'!$C$4,if(isblank(C47),1))))</f>
        <v>0.2428571429</v>
      </c>
      <c r="O47" s="4">
        <f>if(E47 = "male",'Survival Probabilities'!$C$5,if(E47="female",'Survival Probabilities'!$C$6,if(isblank(E47),1)))</f>
        <v>0.1889081456</v>
      </c>
      <c r="P47" s="4">
        <f>if(F47 &lt; 1,'Survival Probabilities'!$C$10,if(and(F47&gt;= 1, F47&lt;5),'Survival Probabilities'!$C$11, if(and(F47&gt;= 5, F47&lt;10),'Survival Probabilities'!$C$12,if(and(F47&gt;= 10, F47&lt;20),'Survival Probabilities'!$C$13,if(and(F47&gt;= 20, F47&lt;30),'Survival Probabilities'!$C$14,if(and(F47&gt;= 30, F47&lt;40),'Survival Probabilities'!$C$15,if(and(F47&gt;= 40, F47&lt;50),'Survival Probabilities'!$C$16,if(and(F47&gt;= 50, F47&lt;60),'Survival Probabilities'!$C$17,if(and(F47&gt;= 60, F47&lt;70),'Survival Probabilities'!$C$18,if(and(F47&gt;= 70, F47&lt;80),5%,if(and(F47&gt;= 80, F47&lt;90),5%,if(isblank(F47),1))))))))))))</f>
        <v>1</v>
      </c>
      <c r="Q47" s="4">
        <f>if(L47 = "C",'Survival Probabilities'!$C$7,if(L47="Q",'Survival Probabilities'!$C$8,if(L47="S",'Survival Probabilities'!$C$9,if(isblank(L47),1))))</f>
        <v>0.3369565217</v>
      </c>
      <c r="R47" s="5">
        <f>if(M47='Survival Probabilities'!$B$21,'Survival Probabilities'!$C$21,if(M47='Survival Probabilities'!$B$22,'Survival Probabilities'!$C$22,if(M47='Survival Probabilities'!$B$23,'Survival Probabilities'!$C$23,if(M47='Survival Probabilities'!$B$24,'Survival Probabilities'!$C$24,if(M47='Survival Probabilities'!$B$25,'Survival Probabilities'!$C$25,if(M47='Survival Probabilities'!$B$26,'Survival Probabilities'!$C$26,if(M47='Survival Probabilities'!$B$27,'Survival Probabilities'!$C$27,if(M47='Survival Probabilities'!$B$28,5%,if(M47="",1)))))))))</f>
        <v>1</v>
      </c>
      <c r="S47" s="4">
        <f t="shared" si="1"/>
        <v>0.01545878769</v>
      </c>
      <c r="T47" s="5">
        <f>if(S47&gt;='Survival Probabilities'!$J$4,1,0)</f>
        <v>0</v>
      </c>
      <c r="U47" s="5">
        <f t="shared" si="2"/>
        <v>1</v>
      </c>
    </row>
    <row r="48">
      <c r="A48" s="3">
        <v>47.0</v>
      </c>
      <c r="B48" s="3">
        <v>0.0</v>
      </c>
      <c r="C48" s="3">
        <v>3.0</v>
      </c>
      <c r="D48" s="3" t="s">
        <v>93</v>
      </c>
      <c r="E48" s="3" t="s">
        <v>22</v>
      </c>
      <c r="G48" s="3">
        <v>1.0</v>
      </c>
      <c r="H48" s="3">
        <v>0.0</v>
      </c>
      <c r="I48" s="3">
        <v>370371.0</v>
      </c>
      <c r="J48" s="3">
        <v>15.5</v>
      </c>
      <c r="L48" s="3" t="s">
        <v>36</v>
      </c>
      <c r="M48" s="5" t="str">
        <f t="shared" si="3"/>
        <v/>
      </c>
      <c r="N48" s="4">
        <f>if(C48=1,'Survival Probabilities'!$C$2,if(C48 = 2,'Survival Probabilities'!$C$3,if(C48 = 3,'Survival Probabilities'!$C$4,if(isblank(C48),1))))</f>
        <v>0.2428571429</v>
      </c>
      <c r="O48" s="4">
        <f>if(E48 = "male",'Survival Probabilities'!$C$5,if(E48="female",'Survival Probabilities'!$C$6,if(isblank(E48),1)))</f>
        <v>0.1889081456</v>
      </c>
      <c r="P48" s="4">
        <f>if(F48 &lt; 1,'Survival Probabilities'!$C$10,if(and(F48&gt;= 1, F48&lt;5),'Survival Probabilities'!$C$11, if(and(F48&gt;= 5, F48&lt;10),'Survival Probabilities'!$C$12,if(and(F48&gt;= 10, F48&lt;20),'Survival Probabilities'!$C$13,if(and(F48&gt;= 20, F48&lt;30),'Survival Probabilities'!$C$14,if(and(F48&gt;= 30, F48&lt;40),'Survival Probabilities'!$C$15,if(and(F48&gt;= 40, F48&lt;50),'Survival Probabilities'!$C$16,if(and(F48&gt;= 50, F48&lt;60),'Survival Probabilities'!$C$17,if(and(F48&gt;= 60, F48&lt;70),'Survival Probabilities'!$C$18,if(and(F48&gt;= 70, F48&lt;80),5%,if(and(F48&gt;= 80, F48&lt;90),5%,if(isblank(F48),1))))))))))))</f>
        <v>1</v>
      </c>
      <c r="Q48" s="4">
        <f>if(L48 = "C",'Survival Probabilities'!$C$7,if(L48="Q",'Survival Probabilities'!$C$8,if(L48="S",'Survival Probabilities'!$C$9,if(isblank(L48),1))))</f>
        <v>0.3896103896</v>
      </c>
      <c r="R48" s="5">
        <f>if(M48='Survival Probabilities'!$B$21,'Survival Probabilities'!$C$21,if(M48='Survival Probabilities'!$B$22,'Survival Probabilities'!$C$22,if(M48='Survival Probabilities'!$B$23,'Survival Probabilities'!$C$23,if(M48='Survival Probabilities'!$B$24,'Survival Probabilities'!$C$24,if(M48='Survival Probabilities'!$B$25,'Survival Probabilities'!$C$25,if(M48='Survival Probabilities'!$B$26,'Survival Probabilities'!$C$26,if(M48='Survival Probabilities'!$B$27,'Survival Probabilities'!$C$27,if(M48='Survival Probabilities'!$B$28,5%,if(M48="",1)))))))))</f>
        <v>1</v>
      </c>
      <c r="S48" s="4">
        <f t="shared" si="1"/>
        <v>0.01787442565</v>
      </c>
      <c r="T48" s="5">
        <f>if(S48&gt;='Survival Probabilities'!$J$4,1,0)</f>
        <v>0</v>
      </c>
      <c r="U48" s="5">
        <f t="shared" si="2"/>
        <v>1</v>
      </c>
    </row>
    <row r="49">
      <c r="A49" s="3">
        <v>48.0</v>
      </c>
      <c r="B49" s="3">
        <v>1.0</v>
      </c>
      <c r="C49" s="3">
        <v>3.0</v>
      </c>
      <c r="D49" s="3" t="s">
        <v>94</v>
      </c>
      <c r="E49" s="3" t="s">
        <v>26</v>
      </c>
      <c r="G49" s="3">
        <v>0.0</v>
      </c>
      <c r="H49" s="3">
        <v>0.0</v>
      </c>
      <c r="I49" s="3">
        <v>14311.0</v>
      </c>
      <c r="J49" s="3">
        <v>7.75</v>
      </c>
      <c r="L49" s="3" t="s">
        <v>36</v>
      </c>
      <c r="M49" s="5" t="str">
        <f t="shared" si="3"/>
        <v/>
      </c>
      <c r="N49" s="4">
        <f>if(C49=1,'Survival Probabilities'!$C$2,if(C49 = 2,'Survival Probabilities'!$C$3,if(C49 = 3,'Survival Probabilities'!$C$4,if(isblank(C49),1))))</f>
        <v>0.2428571429</v>
      </c>
      <c r="O49" s="4">
        <f>if(E49 = "male",'Survival Probabilities'!$C$5,if(E49="female",'Survival Probabilities'!$C$6,if(isblank(E49),1)))</f>
        <v>0.7420382166</v>
      </c>
      <c r="P49" s="4">
        <f>if(F49 &lt; 1,'Survival Probabilities'!$C$10,if(and(F49&gt;= 1, F49&lt;5),'Survival Probabilities'!$C$11, if(and(F49&gt;= 5, F49&lt;10),'Survival Probabilities'!$C$12,if(and(F49&gt;= 10, F49&lt;20),'Survival Probabilities'!$C$13,if(and(F49&gt;= 20, F49&lt;30),'Survival Probabilities'!$C$14,if(and(F49&gt;= 30, F49&lt;40),'Survival Probabilities'!$C$15,if(and(F49&gt;= 40, F49&lt;50),'Survival Probabilities'!$C$16,if(and(F49&gt;= 50, F49&lt;60),'Survival Probabilities'!$C$17,if(and(F49&gt;= 60, F49&lt;70),'Survival Probabilities'!$C$18,if(and(F49&gt;= 70, F49&lt;80),5%,if(and(F49&gt;= 80, F49&lt;90),5%,if(isblank(F49),1))))))))))))</f>
        <v>1</v>
      </c>
      <c r="Q49" s="4">
        <f>if(L49 = "C",'Survival Probabilities'!$C$7,if(L49="Q",'Survival Probabilities'!$C$8,if(L49="S",'Survival Probabilities'!$C$9,if(isblank(L49),1))))</f>
        <v>0.3896103896</v>
      </c>
      <c r="R49" s="5">
        <f>if(M49='Survival Probabilities'!$B$21,'Survival Probabilities'!$C$21,if(M49='Survival Probabilities'!$B$22,'Survival Probabilities'!$C$22,if(M49='Survival Probabilities'!$B$23,'Survival Probabilities'!$C$23,if(M49='Survival Probabilities'!$B$24,'Survival Probabilities'!$C$24,if(M49='Survival Probabilities'!$B$25,'Survival Probabilities'!$C$25,if(M49='Survival Probabilities'!$B$26,'Survival Probabilities'!$C$26,if(M49='Survival Probabilities'!$B$27,'Survival Probabilities'!$C$27,if(M49='Survival Probabilities'!$B$28,5%,if(M49="",1)))))))))</f>
        <v>1</v>
      </c>
      <c r="S49" s="4">
        <f t="shared" si="1"/>
        <v>0.07021140825</v>
      </c>
      <c r="T49" s="5">
        <f>if(S49&gt;='Survival Probabilities'!$J$4,1,0)</f>
        <v>1</v>
      </c>
      <c r="U49" s="5">
        <f t="shared" si="2"/>
        <v>1</v>
      </c>
    </row>
    <row r="50">
      <c r="A50" s="3">
        <v>49.0</v>
      </c>
      <c r="B50" s="3">
        <v>0.0</v>
      </c>
      <c r="C50" s="3">
        <v>3.0</v>
      </c>
      <c r="D50" s="3" t="s">
        <v>95</v>
      </c>
      <c r="E50" s="3" t="s">
        <v>22</v>
      </c>
      <c r="G50" s="3">
        <v>2.0</v>
      </c>
      <c r="H50" s="3">
        <v>0.0</v>
      </c>
      <c r="I50" s="3">
        <v>2662.0</v>
      </c>
      <c r="J50" s="3">
        <v>21.6792</v>
      </c>
      <c r="L50" s="3" t="s">
        <v>29</v>
      </c>
      <c r="M50" s="5" t="str">
        <f t="shared" si="3"/>
        <v/>
      </c>
      <c r="N50" s="4">
        <f>if(C50=1,'Survival Probabilities'!$C$2,if(C50 = 2,'Survival Probabilities'!$C$3,if(C50 = 3,'Survival Probabilities'!$C$4,if(isblank(C50),1))))</f>
        <v>0.2428571429</v>
      </c>
      <c r="O50" s="4">
        <f>if(E50 = "male",'Survival Probabilities'!$C$5,if(E50="female",'Survival Probabilities'!$C$6,if(isblank(E50),1)))</f>
        <v>0.1889081456</v>
      </c>
      <c r="P50" s="4">
        <f>if(F50 &lt; 1,'Survival Probabilities'!$C$10,if(and(F50&gt;= 1, F50&lt;5),'Survival Probabilities'!$C$11, if(and(F50&gt;= 5, F50&lt;10),'Survival Probabilities'!$C$12,if(and(F50&gt;= 10, F50&lt;20),'Survival Probabilities'!$C$13,if(and(F50&gt;= 20, F50&lt;30),'Survival Probabilities'!$C$14,if(and(F50&gt;= 30, F50&lt;40),'Survival Probabilities'!$C$15,if(and(F50&gt;= 40, F50&lt;50),'Survival Probabilities'!$C$16,if(and(F50&gt;= 50, F50&lt;60),'Survival Probabilities'!$C$17,if(and(F50&gt;= 60, F50&lt;70),'Survival Probabilities'!$C$18,if(and(F50&gt;= 70, F50&lt;80),5%,if(and(F50&gt;= 80, F50&lt;90),5%,if(isblank(F50),1))))))))))))</f>
        <v>1</v>
      </c>
      <c r="Q50" s="4">
        <f>if(L50 = "C",'Survival Probabilities'!$C$7,if(L50="Q",'Survival Probabilities'!$C$8,if(L50="S",'Survival Probabilities'!$C$9,if(isblank(L50),1))))</f>
        <v>0.5535714286</v>
      </c>
      <c r="R50" s="5">
        <f>if(M50='Survival Probabilities'!$B$21,'Survival Probabilities'!$C$21,if(M50='Survival Probabilities'!$B$22,'Survival Probabilities'!$C$22,if(M50='Survival Probabilities'!$B$23,'Survival Probabilities'!$C$23,if(M50='Survival Probabilities'!$B$24,'Survival Probabilities'!$C$24,if(M50='Survival Probabilities'!$B$25,'Survival Probabilities'!$C$25,if(M50='Survival Probabilities'!$B$26,'Survival Probabilities'!$C$26,if(M50='Survival Probabilities'!$B$27,'Survival Probabilities'!$C$27,if(M50='Survival Probabilities'!$B$28,5%,if(M50="",1)))))))))</f>
        <v>1</v>
      </c>
      <c r="S50" s="4">
        <f t="shared" si="1"/>
        <v>0.02539657978</v>
      </c>
      <c r="T50" s="5">
        <f>if(S50&gt;='Survival Probabilities'!$J$4,1,0)</f>
        <v>0</v>
      </c>
      <c r="U50" s="5">
        <f t="shared" si="2"/>
        <v>1</v>
      </c>
    </row>
    <row r="51">
      <c r="A51" s="3">
        <v>50.0</v>
      </c>
      <c r="B51" s="3">
        <v>0.0</v>
      </c>
      <c r="C51" s="3">
        <v>3.0</v>
      </c>
      <c r="D51" s="3" t="s">
        <v>96</v>
      </c>
      <c r="E51" s="3" t="s">
        <v>26</v>
      </c>
      <c r="F51" s="3">
        <v>18.0</v>
      </c>
      <c r="G51" s="3">
        <v>1.0</v>
      </c>
      <c r="H51" s="3">
        <v>0.0</v>
      </c>
      <c r="I51" s="3">
        <v>349237.0</v>
      </c>
      <c r="J51" s="3">
        <v>17.8</v>
      </c>
      <c r="L51" s="3" t="s">
        <v>24</v>
      </c>
      <c r="M51" s="5" t="str">
        <f t="shared" si="3"/>
        <v/>
      </c>
      <c r="N51" s="4">
        <f>if(C51=1,'Survival Probabilities'!$C$2,if(C51 = 2,'Survival Probabilities'!$C$3,if(C51 = 3,'Survival Probabilities'!$C$4,if(isblank(C51),1))))</f>
        <v>0.2428571429</v>
      </c>
      <c r="O51" s="4">
        <f>if(E51 = "male",'Survival Probabilities'!$C$5,if(E51="female",'Survival Probabilities'!$C$6,if(isblank(E51),1)))</f>
        <v>0.7420382166</v>
      </c>
      <c r="P51" s="4">
        <f>if(F51 &lt; 1,'Survival Probabilities'!$C$10,if(and(F51&gt;= 1, F51&lt;5),'Survival Probabilities'!$C$11, if(and(F51&gt;= 5, F51&lt;10),'Survival Probabilities'!$C$12,if(and(F51&gt;= 10, F51&lt;20),'Survival Probabilities'!$C$13,if(and(F51&gt;= 20, F51&lt;30),'Survival Probabilities'!$C$14,if(and(F51&gt;= 30, F51&lt;40),'Survival Probabilities'!$C$15,if(and(F51&gt;= 40, F51&lt;50),'Survival Probabilities'!$C$16,if(and(F51&gt;= 50, F51&lt;60),'Survival Probabilities'!$C$17,if(and(F51&gt;= 60, F51&lt;70),'Survival Probabilities'!$C$18,if(and(F51&gt;= 70, F51&lt;80),5%,if(and(F51&gt;= 80, F51&lt;90),5%,if(isblank(F51),1))))))))))))</f>
        <v>0.4019607843</v>
      </c>
      <c r="Q51" s="4">
        <f>if(L51 = "C",'Survival Probabilities'!$C$7,if(L51="Q",'Survival Probabilities'!$C$8,if(L51="S",'Survival Probabilities'!$C$9,if(isblank(L51),1))))</f>
        <v>0.3369565217</v>
      </c>
      <c r="R51" s="5">
        <f>if(M51='Survival Probabilities'!$B$21,'Survival Probabilities'!$C$21,if(M51='Survival Probabilities'!$B$22,'Survival Probabilities'!$C$22,if(M51='Survival Probabilities'!$B$23,'Survival Probabilities'!$C$23,if(M51='Survival Probabilities'!$B$24,'Survival Probabilities'!$C$24,if(M51='Survival Probabilities'!$B$25,'Survival Probabilities'!$C$25,if(M51='Survival Probabilities'!$B$26,'Survival Probabilities'!$C$26,if(M51='Survival Probabilities'!$B$27,'Survival Probabilities'!$C$27,if(M51='Survival Probabilities'!$B$28,5%,if(M51="",1)))))))))</f>
        <v>1</v>
      </c>
      <c r="S51" s="4">
        <f t="shared" si="1"/>
        <v>0.02440814113</v>
      </c>
      <c r="T51" s="5">
        <f>if(S51&gt;='Survival Probabilities'!$J$4,1,0)</f>
        <v>0</v>
      </c>
      <c r="U51" s="5">
        <f t="shared" si="2"/>
        <v>1</v>
      </c>
    </row>
    <row r="52">
      <c r="A52" s="3">
        <v>51.0</v>
      </c>
      <c r="B52" s="3">
        <v>0.0</v>
      </c>
      <c r="C52" s="3">
        <v>3.0</v>
      </c>
      <c r="D52" s="3" t="s">
        <v>97</v>
      </c>
      <c r="E52" s="3" t="s">
        <v>22</v>
      </c>
      <c r="F52" s="3">
        <v>7.0</v>
      </c>
      <c r="G52" s="3">
        <v>4.0</v>
      </c>
      <c r="H52" s="3">
        <v>1.0</v>
      </c>
      <c r="I52" s="3">
        <v>3101295.0</v>
      </c>
      <c r="J52" s="3">
        <v>39.6875</v>
      </c>
      <c r="L52" s="3" t="s">
        <v>24</v>
      </c>
      <c r="M52" s="5" t="str">
        <f t="shared" si="3"/>
        <v/>
      </c>
      <c r="N52" s="4">
        <f>if(C52=1,'Survival Probabilities'!$C$2,if(C52 = 2,'Survival Probabilities'!$C$3,if(C52 = 3,'Survival Probabilities'!$C$4,if(isblank(C52),1))))</f>
        <v>0.2428571429</v>
      </c>
      <c r="O52" s="4">
        <f>if(E52 = "male",'Survival Probabilities'!$C$5,if(E52="female",'Survival Probabilities'!$C$6,if(isblank(E52),1)))</f>
        <v>0.1889081456</v>
      </c>
      <c r="P52" s="4">
        <f>if(F52 &lt; 1,'Survival Probabilities'!$C$10,if(and(F52&gt;= 1, F52&lt;5),'Survival Probabilities'!$C$11, if(and(F52&gt;= 5, F52&lt;10),'Survival Probabilities'!$C$12,if(and(F52&gt;= 10, F52&lt;20),'Survival Probabilities'!$C$13,if(and(F52&gt;= 20, F52&lt;30),'Survival Probabilities'!$C$14,if(and(F52&gt;= 30, F52&lt;40),'Survival Probabilities'!$C$15,if(and(F52&gt;= 40, F52&lt;50),'Survival Probabilities'!$C$16,if(and(F52&gt;= 50, F52&lt;60),'Survival Probabilities'!$C$17,if(and(F52&gt;= 60, F52&lt;70),'Survival Probabilities'!$C$18,if(and(F52&gt;= 70, F52&lt;80),5%,if(and(F52&gt;= 80, F52&lt;90),5%,if(isblank(F52),1))))))))))))</f>
        <v>0.5</v>
      </c>
      <c r="Q52" s="4">
        <f>if(L52 = "C",'Survival Probabilities'!$C$7,if(L52="Q",'Survival Probabilities'!$C$8,if(L52="S",'Survival Probabilities'!$C$9,if(isblank(L52),1))))</f>
        <v>0.3369565217</v>
      </c>
      <c r="R52" s="5">
        <f>if(M52='Survival Probabilities'!$B$21,'Survival Probabilities'!$C$21,if(M52='Survival Probabilities'!$B$22,'Survival Probabilities'!$C$22,if(M52='Survival Probabilities'!$B$23,'Survival Probabilities'!$C$23,if(M52='Survival Probabilities'!$B$24,'Survival Probabilities'!$C$24,if(M52='Survival Probabilities'!$B$25,'Survival Probabilities'!$C$25,if(M52='Survival Probabilities'!$B$26,'Survival Probabilities'!$C$26,if(M52='Survival Probabilities'!$B$27,'Survival Probabilities'!$C$27,if(M52='Survival Probabilities'!$B$28,5%,if(M52="",1)))))))))</f>
        <v>1</v>
      </c>
      <c r="S52" s="4">
        <f t="shared" si="1"/>
        <v>0.007729393845</v>
      </c>
      <c r="T52" s="5">
        <f>if(S52&gt;='Survival Probabilities'!$J$4,1,0)</f>
        <v>0</v>
      </c>
      <c r="U52" s="5">
        <f t="shared" si="2"/>
        <v>1</v>
      </c>
    </row>
    <row r="53">
      <c r="A53" s="3">
        <v>52.0</v>
      </c>
      <c r="B53" s="3">
        <v>0.0</v>
      </c>
      <c r="C53" s="3">
        <v>3.0</v>
      </c>
      <c r="D53" s="3" t="s">
        <v>98</v>
      </c>
      <c r="E53" s="3" t="s">
        <v>22</v>
      </c>
      <c r="F53" s="3">
        <v>21.0</v>
      </c>
      <c r="G53" s="3">
        <v>0.0</v>
      </c>
      <c r="H53" s="3">
        <v>0.0</v>
      </c>
      <c r="I53" s="3" t="s">
        <v>99</v>
      </c>
      <c r="J53" s="3">
        <v>7.8</v>
      </c>
      <c r="L53" s="3" t="s">
        <v>24</v>
      </c>
      <c r="M53" s="5" t="str">
        <f t="shared" si="3"/>
        <v/>
      </c>
      <c r="N53" s="4">
        <f>if(C53=1,'Survival Probabilities'!$C$2,if(C53 = 2,'Survival Probabilities'!$C$3,if(C53 = 3,'Survival Probabilities'!$C$4,if(isblank(C53),1))))</f>
        <v>0.2428571429</v>
      </c>
      <c r="O53" s="4">
        <f>if(E53 = "male",'Survival Probabilities'!$C$5,if(E53="female",'Survival Probabilities'!$C$6,if(isblank(E53),1)))</f>
        <v>0.1889081456</v>
      </c>
      <c r="P53" s="4">
        <f>if(F53 &lt; 1,'Survival Probabilities'!$C$10,if(and(F53&gt;= 1, F53&lt;5),'Survival Probabilities'!$C$11, if(and(F53&gt;= 5, F53&lt;10),'Survival Probabilities'!$C$12,if(and(F53&gt;= 10, F53&lt;20),'Survival Probabilities'!$C$13,if(and(F53&gt;= 20, F53&lt;30),'Survival Probabilities'!$C$14,if(and(F53&gt;= 30, F53&lt;40),'Survival Probabilities'!$C$15,if(and(F53&gt;= 40, F53&lt;50),'Survival Probabilities'!$C$16,if(and(F53&gt;= 50, F53&lt;60),'Survival Probabilities'!$C$17,if(and(F53&gt;= 60, F53&lt;70),'Survival Probabilities'!$C$18,if(and(F53&gt;= 70, F53&lt;80),5%,if(and(F53&gt;= 80, F53&lt;90),5%,if(isblank(F53),1))))))))))))</f>
        <v>0.35</v>
      </c>
      <c r="Q53" s="4">
        <f>if(L53 = "C",'Survival Probabilities'!$C$7,if(L53="Q",'Survival Probabilities'!$C$8,if(L53="S",'Survival Probabilities'!$C$9,if(isblank(L53),1))))</f>
        <v>0.3369565217</v>
      </c>
      <c r="R53" s="5">
        <f>if(M53='Survival Probabilities'!$B$21,'Survival Probabilities'!$C$21,if(M53='Survival Probabilities'!$B$22,'Survival Probabilities'!$C$22,if(M53='Survival Probabilities'!$B$23,'Survival Probabilities'!$C$23,if(M53='Survival Probabilities'!$B$24,'Survival Probabilities'!$C$24,if(M53='Survival Probabilities'!$B$25,'Survival Probabilities'!$C$25,if(M53='Survival Probabilities'!$B$26,'Survival Probabilities'!$C$26,if(M53='Survival Probabilities'!$B$27,'Survival Probabilities'!$C$27,if(M53='Survival Probabilities'!$B$28,5%,if(M53="",1)))))))))</f>
        <v>1</v>
      </c>
      <c r="S53" s="4">
        <f t="shared" si="1"/>
        <v>0.005410575691</v>
      </c>
      <c r="T53" s="5">
        <f>if(S53&gt;='Survival Probabilities'!$J$4,1,0)</f>
        <v>0</v>
      </c>
      <c r="U53" s="5">
        <f t="shared" si="2"/>
        <v>1</v>
      </c>
    </row>
    <row r="54">
      <c r="A54" s="3">
        <v>53.0</v>
      </c>
      <c r="B54" s="3">
        <v>1.0</v>
      </c>
      <c r="C54" s="3">
        <v>1.0</v>
      </c>
      <c r="D54" s="3" t="s">
        <v>100</v>
      </c>
      <c r="E54" s="3" t="s">
        <v>26</v>
      </c>
      <c r="F54" s="3">
        <v>49.0</v>
      </c>
      <c r="G54" s="3">
        <v>1.0</v>
      </c>
      <c r="H54" s="3">
        <v>0.0</v>
      </c>
      <c r="I54" s="3" t="s">
        <v>101</v>
      </c>
      <c r="J54" s="3">
        <v>76.7292</v>
      </c>
      <c r="K54" s="3" t="s">
        <v>102</v>
      </c>
      <c r="L54" s="3" t="s">
        <v>29</v>
      </c>
      <c r="M54" s="5" t="str">
        <f t="shared" si="3"/>
        <v>D</v>
      </c>
      <c r="N54" s="4">
        <f>if(C54=1,'Survival Probabilities'!$C$2,if(C54 = 2,'Survival Probabilities'!$C$3,if(C54 = 3,'Survival Probabilities'!$C$4,if(isblank(C54),1))))</f>
        <v>0.6296296296</v>
      </c>
      <c r="O54" s="4">
        <f>if(E54 = "male",'Survival Probabilities'!$C$5,if(E54="female",'Survival Probabilities'!$C$6,if(isblank(E54),1)))</f>
        <v>0.7420382166</v>
      </c>
      <c r="P54" s="4">
        <f>if(F54 &lt; 1,'Survival Probabilities'!$C$10,if(and(F54&gt;= 1, F54&lt;5),'Survival Probabilities'!$C$11, if(and(F54&gt;= 5, F54&lt;10),'Survival Probabilities'!$C$12,if(and(F54&gt;= 10, F54&lt;20),'Survival Probabilities'!$C$13,if(and(F54&gt;= 20, F54&lt;30),'Survival Probabilities'!$C$14,if(and(F54&gt;= 30, F54&lt;40),'Survival Probabilities'!$C$15,if(and(F54&gt;= 40, F54&lt;50),'Survival Probabilities'!$C$16,if(and(F54&gt;= 50, F54&lt;60),'Survival Probabilities'!$C$17,if(and(F54&gt;= 60, F54&lt;70),'Survival Probabilities'!$C$18,if(and(F54&gt;= 70, F54&lt;80),5%,if(and(F54&gt;= 80, F54&lt;90),5%,if(isblank(F54),1))))))))))))</f>
        <v>0.3820224719</v>
      </c>
      <c r="Q54" s="4">
        <f>if(L54 = "C",'Survival Probabilities'!$C$7,if(L54="Q",'Survival Probabilities'!$C$8,if(L54="S",'Survival Probabilities'!$C$9,if(isblank(L54),1))))</f>
        <v>0.5535714286</v>
      </c>
      <c r="R54" s="4">
        <f>if(M54='Survival Probabilities'!$B$21,'Survival Probabilities'!$C$21,if(M54='Survival Probabilities'!$B$22,'Survival Probabilities'!$C$22,if(M54='Survival Probabilities'!$B$23,'Survival Probabilities'!$C$23,if(M54='Survival Probabilities'!$B$24,'Survival Probabilities'!$C$24,if(M54='Survival Probabilities'!$B$25,'Survival Probabilities'!$C$25,if(M54='Survival Probabilities'!$B$26,'Survival Probabilities'!$C$26,if(M54='Survival Probabilities'!$B$27,'Survival Probabilities'!$C$27,if(M54='Survival Probabilities'!$B$28,5%,if(M54="",1)))))))))</f>
        <v>0.7575757576</v>
      </c>
      <c r="S54" s="4">
        <f t="shared" si="1"/>
        <v>0.0748514256</v>
      </c>
      <c r="T54" s="5">
        <f>if(S54&gt;='Survival Probabilities'!$J$4,1,0)</f>
        <v>1</v>
      </c>
      <c r="U54" s="5">
        <f t="shared" si="2"/>
        <v>1</v>
      </c>
    </row>
    <row r="55">
      <c r="A55" s="3">
        <v>54.0</v>
      </c>
      <c r="B55" s="3">
        <v>1.0</v>
      </c>
      <c r="C55" s="3">
        <v>2.0</v>
      </c>
      <c r="D55" s="3" t="s">
        <v>103</v>
      </c>
      <c r="E55" s="3" t="s">
        <v>26</v>
      </c>
      <c r="F55" s="3">
        <v>29.0</v>
      </c>
      <c r="G55" s="3">
        <v>1.0</v>
      </c>
      <c r="H55" s="3">
        <v>0.0</v>
      </c>
      <c r="I55" s="3">
        <v>2926.0</v>
      </c>
      <c r="J55" s="3">
        <v>26.0</v>
      </c>
      <c r="L55" s="3" t="s">
        <v>24</v>
      </c>
      <c r="M55" s="5" t="str">
        <f t="shared" si="3"/>
        <v/>
      </c>
      <c r="N55" s="4">
        <f>if(C55=1,'Survival Probabilities'!$C$2,if(C55 = 2,'Survival Probabilities'!$C$3,if(C55 = 3,'Survival Probabilities'!$C$4,if(isblank(C55),1))))</f>
        <v>0.472826087</v>
      </c>
      <c r="O55" s="4">
        <f>if(E55 = "male",'Survival Probabilities'!$C$5,if(E55="female",'Survival Probabilities'!$C$6,if(isblank(E55),1)))</f>
        <v>0.7420382166</v>
      </c>
      <c r="P55" s="4">
        <f>if(F55 &lt; 1,'Survival Probabilities'!$C$10,if(and(F55&gt;= 1, F55&lt;5),'Survival Probabilities'!$C$11, if(and(F55&gt;= 5, F55&lt;10),'Survival Probabilities'!$C$12,if(and(F55&gt;= 10, F55&lt;20),'Survival Probabilities'!$C$13,if(and(F55&gt;= 20, F55&lt;30),'Survival Probabilities'!$C$14,if(and(F55&gt;= 30, F55&lt;40),'Survival Probabilities'!$C$15,if(and(F55&gt;= 40, F55&lt;50),'Survival Probabilities'!$C$16,if(and(F55&gt;= 50, F55&lt;60),'Survival Probabilities'!$C$17,if(and(F55&gt;= 60, F55&lt;70),'Survival Probabilities'!$C$18,if(and(F55&gt;= 70, F55&lt;80),5%,if(and(F55&gt;= 80, F55&lt;90),5%,if(isblank(F55),1))))))))))))</f>
        <v>0.35</v>
      </c>
      <c r="Q55" s="4">
        <f>if(L55 = "C",'Survival Probabilities'!$C$7,if(L55="Q",'Survival Probabilities'!$C$8,if(L55="S",'Survival Probabilities'!$C$9,if(isblank(L55),1))))</f>
        <v>0.3369565217</v>
      </c>
      <c r="R55" s="5">
        <f>if(M55='Survival Probabilities'!$B$21,'Survival Probabilities'!$C$21,if(M55='Survival Probabilities'!$B$22,'Survival Probabilities'!$C$22,if(M55='Survival Probabilities'!$B$23,'Survival Probabilities'!$C$23,if(M55='Survival Probabilities'!$B$24,'Survival Probabilities'!$C$24,if(M55='Survival Probabilities'!$B$25,'Survival Probabilities'!$C$25,if(M55='Survival Probabilities'!$B$26,'Survival Probabilities'!$C$26,if(M55='Survival Probabilities'!$B$27,'Survival Probabilities'!$C$27,if(M55='Survival Probabilities'!$B$28,5%,if(M55="",1)))))))))</f>
        <v>1</v>
      </c>
      <c r="S55" s="4">
        <f t="shared" si="1"/>
        <v>0.04137801125</v>
      </c>
      <c r="T55" s="5">
        <f>if(S55&gt;='Survival Probabilities'!$J$4,1,0)</f>
        <v>1</v>
      </c>
      <c r="U55" s="5">
        <f t="shared" si="2"/>
        <v>1</v>
      </c>
    </row>
    <row r="56">
      <c r="A56" s="3">
        <v>55.0</v>
      </c>
      <c r="B56" s="3">
        <v>0.0</v>
      </c>
      <c r="C56" s="3">
        <v>1.0</v>
      </c>
      <c r="D56" s="3" t="s">
        <v>104</v>
      </c>
      <c r="E56" s="3" t="s">
        <v>22</v>
      </c>
      <c r="F56" s="3">
        <v>65.0</v>
      </c>
      <c r="G56" s="3">
        <v>0.0</v>
      </c>
      <c r="H56" s="3">
        <v>1.0</v>
      </c>
      <c r="I56" s="3">
        <v>113509.0</v>
      </c>
      <c r="J56" s="3">
        <v>61.9792</v>
      </c>
      <c r="K56" s="3" t="s">
        <v>105</v>
      </c>
      <c r="L56" s="3" t="s">
        <v>29</v>
      </c>
      <c r="M56" s="5" t="str">
        <f t="shared" si="3"/>
        <v>B</v>
      </c>
      <c r="N56" s="4">
        <f>if(C56=1,'Survival Probabilities'!$C$2,if(C56 = 2,'Survival Probabilities'!$C$3,if(C56 = 3,'Survival Probabilities'!$C$4,if(isblank(C56),1))))</f>
        <v>0.6296296296</v>
      </c>
      <c r="O56" s="4">
        <f>if(E56 = "male",'Survival Probabilities'!$C$5,if(E56="female",'Survival Probabilities'!$C$6,if(isblank(E56),1)))</f>
        <v>0.1889081456</v>
      </c>
      <c r="P56" s="4">
        <f>if(F56 &lt; 1,'Survival Probabilities'!$C$10,if(and(F56&gt;= 1, F56&lt;5),'Survival Probabilities'!$C$11, if(and(F56&gt;= 5, F56&lt;10),'Survival Probabilities'!$C$12,if(and(F56&gt;= 10, F56&lt;20),'Survival Probabilities'!$C$13,if(and(F56&gt;= 20, F56&lt;30),'Survival Probabilities'!$C$14,if(and(F56&gt;= 30, F56&lt;40),'Survival Probabilities'!$C$15,if(and(F56&gt;= 40, F56&lt;50),'Survival Probabilities'!$C$16,if(and(F56&gt;= 50, F56&lt;60),'Survival Probabilities'!$C$17,if(and(F56&gt;= 60, F56&lt;70),'Survival Probabilities'!$C$18,if(and(F56&gt;= 70, F56&lt;80),5%,if(and(F56&gt;= 80, F56&lt;90),5%,if(isblank(F56),1))))))))))))</f>
        <v>0.3157894737</v>
      </c>
      <c r="Q56" s="4">
        <f>if(L56 = "C",'Survival Probabilities'!$C$7,if(L56="Q",'Survival Probabilities'!$C$8,if(L56="S",'Survival Probabilities'!$C$9,if(isblank(L56),1))))</f>
        <v>0.5535714286</v>
      </c>
      <c r="R56" s="4">
        <f>if(M56='Survival Probabilities'!$B$21,'Survival Probabilities'!$C$21,if(M56='Survival Probabilities'!$B$22,'Survival Probabilities'!$C$22,if(M56='Survival Probabilities'!$B$23,'Survival Probabilities'!$C$23,if(M56='Survival Probabilities'!$B$24,'Survival Probabilities'!$C$24,if(M56='Survival Probabilities'!$B$25,'Survival Probabilities'!$C$25,if(M56='Survival Probabilities'!$B$26,'Survival Probabilities'!$C$26,if(M56='Survival Probabilities'!$B$27,'Survival Probabilities'!$C$27,if(M56='Survival Probabilities'!$B$28,5%,if(M56="",1)))))))))</f>
        <v>0.7446808511</v>
      </c>
      <c r="S56" s="4">
        <f t="shared" si="1"/>
        <v>0.01548379257</v>
      </c>
      <c r="T56" s="5">
        <f>if(S56&gt;='Survival Probabilities'!$J$4,1,0)</f>
        <v>0</v>
      </c>
      <c r="U56" s="5">
        <f t="shared" si="2"/>
        <v>1</v>
      </c>
    </row>
    <row r="57">
      <c r="A57" s="3">
        <v>56.0</v>
      </c>
      <c r="B57" s="3">
        <v>1.0</v>
      </c>
      <c r="C57" s="3">
        <v>1.0</v>
      </c>
      <c r="D57" s="3" t="s">
        <v>106</v>
      </c>
      <c r="E57" s="3" t="s">
        <v>22</v>
      </c>
      <c r="G57" s="3">
        <v>0.0</v>
      </c>
      <c r="H57" s="3">
        <v>0.0</v>
      </c>
      <c r="I57" s="3">
        <v>19947.0</v>
      </c>
      <c r="J57" s="3">
        <v>35.5</v>
      </c>
      <c r="K57" s="3" t="s">
        <v>107</v>
      </c>
      <c r="L57" s="3" t="s">
        <v>24</v>
      </c>
      <c r="M57" s="5" t="str">
        <f t="shared" si="3"/>
        <v>C</v>
      </c>
      <c r="N57" s="4">
        <f>if(C57=1,'Survival Probabilities'!$C$2,if(C57 = 2,'Survival Probabilities'!$C$3,if(C57 = 3,'Survival Probabilities'!$C$4,if(isblank(C57),1))))</f>
        <v>0.6296296296</v>
      </c>
      <c r="O57" s="4">
        <f>if(E57 = "male",'Survival Probabilities'!$C$5,if(E57="female",'Survival Probabilities'!$C$6,if(isblank(E57),1)))</f>
        <v>0.1889081456</v>
      </c>
      <c r="P57" s="4">
        <f>if(F57 &lt; 1,'Survival Probabilities'!$C$10,if(and(F57&gt;= 1, F57&lt;5),'Survival Probabilities'!$C$11, if(and(F57&gt;= 5, F57&lt;10),'Survival Probabilities'!$C$12,if(and(F57&gt;= 10, F57&lt;20),'Survival Probabilities'!$C$13,if(and(F57&gt;= 20, F57&lt;30),'Survival Probabilities'!$C$14,if(and(F57&gt;= 30, F57&lt;40),'Survival Probabilities'!$C$15,if(and(F57&gt;= 40, F57&lt;50),'Survival Probabilities'!$C$16,if(and(F57&gt;= 50, F57&lt;60),'Survival Probabilities'!$C$17,if(and(F57&gt;= 60, F57&lt;70),'Survival Probabilities'!$C$18,if(and(F57&gt;= 70, F57&lt;80),5%,if(and(F57&gt;= 80, F57&lt;90),5%,if(isblank(F57),1))))))))))))</f>
        <v>1</v>
      </c>
      <c r="Q57" s="4">
        <f>if(L57 = "C",'Survival Probabilities'!$C$7,if(L57="Q",'Survival Probabilities'!$C$8,if(L57="S",'Survival Probabilities'!$C$9,if(isblank(L57),1))))</f>
        <v>0.3369565217</v>
      </c>
      <c r="R57" s="4">
        <f>if(M57='Survival Probabilities'!$B$21,'Survival Probabilities'!$C$21,if(M57='Survival Probabilities'!$B$22,'Survival Probabilities'!$C$22,if(M57='Survival Probabilities'!$B$23,'Survival Probabilities'!$C$23,if(M57='Survival Probabilities'!$B$24,'Survival Probabilities'!$C$24,if(M57='Survival Probabilities'!$B$25,'Survival Probabilities'!$C$25,if(M57='Survival Probabilities'!$B$26,'Survival Probabilities'!$C$26,if(M57='Survival Probabilities'!$B$27,'Survival Probabilities'!$C$27,if(M57='Survival Probabilities'!$B$28,5%,if(M57="",1)))))))))</f>
        <v>0.593220339</v>
      </c>
      <c r="S57" s="4">
        <f t="shared" si="1"/>
        <v>0.02377528552</v>
      </c>
      <c r="T57" s="5">
        <f>if(S57&gt;='Survival Probabilities'!$J$4,1,0)</f>
        <v>0</v>
      </c>
      <c r="U57" s="5">
        <f t="shared" si="2"/>
        <v>0</v>
      </c>
    </row>
    <row r="58">
      <c r="A58" s="3">
        <v>57.0</v>
      </c>
      <c r="B58" s="3">
        <v>1.0</v>
      </c>
      <c r="C58" s="3">
        <v>2.0</v>
      </c>
      <c r="D58" s="3" t="s">
        <v>108</v>
      </c>
      <c r="E58" s="3" t="s">
        <v>26</v>
      </c>
      <c r="F58" s="3">
        <v>21.0</v>
      </c>
      <c r="G58" s="3">
        <v>0.0</v>
      </c>
      <c r="H58" s="3">
        <v>0.0</v>
      </c>
      <c r="I58" s="3" t="s">
        <v>109</v>
      </c>
      <c r="J58" s="3">
        <v>10.5</v>
      </c>
      <c r="L58" s="3" t="s">
        <v>24</v>
      </c>
      <c r="M58" s="5" t="str">
        <f t="shared" si="3"/>
        <v/>
      </c>
      <c r="N58" s="4">
        <f>if(C58=1,'Survival Probabilities'!$C$2,if(C58 = 2,'Survival Probabilities'!$C$3,if(C58 = 3,'Survival Probabilities'!$C$4,if(isblank(C58),1))))</f>
        <v>0.472826087</v>
      </c>
      <c r="O58" s="4">
        <f>if(E58 = "male",'Survival Probabilities'!$C$5,if(E58="female",'Survival Probabilities'!$C$6,if(isblank(E58),1)))</f>
        <v>0.7420382166</v>
      </c>
      <c r="P58" s="4">
        <f>if(F58 &lt; 1,'Survival Probabilities'!$C$10,if(and(F58&gt;= 1, F58&lt;5),'Survival Probabilities'!$C$11, if(and(F58&gt;= 5, F58&lt;10),'Survival Probabilities'!$C$12,if(and(F58&gt;= 10, F58&lt;20),'Survival Probabilities'!$C$13,if(and(F58&gt;= 20, F58&lt;30),'Survival Probabilities'!$C$14,if(and(F58&gt;= 30, F58&lt;40),'Survival Probabilities'!$C$15,if(and(F58&gt;= 40, F58&lt;50),'Survival Probabilities'!$C$16,if(and(F58&gt;= 50, F58&lt;60),'Survival Probabilities'!$C$17,if(and(F58&gt;= 60, F58&lt;70),'Survival Probabilities'!$C$18,if(and(F58&gt;= 70, F58&lt;80),5%,if(and(F58&gt;= 80, F58&lt;90),5%,if(isblank(F58),1))))))))))))</f>
        <v>0.35</v>
      </c>
      <c r="Q58" s="4">
        <f>if(L58 = "C",'Survival Probabilities'!$C$7,if(L58="Q",'Survival Probabilities'!$C$8,if(L58="S",'Survival Probabilities'!$C$9,if(isblank(L58),1))))</f>
        <v>0.3369565217</v>
      </c>
      <c r="R58" s="5">
        <f>if(M58='Survival Probabilities'!$B$21,'Survival Probabilities'!$C$21,if(M58='Survival Probabilities'!$B$22,'Survival Probabilities'!$C$22,if(M58='Survival Probabilities'!$B$23,'Survival Probabilities'!$C$23,if(M58='Survival Probabilities'!$B$24,'Survival Probabilities'!$C$24,if(M58='Survival Probabilities'!$B$25,'Survival Probabilities'!$C$25,if(M58='Survival Probabilities'!$B$26,'Survival Probabilities'!$C$26,if(M58='Survival Probabilities'!$B$27,'Survival Probabilities'!$C$27,if(M58='Survival Probabilities'!$B$28,5%,if(M58="",1)))))))))</f>
        <v>1</v>
      </c>
      <c r="S58" s="4">
        <f t="shared" si="1"/>
        <v>0.04137801125</v>
      </c>
      <c r="T58" s="5">
        <f>if(S58&gt;='Survival Probabilities'!$J$4,1,0)</f>
        <v>1</v>
      </c>
      <c r="U58" s="5">
        <f t="shared" si="2"/>
        <v>1</v>
      </c>
    </row>
    <row r="59">
      <c r="A59" s="3">
        <v>58.0</v>
      </c>
      <c r="B59" s="3">
        <v>0.0</v>
      </c>
      <c r="C59" s="3">
        <v>3.0</v>
      </c>
      <c r="D59" s="3" t="s">
        <v>110</v>
      </c>
      <c r="E59" s="3" t="s">
        <v>22</v>
      </c>
      <c r="F59" s="3">
        <v>28.5</v>
      </c>
      <c r="G59" s="3">
        <v>0.0</v>
      </c>
      <c r="H59" s="3">
        <v>0.0</v>
      </c>
      <c r="I59" s="3">
        <v>2697.0</v>
      </c>
      <c r="J59" s="3">
        <v>7.2292</v>
      </c>
      <c r="L59" s="3" t="s">
        <v>29</v>
      </c>
      <c r="M59" s="5" t="str">
        <f t="shared" si="3"/>
        <v/>
      </c>
      <c r="N59" s="4">
        <f>if(C59=1,'Survival Probabilities'!$C$2,if(C59 = 2,'Survival Probabilities'!$C$3,if(C59 = 3,'Survival Probabilities'!$C$4,if(isblank(C59),1))))</f>
        <v>0.2428571429</v>
      </c>
      <c r="O59" s="4">
        <f>if(E59 = "male",'Survival Probabilities'!$C$5,if(E59="female",'Survival Probabilities'!$C$6,if(isblank(E59),1)))</f>
        <v>0.1889081456</v>
      </c>
      <c r="P59" s="4">
        <f>if(F59 &lt; 1,'Survival Probabilities'!$C$10,if(and(F59&gt;= 1, F59&lt;5),'Survival Probabilities'!$C$11, if(and(F59&gt;= 5, F59&lt;10),'Survival Probabilities'!$C$12,if(and(F59&gt;= 10, F59&lt;20),'Survival Probabilities'!$C$13,if(and(F59&gt;= 20, F59&lt;30),'Survival Probabilities'!$C$14,if(and(F59&gt;= 30, F59&lt;40),'Survival Probabilities'!$C$15,if(and(F59&gt;= 40, F59&lt;50),'Survival Probabilities'!$C$16,if(and(F59&gt;= 50, F59&lt;60),'Survival Probabilities'!$C$17,if(and(F59&gt;= 60, F59&lt;70),'Survival Probabilities'!$C$18,if(and(F59&gt;= 70, F59&lt;80),5%,if(and(F59&gt;= 80, F59&lt;90),5%,if(isblank(F59),1))))))))))))</f>
        <v>0.35</v>
      </c>
      <c r="Q59" s="4">
        <f>if(L59 = "C",'Survival Probabilities'!$C$7,if(L59="Q",'Survival Probabilities'!$C$8,if(L59="S",'Survival Probabilities'!$C$9,if(isblank(L59),1))))</f>
        <v>0.5535714286</v>
      </c>
      <c r="R59" s="5">
        <f>if(M59='Survival Probabilities'!$B$21,'Survival Probabilities'!$C$21,if(M59='Survival Probabilities'!$B$22,'Survival Probabilities'!$C$22,if(M59='Survival Probabilities'!$B$23,'Survival Probabilities'!$C$23,if(M59='Survival Probabilities'!$B$24,'Survival Probabilities'!$C$24,if(M59='Survival Probabilities'!$B$25,'Survival Probabilities'!$C$25,if(M59='Survival Probabilities'!$B$26,'Survival Probabilities'!$C$26,if(M59='Survival Probabilities'!$B$27,'Survival Probabilities'!$C$27,if(M59='Survival Probabilities'!$B$28,5%,if(M59="",1)))))))))</f>
        <v>1</v>
      </c>
      <c r="S59" s="4">
        <f t="shared" si="1"/>
        <v>0.008888802922</v>
      </c>
      <c r="T59" s="5">
        <f>if(S59&gt;='Survival Probabilities'!$J$4,1,0)</f>
        <v>0</v>
      </c>
      <c r="U59" s="5">
        <f t="shared" si="2"/>
        <v>1</v>
      </c>
    </row>
    <row r="60">
      <c r="A60" s="3">
        <v>59.0</v>
      </c>
      <c r="B60" s="3">
        <v>1.0</v>
      </c>
      <c r="C60" s="3">
        <v>2.0</v>
      </c>
      <c r="D60" s="3" t="s">
        <v>111</v>
      </c>
      <c r="E60" s="3" t="s">
        <v>26</v>
      </c>
      <c r="F60" s="3">
        <v>5.0</v>
      </c>
      <c r="G60" s="3">
        <v>1.0</v>
      </c>
      <c r="H60" s="3">
        <v>2.0</v>
      </c>
      <c r="I60" s="3" t="s">
        <v>112</v>
      </c>
      <c r="J60" s="3">
        <v>27.75</v>
      </c>
      <c r="L60" s="3" t="s">
        <v>24</v>
      </c>
      <c r="M60" s="5" t="str">
        <f t="shared" si="3"/>
        <v/>
      </c>
      <c r="N60" s="4">
        <f>if(C60=1,'Survival Probabilities'!$C$2,if(C60 = 2,'Survival Probabilities'!$C$3,if(C60 = 3,'Survival Probabilities'!$C$4,if(isblank(C60),1))))</f>
        <v>0.472826087</v>
      </c>
      <c r="O60" s="4">
        <f>if(E60 = "male",'Survival Probabilities'!$C$5,if(E60="female",'Survival Probabilities'!$C$6,if(isblank(E60),1)))</f>
        <v>0.7420382166</v>
      </c>
      <c r="P60" s="4">
        <f>if(F60 &lt; 1,'Survival Probabilities'!$C$10,if(and(F60&gt;= 1, F60&lt;5),'Survival Probabilities'!$C$11, if(and(F60&gt;= 5, F60&lt;10),'Survival Probabilities'!$C$12,if(and(F60&gt;= 10, F60&lt;20),'Survival Probabilities'!$C$13,if(and(F60&gt;= 20, F60&lt;30),'Survival Probabilities'!$C$14,if(and(F60&gt;= 30, F60&lt;40),'Survival Probabilities'!$C$15,if(and(F60&gt;= 40, F60&lt;50),'Survival Probabilities'!$C$16,if(and(F60&gt;= 50, F60&lt;60),'Survival Probabilities'!$C$17,if(and(F60&gt;= 60, F60&lt;70),'Survival Probabilities'!$C$18,if(and(F60&gt;= 70, F60&lt;80),5%,if(and(F60&gt;= 80, F60&lt;90),5%,if(isblank(F60),1))))))))))))</f>
        <v>0.5</v>
      </c>
      <c r="Q60" s="4">
        <f>if(L60 = "C",'Survival Probabilities'!$C$7,if(L60="Q",'Survival Probabilities'!$C$8,if(L60="S",'Survival Probabilities'!$C$9,if(isblank(L60),1))))</f>
        <v>0.3369565217</v>
      </c>
      <c r="R60" s="5">
        <f>if(M60='Survival Probabilities'!$B$21,'Survival Probabilities'!$C$21,if(M60='Survival Probabilities'!$B$22,'Survival Probabilities'!$C$22,if(M60='Survival Probabilities'!$B$23,'Survival Probabilities'!$C$23,if(M60='Survival Probabilities'!$B$24,'Survival Probabilities'!$C$24,if(M60='Survival Probabilities'!$B$25,'Survival Probabilities'!$C$25,if(M60='Survival Probabilities'!$B$26,'Survival Probabilities'!$C$26,if(M60='Survival Probabilities'!$B$27,'Survival Probabilities'!$C$27,if(M60='Survival Probabilities'!$B$28,5%,if(M60="",1)))))))))</f>
        <v>1</v>
      </c>
      <c r="S60" s="4">
        <f t="shared" si="1"/>
        <v>0.05911144465</v>
      </c>
      <c r="T60" s="5">
        <f>if(S60&gt;='Survival Probabilities'!$J$4,1,0)</f>
        <v>1</v>
      </c>
      <c r="U60" s="5">
        <f t="shared" si="2"/>
        <v>1</v>
      </c>
    </row>
    <row r="61">
      <c r="A61" s="3">
        <v>60.0</v>
      </c>
      <c r="B61" s="3">
        <v>0.0</v>
      </c>
      <c r="C61" s="3">
        <v>3.0</v>
      </c>
      <c r="D61" s="3" t="s">
        <v>113</v>
      </c>
      <c r="E61" s="3" t="s">
        <v>22</v>
      </c>
      <c r="F61" s="3">
        <v>11.0</v>
      </c>
      <c r="G61" s="3">
        <v>5.0</v>
      </c>
      <c r="H61" s="3">
        <v>2.0</v>
      </c>
      <c r="I61" s="3" t="s">
        <v>114</v>
      </c>
      <c r="J61" s="3">
        <v>46.9</v>
      </c>
      <c r="L61" s="3" t="s">
        <v>24</v>
      </c>
      <c r="M61" s="5" t="str">
        <f t="shared" si="3"/>
        <v/>
      </c>
      <c r="N61" s="4">
        <f>if(C61=1,'Survival Probabilities'!$C$2,if(C61 = 2,'Survival Probabilities'!$C$3,if(C61 = 3,'Survival Probabilities'!$C$4,if(isblank(C61),1))))</f>
        <v>0.2428571429</v>
      </c>
      <c r="O61" s="4">
        <f>if(E61 = "male",'Survival Probabilities'!$C$5,if(E61="female",'Survival Probabilities'!$C$6,if(isblank(E61),1)))</f>
        <v>0.1889081456</v>
      </c>
      <c r="P61" s="4">
        <f>if(F61 &lt; 1,'Survival Probabilities'!$C$10,if(and(F61&gt;= 1, F61&lt;5),'Survival Probabilities'!$C$11, if(and(F61&gt;= 5, F61&lt;10),'Survival Probabilities'!$C$12,if(and(F61&gt;= 10, F61&lt;20),'Survival Probabilities'!$C$13,if(and(F61&gt;= 20, F61&lt;30),'Survival Probabilities'!$C$14,if(and(F61&gt;= 30, F61&lt;40),'Survival Probabilities'!$C$15,if(and(F61&gt;= 40, F61&lt;50),'Survival Probabilities'!$C$16,if(and(F61&gt;= 50, F61&lt;60),'Survival Probabilities'!$C$17,if(and(F61&gt;= 60, F61&lt;70),'Survival Probabilities'!$C$18,if(and(F61&gt;= 70, F61&lt;80),5%,if(and(F61&gt;= 80, F61&lt;90),5%,if(isblank(F61),1))))))))))))</f>
        <v>0.4019607843</v>
      </c>
      <c r="Q61" s="4">
        <f>if(L61 = "C",'Survival Probabilities'!$C$7,if(L61="Q",'Survival Probabilities'!$C$8,if(L61="S",'Survival Probabilities'!$C$9,if(isblank(L61),1))))</f>
        <v>0.3369565217</v>
      </c>
      <c r="R61" s="5">
        <f>if(M61='Survival Probabilities'!$B$21,'Survival Probabilities'!$C$21,if(M61='Survival Probabilities'!$B$22,'Survival Probabilities'!$C$22,if(M61='Survival Probabilities'!$B$23,'Survival Probabilities'!$C$23,if(M61='Survival Probabilities'!$B$24,'Survival Probabilities'!$C$24,if(M61='Survival Probabilities'!$B$25,'Survival Probabilities'!$C$25,if(M61='Survival Probabilities'!$B$26,'Survival Probabilities'!$C$26,if(M61='Survival Probabilities'!$B$27,'Survival Probabilities'!$C$27,if(M61='Survival Probabilities'!$B$28,5%,if(M61="",1)))))))))</f>
        <v>1</v>
      </c>
      <c r="S61" s="4">
        <f t="shared" si="1"/>
        <v>0.006213826424</v>
      </c>
      <c r="T61" s="5">
        <f>if(S61&gt;='Survival Probabilities'!$J$4,1,0)</f>
        <v>0</v>
      </c>
      <c r="U61" s="5">
        <f t="shared" si="2"/>
        <v>1</v>
      </c>
    </row>
    <row r="62">
      <c r="A62" s="3">
        <v>61.0</v>
      </c>
      <c r="B62" s="3">
        <v>0.0</v>
      </c>
      <c r="C62" s="3">
        <v>3.0</v>
      </c>
      <c r="D62" s="3" t="s">
        <v>115</v>
      </c>
      <c r="E62" s="3" t="s">
        <v>22</v>
      </c>
      <c r="F62" s="3">
        <v>22.0</v>
      </c>
      <c r="G62" s="3">
        <v>0.0</v>
      </c>
      <c r="H62" s="3">
        <v>0.0</v>
      </c>
      <c r="I62" s="3">
        <v>2669.0</v>
      </c>
      <c r="J62" s="3">
        <v>7.2292</v>
      </c>
      <c r="L62" s="3" t="s">
        <v>29</v>
      </c>
      <c r="M62" s="5" t="str">
        <f t="shared" si="3"/>
        <v/>
      </c>
      <c r="N62" s="4">
        <f>if(C62=1,'Survival Probabilities'!$C$2,if(C62 = 2,'Survival Probabilities'!$C$3,if(C62 = 3,'Survival Probabilities'!$C$4,if(isblank(C62),1))))</f>
        <v>0.2428571429</v>
      </c>
      <c r="O62" s="4">
        <f>if(E62 = "male",'Survival Probabilities'!$C$5,if(E62="female",'Survival Probabilities'!$C$6,if(isblank(E62),1)))</f>
        <v>0.1889081456</v>
      </c>
      <c r="P62" s="4">
        <f>if(F62 &lt; 1,'Survival Probabilities'!$C$10,if(and(F62&gt;= 1, F62&lt;5),'Survival Probabilities'!$C$11, if(and(F62&gt;= 5, F62&lt;10),'Survival Probabilities'!$C$12,if(and(F62&gt;= 10, F62&lt;20),'Survival Probabilities'!$C$13,if(and(F62&gt;= 20, F62&lt;30),'Survival Probabilities'!$C$14,if(and(F62&gt;= 30, F62&lt;40),'Survival Probabilities'!$C$15,if(and(F62&gt;= 40, F62&lt;50),'Survival Probabilities'!$C$16,if(and(F62&gt;= 50, F62&lt;60),'Survival Probabilities'!$C$17,if(and(F62&gt;= 60, F62&lt;70),'Survival Probabilities'!$C$18,if(and(F62&gt;= 70, F62&lt;80),5%,if(and(F62&gt;= 80, F62&lt;90),5%,if(isblank(F62),1))))))))))))</f>
        <v>0.35</v>
      </c>
      <c r="Q62" s="4">
        <f>if(L62 = "C",'Survival Probabilities'!$C$7,if(L62="Q",'Survival Probabilities'!$C$8,if(L62="S",'Survival Probabilities'!$C$9,if(isblank(L62),1))))</f>
        <v>0.5535714286</v>
      </c>
      <c r="R62" s="5">
        <f>if(M62='Survival Probabilities'!$B$21,'Survival Probabilities'!$C$21,if(M62='Survival Probabilities'!$B$22,'Survival Probabilities'!$C$22,if(M62='Survival Probabilities'!$B$23,'Survival Probabilities'!$C$23,if(M62='Survival Probabilities'!$B$24,'Survival Probabilities'!$C$24,if(M62='Survival Probabilities'!$B$25,'Survival Probabilities'!$C$25,if(M62='Survival Probabilities'!$B$26,'Survival Probabilities'!$C$26,if(M62='Survival Probabilities'!$B$27,'Survival Probabilities'!$C$27,if(M62='Survival Probabilities'!$B$28,5%,if(M62="",1)))))))))</f>
        <v>1</v>
      </c>
      <c r="S62" s="4">
        <f t="shared" si="1"/>
        <v>0.008888802922</v>
      </c>
      <c r="T62" s="5">
        <f>if(S62&gt;='Survival Probabilities'!$J$4,1,0)</f>
        <v>0</v>
      </c>
      <c r="U62" s="5">
        <f t="shared" si="2"/>
        <v>1</v>
      </c>
    </row>
    <row r="63">
      <c r="A63" s="3">
        <v>62.0</v>
      </c>
      <c r="B63" s="3">
        <v>1.0</v>
      </c>
      <c r="C63" s="3">
        <v>1.0</v>
      </c>
      <c r="D63" s="3" t="s">
        <v>116</v>
      </c>
      <c r="E63" s="3" t="s">
        <v>26</v>
      </c>
      <c r="F63" s="3">
        <v>38.0</v>
      </c>
      <c r="G63" s="3">
        <v>0.0</v>
      </c>
      <c r="H63" s="3">
        <v>0.0</v>
      </c>
      <c r="I63" s="3">
        <v>113572.0</v>
      </c>
      <c r="J63" s="3">
        <v>80.0</v>
      </c>
      <c r="K63" s="3" t="s">
        <v>117</v>
      </c>
      <c r="M63" s="5" t="str">
        <f t="shared" si="3"/>
        <v>B</v>
      </c>
      <c r="N63" s="4">
        <f>if(C63=1,'Survival Probabilities'!$C$2,if(C63 = 2,'Survival Probabilities'!$C$3,if(C63 = 3,'Survival Probabilities'!$C$4,if(isblank(C63),1))))</f>
        <v>0.6296296296</v>
      </c>
      <c r="O63" s="4">
        <f>if(E63 = "male",'Survival Probabilities'!$C$5,if(E63="female",'Survival Probabilities'!$C$6,if(isblank(E63),1)))</f>
        <v>0.7420382166</v>
      </c>
      <c r="P63" s="4">
        <f>if(F63 &lt; 1,'Survival Probabilities'!$C$10,if(and(F63&gt;= 1, F63&lt;5),'Survival Probabilities'!$C$11, if(and(F63&gt;= 5, F63&lt;10),'Survival Probabilities'!$C$12,if(and(F63&gt;= 10, F63&lt;20),'Survival Probabilities'!$C$13,if(and(F63&gt;= 20, F63&lt;30),'Survival Probabilities'!$C$14,if(and(F63&gt;= 30, F63&lt;40),'Survival Probabilities'!$C$15,if(and(F63&gt;= 40, F63&lt;50),'Survival Probabilities'!$C$16,if(and(F63&gt;= 50, F63&lt;60),'Survival Probabilities'!$C$17,if(and(F63&gt;= 60, F63&lt;70),'Survival Probabilities'!$C$18,if(and(F63&gt;= 70, F63&lt;80),5%,if(and(F63&gt;= 80, F63&lt;90),5%,if(isblank(F63),1))))))))))))</f>
        <v>0.4371257485</v>
      </c>
      <c r="Q63" s="5">
        <f>if(L63 = "C",'Survival Probabilities'!$C$7,if(L63="Q",'Survival Probabilities'!$C$8,if(L63="S",'Survival Probabilities'!$C$9,if(isblank(L63),1))))</f>
        <v>1</v>
      </c>
      <c r="R63" s="4">
        <f>if(M63='Survival Probabilities'!$B$21,'Survival Probabilities'!$C$21,if(M63='Survival Probabilities'!$B$22,'Survival Probabilities'!$C$22,if(M63='Survival Probabilities'!$B$23,'Survival Probabilities'!$C$23,if(M63='Survival Probabilities'!$B$24,'Survival Probabilities'!$C$24,if(M63='Survival Probabilities'!$B$25,'Survival Probabilities'!$C$25,if(M63='Survival Probabilities'!$B$26,'Survival Probabilities'!$C$26,if(M63='Survival Probabilities'!$B$27,'Survival Probabilities'!$C$27,if(M63='Survival Probabilities'!$B$28,5%,if(M63="",1)))))))))</f>
        <v>0.7446808511</v>
      </c>
      <c r="S63" s="4">
        <f t="shared" si="1"/>
        <v>0.1520855685</v>
      </c>
      <c r="T63" s="5">
        <f>if(S63&gt;='Survival Probabilities'!$J$4,1,0)</f>
        <v>1</v>
      </c>
      <c r="U63" s="5">
        <f t="shared" si="2"/>
        <v>1</v>
      </c>
    </row>
    <row r="64">
      <c r="A64" s="3">
        <v>63.0</v>
      </c>
      <c r="B64" s="3">
        <v>0.0</v>
      </c>
      <c r="C64" s="3">
        <v>1.0</v>
      </c>
      <c r="D64" s="3" t="s">
        <v>118</v>
      </c>
      <c r="E64" s="3" t="s">
        <v>22</v>
      </c>
      <c r="F64" s="3">
        <v>45.0</v>
      </c>
      <c r="G64" s="3">
        <v>1.0</v>
      </c>
      <c r="H64" s="3">
        <v>0.0</v>
      </c>
      <c r="I64" s="3">
        <v>36973.0</v>
      </c>
      <c r="J64" s="3">
        <v>83.475</v>
      </c>
      <c r="K64" s="3" t="s">
        <v>119</v>
      </c>
      <c r="L64" s="3" t="s">
        <v>24</v>
      </c>
      <c r="M64" s="5" t="str">
        <f t="shared" si="3"/>
        <v>C</v>
      </c>
      <c r="N64" s="4">
        <f>if(C64=1,'Survival Probabilities'!$C$2,if(C64 = 2,'Survival Probabilities'!$C$3,if(C64 = 3,'Survival Probabilities'!$C$4,if(isblank(C64),1))))</f>
        <v>0.6296296296</v>
      </c>
      <c r="O64" s="4">
        <f>if(E64 = "male",'Survival Probabilities'!$C$5,if(E64="female",'Survival Probabilities'!$C$6,if(isblank(E64),1)))</f>
        <v>0.1889081456</v>
      </c>
      <c r="P64" s="4">
        <f>if(F64 &lt; 1,'Survival Probabilities'!$C$10,if(and(F64&gt;= 1, F64&lt;5),'Survival Probabilities'!$C$11, if(and(F64&gt;= 5, F64&lt;10),'Survival Probabilities'!$C$12,if(and(F64&gt;= 10, F64&lt;20),'Survival Probabilities'!$C$13,if(and(F64&gt;= 20, F64&lt;30),'Survival Probabilities'!$C$14,if(and(F64&gt;= 30, F64&lt;40),'Survival Probabilities'!$C$15,if(and(F64&gt;= 40, F64&lt;50),'Survival Probabilities'!$C$16,if(and(F64&gt;= 50, F64&lt;60),'Survival Probabilities'!$C$17,if(and(F64&gt;= 60, F64&lt;70),'Survival Probabilities'!$C$18,if(and(F64&gt;= 70, F64&lt;80),5%,if(and(F64&gt;= 80, F64&lt;90),5%,if(isblank(F64),1))))))))))))</f>
        <v>0.3820224719</v>
      </c>
      <c r="Q64" s="4">
        <f>if(L64 = "C",'Survival Probabilities'!$C$7,if(L64="Q",'Survival Probabilities'!$C$8,if(L64="S",'Survival Probabilities'!$C$9,if(isblank(L64),1))))</f>
        <v>0.3369565217</v>
      </c>
      <c r="R64" s="4">
        <f>if(M64='Survival Probabilities'!$B$21,'Survival Probabilities'!$C$21,if(M64='Survival Probabilities'!$B$22,'Survival Probabilities'!$C$22,if(M64='Survival Probabilities'!$B$23,'Survival Probabilities'!$C$23,if(M64='Survival Probabilities'!$B$24,'Survival Probabilities'!$C$24,if(M64='Survival Probabilities'!$B$25,'Survival Probabilities'!$C$25,if(M64='Survival Probabilities'!$B$26,'Survival Probabilities'!$C$26,if(M64='Survival Probabilities'!$B$27,'Survival Probabilities'!$C$27,if(M64='Survival Probabilities'!$B$28,5%,if(M64="",1)))))))))</f>
        <v>0.593220339</v>
      </c>
      <c r="S64" s="4">
        <f t="shared" si="1"/>
        <v>0.009082693346</v>
      </c>
      <c r="T64" s="5">
        <f>if(S64&gt;='Survival Probabilities'!$J$4,1,0)</f>
        <v>0</v>
      </c>
      <c r="U64" s="5">
        <f t="shared" si="2"/>
        <v>1</v>
      </c>
    </row>
    <row r="65">
      <c r="A65" s="3">
        <v>64.0</v>
      </c>
      <c r="B65" s="3">
        <v>0.0</v>
      </c>
      <c r="C65" s="3">
        <v>3.0</v>
      </c>
      <c r="D65" s="3" t="s">
        <v>120</v>
      </c>
      <c r="E65" s="3" t="s">
        <v>22</v>
      </c>
      <c r="F65" s="3">
        <v>4.0</v>
      </c>
      <c r="G65" s="3">
        <v>3.0</v>
      </c>
      <c r="H65" s="3">
        <v>2.0</v>
      </c>
      <c r="I65" s="3">
        <v>347088.0</v>
      </c>
      <c r="J65" s="3">
        <v>27.9</v>
      </c>
      <c r="L65" s="3" t="s">
        <v>24</v>
      </c>
      <c r="M65" s="5" t="str">
        <f t="shared" si="3"/>
        <v/>
      </c>
      <c r="N65" s="4">
        <f>if(C65=1,'Survival Probabilities'!$C$2,if(C65 = 2,'Survival Probabilities'!$C$3,if(C65 = 3,'Survival Probabilities'!$C$4,if(isblank(C65),1))))</f>
        <v>0.2428571429</v>
      </c>
      <c r="O65" s="4">
        <f>if(E65 = "male",'Survival Probabilities'!$C$5,if(E65="female",'Survival Probabilities'!$C$6,if(isblank(E65),1)))</f>
        <v>0.1889081456</v>
      </c>
      <c r="P65" s="4">
        <f>if(F65 &lt; 1,'Survival Probabilities'!$C$10,if(and(F65&gt;= 1, F65&lt;5),'Survival Probabilities'!$C$11, if(and(F65&gt;= 5, F65&lt;10),'Survival Probabilities'!$C$12,if(and(F65&gt;= 10, F65&lt;20),'Survival Probabilities'!$C$13,if(and(F65&gt;= 20, F65&lt;30),'Survival Probabilities'!$C$14,if(and(F65&gt;= 30, F65&lt;40),'Survival Probabilities'!$C$15,if(and(F65&gt;= 40, F65&lt;50),'Survival Probabilities'!$C$16,if(and(F65&gt;= 50, F65&lt;60),'Survival Probabilities'!$C$17,if(and(F65&gt;= 60, F65&lt;70),'Survival Probabilities'!$C$18,if(and(F65&gt;= 70, F65&lt;80),5%,if(and(F65&gt;= 80, F65&lt;90),5%,if(isblank(F65),1))))))))))))</f>
        <v>0.6060606061</v>
      </c>
      <c r="Q65" s="4">
        <f>if(L65 = "C",'Survival Probabilities'!$C$7,if(L65="Q",'Survival Probabilities'!$C$8,if(L65="S",'Survival Probabilities'!$C$9,if(isblank(L65),1))))</f>
        <v>0.3369565217</v>
      </c>
      <c r="R65" s="5">
        <f>if(M65='Survival Probabilities'!$B$21,'Survival Probabilities'!$C$21,if(M65='Survival Probabilities'!$B$22,'Survival Probabilities'!$C$22,if(M65='Survival Probabilities'!$B$23,'Survival Probabilities'!$C$23,if(M65='Survival Probabilities'!$B$24,'Survival Probabilities'!$C$24,if(M65='Survival Probabilities'!$B$25,'Survival Probabilities'!$C$25,if(M65='Survival Probabilities'!$B$26,'Survival Probabilities'!$C$26,if(M65='Survival Probabilities'!$B$27,'Survival Probabilities'!$C$27,if(M65='Survival Probabilities'!$B$28,5%,if(M65="",1)))))))))</f>
        <v>1</v>
      </c>
      <c r="S65" s="4">
        <f t="shared" si="1"/>
        <v>0.009368962236</v>
      </c>
      <c r="T65" s="5">
        <f>if(S65&gt;='Survival Probabilities'!$J$4,1,0)</f>
        <v>0</v>
      </c>
      <c r="U65" s="5">
        <f t="shared" si="2"/>
        <v>1</v>
      </c>
    </row>
    <row r="66">
      <c r="A66" s="3">
        <v>65.0</v>
      </c>
      <c r="B66" s="3">
        <v>0.0</v>
      </c>
      <c r="C66" s="3">
        <v>1.0</v>
      </c>
      <c r="D66" s="3" t="s">
        <v>121</v>
      </c>
      <c r="E66" s="3" t="s">
        <v>22</v>
      </c>
      <c r="G66" s="3">
        <v>0.0</v>
      </c>
      <c r="H66" s="3">
        <v>0.0</v>
      </c>
      <c r="I66" s="3" t="s">
        <v>122</v>
      </c>
      <c r="J66" s="3">
        <v>27.7208</v>
      </c>
      <c r="L66" s="3" t="s">
        <v>29</v>
      </c>
      <c r="M66" s="5" t="str">
        <f t="shared" si="3"/>
        <v/>
      </c>
      <c r="N66" s="4">
        <f>if(C66=1,'Survival Probabilities'!$C$2,if(C66 = 2,'Survival Probabilities'!$C$3,if(C66 = 3,'Survival Probabilities'!$C$4,if(isblank(C66),1))))</f>
        <v>0.6296296296</v>
      </c>
      <c r="O66" s="4">
        <f>if(E66 = "male",'Survival Probabilities'!$C$5,if(E66="female",'Survival Probabilities'!$C$6,if(isblank(E66),1)))</f>
        <v>0.1889081456</v>
      </c>
      <c r="P66" s="4">
        <f>if(F66 &lt; 1,'Survival Probabilities'!$C$10,if(and(F66&gt;= 1, F66&lt;5),'Survival Probabilities'!$C$11, if(and(F66&gt;= 5, F66&lt;10),'Survival Probabilities'!$C$12,if(and(F66&gt;= 10, F66&lt;20),'Survival Probabilities'!$C$13,if(and(F66&gt;= 20, F66&lt;30),'Survival Probabilities'!$C$14,if(and(F66&gt;= 30, F66&lt;40),'Survival Probabilities'!$C$15,if(and(F66&gt;= 40, F66&lt;50),'Survival Probabilities'!$C$16,if(and(F66&gt;= 50, F66&lt;60),'Survival Probabilities'!$C$17,if(and(F66&gt;= 60, F66&lt;70),'Survival Probabilities'!$C$18,if(and(F66&gt;= 70, F66&lt;80),5%,if(and(F66&gt;= 80, F66&lt;90),5%,if(isblank(F66),1))))))))))))</f>
        <v>1</v>
      </c>
      <c r="Q66" s="4">
        <f>if(L66 = "C",'Survival Probabilities'!$C$7,if(L66="Q",'Survival Probabilities'!$C$8,if(L66="S",'Survival Probabilities'!$C$9,if(isblank(L66),1))))</f>
        <v>0.5535714286</v>
      </c>
      <c r="R66" s="5">
        <f>if(M66='Survival Probabilities'!$B$21,'Survival Probabilities'!$C$21,if(M66='Survival Probabilities'!$B$22,'Survival Probabilities'!$C$22,if(M66='Survival Probabilities'!$B$23,'Survival Probabilities'!$C$23,if(M66='Survival Probabilities'!$B$24,'Survival Probabilities'!$C$24,if(M66='Survival Probabilities'!$B$25,'Survival Probabilities'!$C$25,if(M66='Survival Probabilities'!$B$26,'Survival Probabilities'!$C$26,if(M66='Survival Probabilities'!$B$27,'Survival Probabilities'!$C$27,if(M66='Survival Probabilities'!$B$28,5%,if(M66="",1)))))))))</f>
        <v>1</v>
      </c>
      <c r="S66" s="4">
        <f t="shared" si="1"/>
        <v>0.0658429846</v>
      </c>
      <c r="T66" s="5">
        <f>if(S66&gt;='Survival Probabilities'!$J$4,1,0)</f>
        <v>1</v>
      </c>
      <c r="U66" s="5">
        <f t="shared" si="2"/>
        <v>0</v>
      </c>
    </row>
    <row r="67">
      <c r="A67" s="3">
        <v>66.0</v>
      </c>
      <c r="B67" s="3">
        <v>1.0</v>
      </c>
      <c r="C67" s="3">
        <v>3.0</v>
      </c>
      <c r="D67" s="3" t="s">
        <v>123</v>
      </c>
      <c r="E67" s="3" t="s">
        <v>22</v>
      </c>
      <c r="G67" s="3">
        <v>1.0</v>
      </c>
      <c r="H67" s="3">
        <v>1.0</v>
      </c>
      <c r="I67" s="3">
        <v>2661.0</v>
      </c>
      <c r="J67" s="3">
        <v>15.2458</v>
      </c>
      <c r="L67" s="3" t="s">
        <v>29</v>
      </c>
      <c r="M67" s="5" t="str">
        <f t="shared" si="3"/>
        <v/>
      </c>
      <c r="N67" s="4">
        <f>if(C67=1,'Survival Probabilities'!$C$2,if(C67 = 2,'Survival Probabilities'!$C$3,if(C67 = 3,'Survival Probabilities'!$C$4,if(isblank(C67),1))))</f>
        <v>0.2428571429</v>
      </c>
      <c r="O67" s="4">
        <f>if(E67 = "male",'Survival Probabilities'!$C$5,if(E67="female",'Survival Probabilities'!$C$6,if(isblank(E67),1)))</f>
        <v>0.1889081456</v>
      </c>
      <c r="P67" s="4">
        <f>if(F67 &lt; 1,'Survival Probabilities'!$C$10,if(and(F67&gt;= 1, F67&lt;5),'Survival Probabilities'!$C$11, if(and(F67&gt;= 5, F67&lt;10),'Survival Probabilities'!$C$12,if(and(F67&gt;= 10, F67&lt;20),'Survival Probabilities'!$C$13,if(and(F67&gt;= 20, F67&lt;30),'Survival Probabilities'!$C$14,if(and(F67&gt;= 30, F67&lt;40),'Survival Probabilities'!$C$15,if(and(F67&gt;= 40, F67&lt;50),'Survival Probabilities'!$C$16,if(and(F67&gt;= 50, F67&lt;60),'Survival Probabilities'!$C$17,if(and(F67&gt;= 60, F67&lt;70),'Survival Probabilities'!$C$18,if(and(F67&gt;= 70, F67&lt;80),5%,if(and(F67&gt;= 80, F67&lt;90),5%,if(isblank(F67),1))))))))))))</f>
        <v>1</v>
      </c>
      <c r="Q67" s="4">
        <f>if(L67 = "C",'Survival Probabilities'!$C$7,if(L67="Q",'Survival Probabilities'!$C$8,if(L67="S",'Survival Probabilities'!$C$9,if(isblank(L67),1))))</f>
        <v>0.5535714286</v>
      </c>
      <c r="R67" s="5">
        <f>if(M67='Survival Probabilities'!$B$21,'Survival Probabilities'!$C$21,if(M67='Survival Probabilities'!$B$22,'Survival Probabilities'!$C$22,if(M67='Survival Probabilities'!$B$23,'Survival Probabilities'!$C$23,if(M67='Survival Probabilities'!$B$24,'Survival Probabilities'!$C$24,if(M67='Survival Probabilities'!$B$25,'Survival Probabilities'!$C$25,if(M67='Survival Probabilities'!$B$26,'Survival Probabilities'!$C$26,if(M67='Survival Probabilities'!$B$27,'Survival Probabilities'!$C$27,if(M67='Survival Probabilities'!$B$28,5%,if(M67="",1)))))))))</f>
        <v>1</v>
      </c>
      <c r="S67" s="4">
        <f t="shared" si="1"/>
        <v>0.02539657978</v>
      </c>
      <c r="T67" s="5">
        <f>if(S67&gt;='Survival Probabilities'!$J$4,1,0)</f>
        <v>0</v>
      </c>
      <c r="U67" s="5">
        <f t="shared" si="2"/>
        <v>0</v>
      </c>
    </row>
    <row r="68">
      <c r="A68" s="3">
        <v>67.0</v>
      </c>
      <c r="B68" s="3">
        <v>1.0</v>
      </c>
      <c r="C68" s="3">
        <v>2.0</v>
      </c>
      <c r="D68" s="3" t="s">
        <v>124</v>
      </c>
      <c r="E68" s="3" t="s">
        <v>26</v>
      </c>
      <c r="F68" s="3">
        <v>29.0</v>
      </c>
      <c r="G68" s="3">
        <v>0.0</v>
      </c>
      <c r="H68" s="3">
        <v>0.0</v>
      </c>
      <c r="I68" s="3" t="s">
        <v>125</v>
      </c>
      <c r="J68" s="3">
        <v>10.5</v>
      </c>
      <c r="K68" s="3" t="s">
        <v>126</v>
      </c>
      <c r="L68" s="3" t="s">
        <v>24</v>
      </c>
      <c r="M68" s="5" t="str">
        <f t="shared" si="3"/>
        <v>F</v>
      </c>
      <c r="N68" s="4">
        <f>if(C68=1,'Survival Probabilities'!$C$2,if(C68 = 2,'Survival Probabilities'!$C$3,if(C68 = 3,'Survival Probabilities'!$C$4,if(isblank(C68),1))))</f>
        <v>0.472826087</v>
      </c>
      <c r="O68" s="4">
        <f>if(E68 = "male",'Survival Probabilities'!$C$5,if(E68="female",'Survival Probabilities'!$C$6,if(isblank(E68),1)))</f>
        <v>0.7420382166</v>
      </c>
      <c r="P68" s="4">
        <f>if(F68 &lt; 1,'Survival Probabilities'!$C$10,if(and(F68&gt;= 1, F68&lt;5),'Survival Probabilities'!$C$11, if(and(F68&gt;= 5, F68&lt;10),'Survival Probabilities'!$C$12,if(and(F68&gt;= 10, F68&lt;20),'Survival Probabilities'!$C$13,if(and(F68&gt;= 20, F68&lt;30),'Survival Probabilities'!$C$14,if(and(F68&gt;= 30, F68&lt;40),'Survival Probabilities'!$C$15,if(and(F68&gt;= 40, F68&lt;50),'Survival Probabilities'!$C$16,if(and(F68&gt;= 50, F68&lt;60),'Survival Probabilities'!$C$17,if(and(F68&gt;= 60, F68&lt;70),'Survival Probabilities'!$C$18,if(and(F68&gt;= 70, F68&lt;80),5%,if(and(F68&gt;= 80, F68&lt;90),5%,if(isblank(F68),1))))))))))))</f>
        <v>0.35</v>
      </c>
      <c r="Q68" s="4">
        <f>if(L68 = "C",'Survival Probabilities'!$C$7,if(L68="Q",'Survival Probabilities'!$C$8,if(L68="S",'Survival Probabilities'!$C$9,if(isblank(L68),1))))</f>
        <v>0.3369565217</v>
      </c>
      <c r="R68" s="4">
        <f>if(M68='Survival Probabilities'!$B$21,'Survival Probabilities'!$C$21,if(M68='Survival Probabilities'!$B$22,'Survival Probabilities'!$C$22,if(M68='Survival Probabilities'!$B$23,'Survival Probabilities'!$C$23,if(M68='Survival Probabilities'!$B$24,'Survival Probabilities'!$C$24,if(M68='Survival Probabilities'!$B$25,'Survival Probabilities'!$C$25,if(M68='Survival Probabilities'!$B$26,'Survival Probabilities'!$C$26,if(M68='Survival Probabilities'!$B$27,'Survival Probabilities'!$C$27,if(M68='Survival Probabilities'!$B$28,5%,if(M68="",1)))))))))</f>
        <v>0.6153846154</v>
      </c>
      <c r="S68" s="4">
        <f t="shared" si="1"/>
        <v>0.02546339154</v>
      </c>
      <c r="T68" s="5">
        <f>if(S68&gt;='Survival Probabilities'!$J$4,1,0)</f>
        <v>0</v>
      </c>
      <c r="U68" s="5">
        <f t="shared" si="2"/>
        <v>0</v>
      </c>
    </row>
    <row r="69">
      <c r="A69" s="3">
        <v>68.0</v>
      </c>
      <c r="B69" s="3">
        <v>0.0</v>
      </c>
      <c r="C69" s="3">
        <v>3.0</v>
      </c>
      <c r="D69" s="3" t="s">
        <v>127</v>
      </c>
      <c r="E69" s="3" t="s">
        <v>22</v>
      </c>
      <c r="F69" s="3">
        <v>19.0</v>
      </c>
      <c r="G69" s="3">
        <v>0.0</v>
      </c>
      <c r="H69" s="3">
        <v>0.0</v>
      </c>
      <c r="I69" s="3" t="s">
        <v>128</v>
      </c>
      <c r="J69" s="3">
        <v>8.1583</v>
      </c>
      <c r="L69" s="3" t="s">
        <v>24</v>
      </c>
      <c r="M69" s="5" t="str">
        <f t="shared" si="3"/>
        <v/>
      </c>
      <c r="N69" s="4">
        <f>if(C69=1,'Survival Probabilities'!$C$2,if(C69 = 2,'Survival Probabilities'!$C$3,if(C69 = 3,'Survival Probabilities'!$C$4,if(isblank(C69),1))))</f>
        <v>0.2428571429</v>
      </c>
      <c r="O69" s="4">
        <f>if(E69 = "male",'Survival Probabilities'!$C$5,if(E69="female",'Survival Probabilities'!$C$6,if(isblank(E69),1)))</f>
        <v>0.1889081456</v>
      </c>
      <c r="P69" s="4">
        <f>if(F69 &lt; 1,'Survival Probabilities'!$C$10,if(and(F69&gt;= 1, F69&lt;5),'Survival Probabilities'!$C$11, if(and(F69&gt;= 5, F69&lt;10),'Survival Probabilities'!$C$12,if(and(F69&gt;= 10, F69&lt;20),'Survival Probabilities'!$C$13,if(and(F69&gt;= 20, F69&lt;30),'Survival Probabilities'!$C$14,if(and(F69&gt;= 30, F69&lt;40),'Survival Probabilities'!$C$15,if(and(F69&gt;= 40, F69&lt;50),'Survival Probabilities'!$C$16,if(and(F69&gt;= 50, F69&lt;60),'Survival Probabilities'!$C$17,if(and(F69&gt;= 60, F69&lt;70),'Survival Probabilities'!$C$18,if(and(F69&gt;= 70, F69&lt;80),5%,if(and(F69&gt;= 80, F69&lt;90),5%,if(isblank(F69),1))))))))))))</f>
        <v>0.4019607843</v>
      </c>
      <c r="Q69" s="4">
        <f>if(L69 = "C",'Survival Probabilities'!$C$7,if(L69="Q",'Survival Probabilities'!$C$8,if(L69="S",'Survival Probabilities'!$C$9,if(isblank(L69),1))))</f>
        <v>0.3369565217</v>
      </c>
      <c r="R69" s="5">
        <f>if(M69='Survival Probabilities'!$B$21,'Survival Probabilities'!$C$21,if(M69='Survival Probabilities'!$B$22,'Survival Probabilities'!$C$22,if(M69='Survival Probabilities'!$B$23,'Survival Probabilities'!$C$23,if(M69='Survival Probabilities'!$B$24,'Survival Probabilities'!$C$24,if(M69='Survival Probabilities'!$B$25,'Survival Probabilities'!$C$25,if(M69='Survival Probabilities'!$B$26,'Survival Probabilities'!$C$26,if(M69='Survival Probabilities'!$B$27,'Survival Probabilities'!$C$27,if(M69='Survival Probabilities'!$B$28,5%,if(M69="",1)))))))))</f>
        <v>1</v>
      </c>
      <c r="S69" s="4">
        <f t="shared" si="1"/>
        <v>0.006213826424</v>
      </c>
      <c r="T69" s="5">
        <f>if(S69&gt;='Survival Probabilities'!$J$4,1,0)</f>
        <v>0</v>
      </c>
      <c r="U69" s="5">
        <f t="shared" si="2"/>
        <v>1</v>
      </c>
    </row>
    <row r="70">
      <c r="A70" s="3">
        <v>69.0</v>
      </c>
      <c r="B70" s="3">
        <v>1.0</v>
      </c>
      <c r="C70" s="3">
        <v>3.0</v>
      </c>
      <c r="D70" s="3" t="s">
        <v>129</v>
      </c>
      <c r="E70" s="3" t="s">
        <v>26</v>
      </c>
      <c r="F70" s="3">
        <v>17.0</v>
      </c>
      <c r="G70" s="3">
        <v>4.0</v>
      </c>
      <c r="H70" s="3">
        <v>2.0</v>
      </c>
      <c r="I70" s="3">
        <v>3101281.0</v>
      </c>
      <c r="J70" s="3">
        <v>7.925</v>
      </c>
      <c r="L70" s="3" t="s">
        <v>24</v>
      </c>
      <c r="M70" s="5" t="str">
        <f t="shared" si="3"/>
        <v/>
      </c>
      <c r="N70" s="4">
        <f>if(C70=1,'Survival Probabilities'!$C$2,if(C70 = 2,'Survival Probabilities'!$C$3,if(C70 = 3,'Survival Probabilities'!$C$4,if(isblank(C70),1))))</f>
        <v>0.2428571429</v>
      </c>
      <c r="O70" s="4">
        <f>if(E70 = "male",'Survival Probabilities'!$C$5,if(E70="female",'Survival Probabilities'!$C$6,if(isblank(E70),1)))</f>
        <v>0.7420382166</v>
      </c>
      <c r="P70" s="4">
        <f>if(F70 &lt; 1,'Survival Probabilities'!$C$10,if(and(F70&gt;= 1, F70&lt;5),'Survival Probabilities'!$C$11, if(and(F70&gt;= 5, F70&lt;10),'Survival Probabilities'!$C$12,if(and(F70&gt;= 10, F70&lt;20),'Survival Probabilities'!$C$13,if(and(F70&gt;= 20, F70&lt;30),'Survival Probabilities'!$C$14,if(and(F70&gt;= 30, F70&lt;40),'Survival Probabilities'!$C$15,if(and(F70&gt;= 40, F70&lt;50),'Survival Probabilities'!$C$16,if(and(F70&gt;= 50, F70&lt;60),'Survival Probabilities'!$C$17,if(and(F70&gt;= 60, F70&lt;70),'Survival Probabilities'!$C$18,if(and(F70&gt;= 70, F70&lt;80),5%,if(and(F70&gt;= 80, F70&lt;90),5%,if(isblank(F70),1))))))))))))</f>
        <v>0.4019607843</v>
      </c>
      <c r="Q70" s="4">
        <f>if(L70 = "C",'Survival Probabilities'!$C$7,if(L70="Q",'Survival Probabilities'!$C$8,if(L70="S",'Survival Probabilities'!$C$9,if(isblank(L70),1))))</f>
        <v>0.3369565217</v>
      </c>
      <c r="R70" s="5">
        <f>if(M70='Survival Probabilities'!$B$21,'Survival Probabilities'!$C$21,if(M70='Survival Probabilities'!$B$22,'Survival Probabilities'!$C$22,if(M70='Survival Probabilities'!$B$23,'Survival Probabilities'!$C$23,if(M70='Survival Probabilities'!$B$24,'Survival Probabilities'!$C$24,if(M70='Survival Probabilities'!$B$25,'Survival Probabilities'!$C$25,if(M70='Survival Probabilities'!$B$26,'Survival Probabilities'!$C$26,if(M70='Survival Probabilities'!$B$27,'Survival Probabilities'!$C$27,if(M70='Survival Probabilities'!$B$28,5%,if(M70="",1)))))))))</f>
        <v>1</v>
      </c>
      <c r="S70" s="4">
        <f t="shared" si="1"/>
        <v>0.02440814113</v>
      </c>
      <c r="T70" s="5">
        <f>if(S70&gt;='Survival Probabilities'!$J$4,1,0)</f>
        <v>0</v>
      </c>
      <c r="U70" s="5">
        <f t="shared" si="2"/>
        <v>0</v>
      </c>
    </row>
    <row r="71">
      <c r="A71" s="3">
        <v>70.0</v>
      </c>
      <c r="B71" s="3">
        <v>0.0</v>
      </c>
      <c r="C71" s="3">
        <v>3.0</v>
      </c>
      <c r="D71" s="3" t="s">
        <v>130</v>
      </c>
      <c r="E71" s="3" t="s">
        <v>22</v>
      </c>
      <c r="F71" s="3">
        <v>26.0</v>
      </c>
      <c r="G71" s="3">
        <v>2.0</v>
      </c>
      <c r="H71" s="3">
        <v>0.0</v>
      </c>
      <c r="I71" s="3">
        <v>315151.0</v>
      </c>
      <c r="J71" s="3">
        <v>8.6625</v>
      </c>
      <c r="L71" s="3" t="s">
        <v>24</v>
      </c>
      <c r="M71" s="5" t="str">
        <f t="shared" si="3"/>
        <v/>
      </c>
      <c r="N71" s="4">
        <f>if(C71=1,'Survival Probabilities'!$C$2,if(C71 = 2,'Survival Probabilities'!$C$3,if(C71 = 3,'Survival Probabilities'!$C$4,if(isblank(C71),1))))</f>
        <v>0.2428571429</v>
      </c>
      <c r="O71" s="4">
        <f>if(E71 = "male",'Survival Probabilities'!$C$5,if(E71="female",'Survival Probabilities'!$C$6,if(isblank(E71),1)))</f>
        <v>0.1889081456</v>
      </c>
      <c r="P71" s="4">
        <f>if(F71 &lt; 1,'Survival Probabilities'!$C$10,if(and(F71&gt;= 1, F71&lt;5),'Survival Probabilities'!$C$11, if(and(F71&gt;= 5, F71&lt;10),'Survival Probabilities'!$C$12,if(and(F71&gt;= 10, F71&lt;20),'Survival Probabilities'!$C$13,if(and(F71&gt;= 20, F71&lt;30),'Survival Probabilities'!$C$14,if(and(F71&gt;= 30, F71&lt;40),'Survival Probabilities'!$C$15,if(and(F71&gt;= 40, F71&lt;50),'Survival Probabilities'!$C$16,if(and(F71&gt;= 50, F71&lt;60),'Survival Probabilities'!$C$17,if(and(F71&gt;= 60, F71&lt;70),'Survival Probabilities'!$C$18,if(and(F71&gt;= 70, F71&lt;80),5%,if(and(F71&gt;= 80, F71&lt;90),5%,if(isblank(F71),1))))))))))))</f>
        <v>0.35</v>
      </c>
      <c r="Q71" s="4">
        <f>if(L71 = "C",'Survival Probabilities'!$C$7,if(L71="Q",'Survival Probabilities'!$C$8,if(L71="S",'Survival Probabilities'!$C$9,if(isblank(L71),1))))</f>
        <v>0.3369565217</v>
      </c>
      <c r="R71" s="5">
        <f>if(M71='Survival Probabilities'!$B$21,'Survival Probabilities'!$C$21,if(M71='Survival Probabilities'!$B$22,'Survival Probabilities'!$C$22,if(M71='Survival Probabilities'!$B$23,'Survival Probabilities'!$C$23,if(M71='Survival Probabilities'!$B$24,'Survival Probabilities'!$C$24,if(M71='Survival Probabilities'!$B$25,'Survival Probabilities'!$C$25,if(M71='Survival Probabilities'!$B$26,'Survival Probabilities'!$C$26,if(M71='Survival Probabilities'!$B$27,'Survival Probabilities'!$C$27,if(M71='Survival Probabilities'!$B$28,5%,if(M71="",1)))))))))</f>
        <v>1</v>
      </c>
      <c r="S71" s="4">
        <f t="shared" si="1"/>
        <v>0.005410575691</v>
      </c>
      <c r="T71" s="5">
        <f>if(S71&gt;='Survival Probabilities'!$J$4,1,0)</f>
        <v>0</v>
      </c>
      <c r="U71" s="5">
        <f t="shared" si="2"/>
        <v>1</v>
      </c>
    </row>
    <row r="72">
      <c r="A72" s="3">
        <v>71.0</v>
      </c>
      <c r="B72" s="3">
        <v>0.0</v>
      </c>
      <c r="C72" s="3">
        <v>2.0</v>
      </c>
      <c r="D72" s="3" t="s">
        <v>131</v>
      </c>
      <c r="E72" s="3" t="s">
        <v>22</v>
      </c>
      <c r="F72" s="3">
        <v>32.0</v>
      </c>
      <c r="G72" s="3">
        <v>0.0</v>
      </c>
      <c r="H72" s="3">
        <v>0.0</v>
      </c>
      <c r="I72" s="3" t="s">
        <v>132</v>
      </c>
      <c r="J72" s="3">
        <v>10.5</v>
      </c>
      <c r="L72" s="3" t="s">
        <v>24</v>
      </c>
      <c r="M72" s="5" t="str">
        <f t="shared" si="3"/>
        <v/>
      </c>
      <c r="N72" s="4">
        <f>if(C72=1,'Survival Probabilities'!$C$2,if(C72 = 2,'Survival Probabilities'!$C$3,if(C72 = 3,'Survival Probabilities'!$C$4,if(isblank(C72),1))))</f>
        <v>0.472826087</v>
      </c>
      <c r="O72" s="4">
        <f>if(E72 = "male",'Survival Probabilities'!$C$5,if(E72="female",'Survival Probabilities'!$C$6,if(isblank(E72),1)))</f>
        <v>0.1889081456</v>
      </c>
      <c r="P72" s="4">
        <f>if(F72 &lt; 1,'Survival Probabilities'!$C$10,if(and(F72&gt;= 1, F72&lt;5),'Survival Probabilities'!$C$11, if(and(F72&gt;= 5, F72&lt;10),'Survival Probabilities'!$C$12,if(and(F72&gt;= 10, F72&lt;20),'Survival Probabilities'!$C$13,if(and(F72&gt;= 20, F72&lt;30),'Survival Probabilities'!$C$14,if(and(F72&gt;= 30, F72&lt;40),'Survival Probabilities'!$C$15,if(and(F72&gt;= 40, F72&lt;50),'Survival Probabilities'!$C$16,if(and(F72&gt;= 50, F72&lt;60),'Survival Probabilities'!$C$17,if(and(F72&gt;= 60, F72&lt;70),'Survival Probabilities'!$C$18,if(and(F72&gt;= 70, F72&lt;80),5%,if(and(F72&gt;= 80, F72&lt;90),5%,if(isblank(F72),1))))))))))))</f>
        <v>0.4371257485</v>
      </c>
      <c r="Q72" s="4">
        <f>if(L72 = "C",'Survival Probabilities'!$C$7,if(L72="Q",'Survival Probabilities'!$C$8,if(L72="S",'Survival Probabilities'!$C$9,if(isblank(L72),1))))</f>
        <v>0.3369565217</v>
      </c>
      <c r="R72" s="5">
        <f>if(M72='Survival Probabilities'!$B$21,'Survival Probabilities'!$C$21,if(M72='Survival Probabilities'!$B$22,'Survival Probabilities'!$C$22,if(M72='Survival Probabilities'!$B$23,'Survival Probabilities'!$C$23,if(M72='Survival Probabilities'!$B$24,'Survival Probabilities'!$C$24,if(M72='Survival Probabilities'!$B$25,'Survival Probabilities'!$C$25,if(M72='Survival Probabilities'!$B$26,'Survival Probabilities'!$C$26,if(M72='Survival Probabilities'!$B$27,'Survival Probabilities'!$C$27,if(M72='Survival Probabilities'!$B$28,5%,if(M72="",1)))))))))</f>
        <v>1</v>
      </c>
      <c r="S72" s="4">
        <f t="shared" si="1"/>
        <v>0.01315625764</v>
      </c>
      <c r="T72" s="5">
        <f>if(S72&gt;='Survival Probabilities'!$J$4,1,0)</f>
        <v>0</v>
      </c>
      <c r="U72" s="5">
        <f t="shared" si="2"/>
        <v>1</v>
      </c>
    </row>
    <row r="73">
      <c r="A73" s="3">
        <v>72.0</v>
      </c>
      <c r="B73" s="3">
        <v>0.0</v>
      </c>
      <c r="C73" s="3">
        <v>3.0</v>
      </c>
      <c r="D73" s="3" t="s">
        <v>133</v>
      </c>
      <c r="E73" s="3" t="s">
        <v>26</v>
      </c>
      <c r="F73" s="3">
        <v>16.0</v>
      </c>
      <c r="G73" s="3">
        <v>5.0</v>
      </c>
      <c r="H73" s="3">
        <v>2.0</v>
      </c>
      <c r="I73" s="3" t="s">
        <v>114</v>
      </c>
      <c r="J73" s="3">
        <v>46.9</v>
      </c>
      <c r="L73" s="3" t="s">
        <v>24</v>
      </c>
      <c r="M73" s="5" t="str">
        <f t="shared" si="3"/>
        <v/>
      </c>
      <c r="N73" s="4">
        <f>if(C73=1,'Survival Probabilities'!$C$2,if(C73 = 2,'Survival Probabilities'!$C$3,if(C73 = 3,'Survival Probabilities'!$C$4,if(isblank(C73),1))))</f>
        <v>0.2428571429</v>
      </c>
      <c r="O73" s="4">
        <f>if(E73 = "male",'Survival Probabilities'!$C$5,if(E73="female",'Survival Probabilities'!$C$6,if(isblank(E73),1)))</f>
        <v>0.7420382166</v>
      </c>
      <c r="P73" s="4">
        <f>if(F73 &lt; 1,'Survival Probabilities'!$C$10,if(and(F73&gt;= 1, F73&lt;5),'Survival Probabilities'!$C$11, if(and(F73&gt;= 5, F73&lt;10),'Survival Probabilities'!$C$12,if(and(F73&gt;= 10, F73&lt;20),'Survival Probabilities'!$C$13,if(and(F73&gt;= 20, F73&lt;30),'Survival Probabilities'!$C$14,if(and(F73&gt;= 30, F73&lt;40),'Survival Probabilities'!$C$15,if(and(F73&gt;= 40, F73&lt;50),'Survival Probabilities'!$C$16,if(and(F73&gt;= 50, F73&lt;60),'Survival Probabilities'!$C$17,if(and(F73&gt;= 60, F73&lt;70),'Survival Probabilities'!$C$18,if(and(F73&gt;= 70, F73&lt;80),5%,if(and(F73&gt;= 80, F73&lt;90),5%,if(isblank(F73),1))))))))))))</f>
        <v>0.4019607843</v>
      </c>
      <c r="Q73" s="4">
        <f>if(L73 = "C",'Survival Probabilities'!$C$7,if(L73="Q",'Survival Probabilities'!$C$8,if(L73="S",'Survival Probabilities'!$C$9,if(isblank(L73),1))))</f>
        <v>0.3369565217</v>
      </c>
      <c r="R73" s="5">
        <f>if(M73='Survival Probabilities'!$B$21,'Survival Probabilities'!$C$21,if(M73='Survival Probabilities'!$B$22,'Survival Probabilities'!$C$22,if(M73='Survival Probabilities'!$B$23,'Survival Probabilities'!$C$23,if(M73='Survival Probabilities'!$B$24,'Survival Probabilities'!$C$24,if(M73='Survival Probabilities'!$B$25,'Survival Probabilities'!$C$25,if(M73='Survival Probabilities'!$B$26,'Survival Probabilities'!$C$26,if(M73='Survival Probabilities'!$B$27,'Survival Probabilities'!$C$27,if(M73='Survival Probabilities'!$B$28,5%,if(M73="",1)))))))))</f>
        <v>1</v>
      </c>
      <c r="S73" s="4">
        <f t="shared" si="1"/>
        <v>0.02440814113</v>
      </c>
      <c r="T73" s="5">
        <f>if(S73&gt;='Survival Probabilities'!$J$4,1,0)</f>
        <v>0</v>
      </c>
      <c r="U73" s="5">
        <f t="shared" si="2"/>
        <v>1</v>
      </c>
    </row>
    <row r="74">
      <c r="A74" s="3">
        <v>73.0</v>
      </c>
      <c r="B74" s="3">
        <v>0.0</v>
      </c>
      <c r="C74" s="3">
        <v>2.0</v>
      </c>
      <c r="D74" s="3" t="s">
        <v>134</v>
      </c>
      <c r="E74" s="3" t="s">
        <v>22</v>
      </c>
      <c r="F74" s="3">
        <v>21.0</v>
      </c>
      <c r="G74" s="3">
        <v>0.0</v>
      </c>
      <c r="H74" s="3">
        <v>0.0</v>
      </c>
      <c r="I74" s="3" t="s">
        <v>135</v>
      </c>
      <c r="J74" s="3">
        <v>73.5</v>
      </c>
      <c r="L74" s="3" t="s">
        <v>24</v>
      </c>
      <c r="M74" s="5" t="str">
        <f t="shared" si="3"/>
        <v/>
      </c>
      <c r="N74" s="4">
        <f>if(C74=1,'Survival Probabilities'!$C$2,if(C74 = 2,'Survival Probabilities'!$C$3,if(C74 = 3,'Survival Probabilities'!$C$4,if(isblank(C74),1))))</f>
        <v>0.472826087</v>
      </c>
      <c r="O74" s="4">
        <f>if(E74 = "male",'Survival Probabilities'!$C$5,if(E74="female",'Survival Probabilities'!$C$6,if(isblank(E74),1)))</f>
        <v>0.1889081456</v>
      </c>
      <c r="P74" s="4">
        <f>if(F74 &lt; 1,'Survival Probabilities'!$C$10,if(and(F74&gt;= 1, F74&lt;5),'Survival Probabilities'!$C$11, if(and(F74&gt;= 5, F74&lt;10),'Survival Probabilities'!$C$12,if(and(F74&gt;= 10, F74&lt;20),'Survival Probabilities'!$C$13,if(and(F74&gt;= 20, F74&lt;30),'Survival Probabilities'!$C$14,if(and(F74&gt;= 30, F74&lt;40),'Survival Probabilities'!$C$15,if(and(F74&gt;= 40, F74&lt;50),'Survival Probabilities'!$C$16,if(and(F74&gt;= 50, F74&lt;60),'Survival Probabilities'!$C$17,if(and(F74&gt;= 60, F74&lt;70),'Survival Probabilities'!$C$18,if(and(F74&gt;= 70, F74&lt;80),5%,if(and(F74&gt;= 80, F74&lt;90),5%,if(isblank(F74),1))))))))))))</f>
        <v>0.35</v>
      </c>
      <c r="Q74" s="4">
        <f>if(L74 = "C",'Survival Probabilities'!$C$7,if(L74="Q",'Survival Probabilities'!$C$8,if(L74="S",'Survival Probabilities'!$C$9,if(isblank(L74),1))))</f>
        <v>0.3369565217</v>
      </c>
      <c r="R74" s="5">
        <f>if(M74='Survival Probabilities'!$B$21,'Survival Probabilities'!$C$21,if(M74='Survival Probabilities'!$B$22,'Survival Probabilities'!$C$22,if(M74='Survival Probabilities'!$B$23,'Survival Probabilities'!$C$23,if(M74='Survival Probabilities'!$B$24,'Survival Probabilities'!$C$24,if(M74='Survival Probabilities'!$B$25,'Survival Probabilities'!$C$25,if(M74='Survival Probabilities'!$B$26,'Survival Probabilities'!$C$26,if(M74='Survival Probabilities'!$B$27,'Survival Probabilities'!$C$27,if(M74='Survival Probabilities'!$B$28,5%,if(M74="",1)))))))))</f>
        <v>1</v>
      </c>
      <c r="S74" s="4">
        <f t="shared" si="1"/>
        <v>0.01053401725</v>
      </c>
      <c r="T74" s="5">
        <f>if(S74&gt;='Survival Probabilities'!$J$4,1,0)</f>
        <v>0</v>
      </c>
      <c r="U74" s="5">
        <f t="shared" si="2"/>
        <v>1</v>
      </c>
    </row>
    <row r="75">
      <c r="A75" s="3">
        <v>74.0</v>
      </c>
      <c r="B75" s="3">
        <v>0.0</v>
      </c>
      <c r="C75" s="3">
        <v>3.0</v>
      </c>
      <c r="D75" s="3" t="s">
        <v>136</v>
      </c>
      <c r="E75" s="3" t="s">
        <v>22</v>
      </c>
      <c r="F75" s="3">
        <v>26.0</v>
      </c>
      <c r="G75" s="3">
        <v>1.0</v>
      </c>
      <c r="H75" s="3">
        <v>0.0</v>
      </c>
      <c r="I75" s="3">
        <v>2680.0</v>
      </c>
      <c r="J75" s="3">
        <v>14.4542</v>
      </c>
      <c r="L75" s="3" t="s">
        <v>29</v>
      </c>
      <c r="M75" s="5" t="str">
        <f t="shared" si="3"/>
        <v/>
      </c>
      <c r="N75" s="4">
        <f>if(C75=1,'Survival Probabilities'!$C$2,if(C75 = 2,'Survival Probabilities'!$C$3,if(C75 = 3,'Survival Probabilities'!$C$4,if(isblank(C75),1))))</f>
        <v>0.2428571429</v>
      </c>
      <c r="O75" s="4">
        <f>if(E75 = "male",'Survival Probabilities'!$C$5,if(E75="female",'Survival Probabilities'!$C$6,if(isblank(E75),1)))</f>
        <v>0.1889081456</v>
      </c>
      <c r="P75" s="4">
        <f>if(F75 &lt; 1,'Survival Probabilities'!$C$10,if(and(F75&gt;= 1, F75&lt;5),'Survival Probabilities'!$C$11, if(and(F75&gt;= 5, F75&lt;10),'Survival Probabilities'!$C$12,if(and(F75&gt;= 10, F75&lt;20),'Survival Probabilities'!$C$13,if(and(F75&gt;= 20, F75&lt;30),'Survival Probabilities'!$C$14,if(and(F75&gt;= 30, F75&lt;40),'Survival Probabilities'!$C$15,if(and(F75&gt;= 40, F75&lt;50),'Survival Probabilities'!$C$16,if(and(F75&gt;= 50, F75&lt;60),'Survival Probabilities'!$C$17,if(and(F75&gt;= 60, F75&lt;70),'Survival Probabilities'!$C$18,if(and(F75&gt;= 70, F75&lt;80),5%,if(and(F75&gt;= 80, F75&lt;90),5%,if(isblank(F75),1))))))))))))</f>
        <v>0.35</v>
      </c>
      <c r="Q75" s="4">
        <f>if(L75 = "C",'Survival Probabilities'!$C$7,if(L75="Q",'Survival Probabilities'!$C$8,if(L75="S",'Survival Probabilities'!$C$9,if(isblank(L75),1))))</f>
        <v>0.5535714286</v>
      </c>
      <c r="R75" s="5">
        <f>if(M75='Survival Probabilities'!$B$21,'Survival Probabilities'!$C$21,if(M75='Survival Probabilities'!$B$22,'Survival Probabilities'!$C$22,if(M75='Survival Probabilities'!$B$23,'Survival Probabilities'!$C$23,if(M75='Survival Probabilities'!$B$24,'Survival Probabilities'!$C$24,if(M75='Survival Probabilities'!$B$25,'Survival Probabilities'!$C$25,if(M75='Survival Probabilities'!$B$26,'Survival Probabilities'!$C$26,if(M75='Survival Probabilities'!$B$27,'Survival Probabilities'!$C$27,if(M75='Survival Probabilities'!$B$28,5%,if(M75="",1)))))))))</f>
        <v>1</v>
      </c>
      <c r="S75" s="4">
        <f t="shared" si="1"/>
        <v>0.008888802922</v>
      </c>
      <c r="T75" s="5">
        <f>if(S75&gt;='Survival Probabilities'!$J$4,1,0)</f>
        <v>0</v>
      </c>
      <c r="U75" s="5">
        <f t="shared" si="2"/>
        <v>1</v>
      </c>
    </row>
    <row r="76">
      <c r="A76" s="3">
        <v>75.0</v>
      </c>
      <c r="B76" s="3">
        <v>1.0</v>
      </c>
      <c r="C76" s="3">
        <v>3.0</v>
      </c>
      <c r="D76" s="3" t="s">
        <v>137</v>
      </c>
      <c r="E76" s="3" t="s">
        <v>22</v>
      </c>
      <c r="F76" s="3">
        <v>32.0</v>
      </c>
      <c r="G76" s="3">
        <v>0.0</v>
      </c>
      <c r="H76" s="3">
        <v>0.0</v>
      </c>
      <c r="I76" s="3">
        <v>1601.0</v>
      </c>
      <c r="J76" s="3">
        <v>56.4958</v>
      </c>
      <c r="L76" s="3" t="s">
        <v>24</v>
      </c>
      <c r="M76" s="5" t="str">
        <f t="shared" si="3"/>
        <v/>
      </c>
      <c r="N76" s="4">
        <f>if(C76=1,'Survival Probabilities'!$C$2,if(C76 = 2,'Survival Probabilities'!$C$3,if(C76 = 3,'Survival Probabilities'!$C$4,if(isblank(C76),1))))</f>
        <v>0.2428571429</v>
      </c>
      <c r="O76" s="4">
        <f>if(E76 = "male",'Survival Probabilities'!$C$5,if(E76="female",'Survival Probabilities'!$C$6,if(isblank(E76),1)))</f>
        <v>0.1889081456</v>
      </c>
      <c r="P76" s="4">
        <f>if(F76 &lt; 1,'Survival Probabilities'!$C$10,if(and(F76&gt;= 1, F76&lt;5),'Survival Probabilities'!$C$11, if(and(F76&gt;= 5, F76&lt;10),'Survival Probabilities'!$C$12,if(and(F76&gt;= 10, F76&lt;20),'Survival Probabilities'!$C$13,if(and(F76&gt;= 20, F76&lt;30),'Survival Probabilities'!$C$14,if(and(F76&gt;= 30, F76&lt;40),'Survival Probabilities'!$C$15,if(and(F76&gt;= 40, F76&lt;50),'Survival Probabilities'!$C$16,if(and(F76&gt;= 50, F76&lt;60),'Survival Probabilities'!$C$17,if(and(F76&gt;= 60, F76&lt;70),'Survival Probabilities'!$C$18,if(and(F76&gt;= 70, F76&lt;80),5%,if(and(F76&gt;= 80, F76&lt;90),5%,if(isblank(F76),1))))))))))))</f>
        <v>0.4371257485</v>
      </c>
      <c r="Q76" s="4">
        <f>if(L76 = "C",'Survival Probabilities'!$C$7,if(L76="Q",'Survival Probabilities'!$C$8,if(L76="S",'Survival Probabilities'!$C$9,if(isblank(L76),1))))</f>
        <v>0.3369565217</v>
      </c>
      <c r="R76" s="5">
        <f>if(M76='Survival Probabilities'!$B$21,'Survival Probabilities'!$C$21,if(M76='Survival Probabilities'!$B$22,'Survival Probabilities'!$C$22,if(M76='Survival Probabilities'!$B$23,'Survival Probabilities'!$C$23,if(M76='Survival Probabilities'!$B$24,'Survival Probabilities'!$C$24,if(M76='Survival Probabilities'!$B$25,'Survival Probabilities'!$C$25,if(M76='Survival Probabilities'!$B$26,'Survival Probabilities'!$C$26,if(M76='Survival Probabilities'!$B$27,'Survival Probabilities'!$C$27,if(M76='Survival Probabilities'!$B$28,5%,if(M76="",1)))))))))</f>
        <v>1</v>
      </c>
      <c r="S76" s="4">
        <f t="shared" si="1"/>
        <v>0.00675743414</v>
      </c>
      <c r="T76" s="5">
        <f>if(S76&gt;='Survival Probabilities'!$J$4,1,0)</f>
        <v>0</v>
      </c>
      <c r="U76" s="5">
        <f t="shared" si="2"/>
        <v>0</v>
      </c>
    </row>
    <row r="77">
      <c r="A77" s="3">
        <v>76.0</v>
      </c>
      <c r="B77" s="3">
        <v>0.0</v>
      </c>
      <c r="C77" s="3">
        <v>3.0</v>
      </c>
      <c r="D77" s="3" t="s">
        <v>138</v>
      </c>
      <c r="E77" s="3" t="s">
        <v>22</v>
      </c>
      <c r="F77" s="3">
        <v>25.0</v>
      </c>
      <c r="G77" s="3">
        <v>0.0</v>
      </c>
      <c r="H77" s="3">
        <v>0.0</v>
      </c>
      <c r="I77" s="3">
        <v>348123.0</v>
      </c>
      <c r="J77" s="3">
        <v>7.65</v>
      </c>
      <c r="K77" s="3" t="s">
        <v>139</v>
      </c>
      <c r="L77" s="3" t="s">
        <v>24</v>
      </c>
      <c r="M77" s="5" t="str">
        <f t="shared" si="3"/>
        <v>F</v>
      </c>
      <c r="N77" s="4">
        <f>if(C77=1,'Survival Probabilities'!$C$2,if(C77 = 2,'Survival Probabilities'!$C$3,if(C77 = 3,'Survival Probabilities'!$C$4,if(isblank(C77),1))))</f>
        <v>0.2428571429</v>
      </c>
      <c r="O77" s="4">
        <f>if(E77 = "male",'Survival Probabilities'!$C$5,if(E77="female",'Survival Probabilities'!$C$6,if(isblank(E77),1)))</f>
        <v>0.1889081456</v>
      </c>
      <c r="P77" s="4">
        <f>if(F77 &lt; 1,'Survival Probabilities'!$C$10,if(and(F77&gt;= 1, F77&lt;5),'Survival Probabilities'!$C$11, if(and(F77&gt;= 5, F77&lt;10),'Survival Probabilities'!$C$12,if(and(F77&gt;= 10, F77&lt;20),'Survival Probabilities'!$C$13,if(and(F77&gt;= 20, F77&lt;30),'Survival Probabilities'!$C$14,if(and(F77&gt;= 30, F77&lt;40),'Survival Probabilities'!$C$15,if(and(F77&gt;= 40, F77&lt;50),'Survival Probabilities'!$C$16,if(and(F77&gt;= 50, F77&lt;60),'Survival Probabilities'!$C$17,if(and(F77&gt;= 60, F77&lt;70),'Survival Probabilities'!$C$18,if(and(F77&gt;= 70, F77&lt;80),5%,if(and(F77&gt;= 80, F77&lt;90),5%,if(isblank(F77),1))))))))))))</f>
        <v>0.35</v>
      </c>
      <c r="Q77" s="4">
        <f>if(L77 = "C",'Survival Probabilities'!$C$7,if(L77="Q",'Survival Probabilities'!$C$8,if(L77="S",'Survival Probabilities'!$C$9,if(isblank(L77),1))))</f>
        <v>0.3369565217</v>
      </c>
      <c r="R77" s="4">
        <f>if(M77='Survival Probabilities'!$B$21,'Survival Probabilities'!$C$21,if(M77='Survival Probabilities'!$B$22,'Survival Probabilities'!$C$22,if(M77='Survival Probabilities'!$B$23,'Survival Probabilities'!$C$23,if(M77='Survival Probabilities'!$B$24,'Survival Probabilities'!$C$24,if(M77='Survival Probabilities'!$B$25,'Survival Probabilities'!$C$25,if(M77='Survival Probabilities'!$B$26,'Survival Probabilities'!$C$26,if(M77='Survival Probabilities'!$B$27,'Survival Probabilities'!$C$27,if(M77='Survival Probabilities'!$B$28,5%,if(M77="",1)))))))))</f>
        <v>0.6153846154</v>
      </c>
      <c r="S77" s="4">
        <f t="shared" si="1"/>
        <v>0.003329585041</v>
      </c>
      <c r="T77" s="5">
        <f>if(S77&gt;='Survival Probabilities'!$J$4,1,0)</f>
        <v>0</v>
      </c>
      <c r="U77" s="5">
        <f t="shared" si="2"/>
        <v>1</v>
      </c>
    </row>
    <row r="78">
      <c r="A78" s="3">
        <v>77.0</v>
      </c>
      <c r="B78" s="3">
        <v>0.0</v>
      </c>
      <c r="C78" s="3">
        <v>3.0</v>
      </c>
      <c r="D78" s="3" t="s">
        <v>140</v>
      </c>
      <c r="E78" s="3" t="s">
        <v>22</v>
      </c>
      <c r="G78" s="3">
        <v>0.0</v>
      </c>
      <c r="H78" s="3">
        <v>0.0</v>
      </c>
      <c r="I78" s="3">
        <v>349208.0</v>
      </c>
      <c r="J78" s="3">
        <v>7.8958</v>
      </c>
      <c r="L78" s="3" t="s">
        <v>24</v>
      </c>
      <c r="M78" s="5" t="str">
        <f t="shared" si="3"/>
        <v/>
      </c>
      <c r="N78" s="4">
        <f>if(C78=1,'Survival Probabilities'!$C$2,if(C78 = 2,'Survival Probabilities'!$C$3,if(C78 = 3,'Survival Probabilities'!$C$4,if(isblank(C78),1))))</f>
        <v>0.2428571429</v>
      </c>
      <c r="O78" s="4">
        <f>if(E78 = "male",'Survival Probabilities'!$C$5,if(E78="female",'Survival Probabilities'!$C$6,if(isblank(E78),1)))</f>
        <v>0.1889081456</v>
      </c>
      <c r="P78" s="4">
        <f>if(F78 &lt; 1,'Survival Probabilities'!$C$10,if(and(F78&gt;= 1, F78&lt;5),'Survival Probabilities'!$C$11, if(and(F78&gt;= 5, F78&lt;10),'Survival Probabilities'!$C$12,if(and(F78&gt;= 10, F78&lt;20),'Survival Probabilities'!$C$13,if(and(F78&gt;= 20, F78&lt;30),'Survival Probabilities'!$C$14,if(and(F78&gt;= 30, F78&lt;40),'Survival Probabilities'!$C$15,if(and(F78&gt;= 40, F78&lt;50),'Survival Probabilities'!$C$16,if(and(F78&gt;= 50, F78&lt;60),'Survival Probabilities'!$C$17,if(and(F78&gt;= 60, F78&lt;70),'Survival Probabilities'!$C$18,if(and(F78&gt;= 70, F78&lt;80),5%,if(and(F78&gt;= 80, F78&lt;90),5%,if(isblank(F78),1))))))))))))</f>
        <v>1</v>
      </c>
      <c r="Q78" s="4">
        <f>if(L78 = "C",'Survival Probabilities'!$C$7,if(L78="Q",'Survival Probabilities'!$C$8,if(L78="S",'Survival Probabilities'!$C$9,if(isblank(L78),1))))</f>
        <v>0.3369565217</v>
      </c>
      <c r="R78" s="5">
        <f>if(M78='Survival Probabilities'!$B$21,'Survival Probabilities'!$C$21,if(M78='Survival Probabilities'!$B$22,'Survival Probabilities'!$C$22,if(M78='Survival Probabilities'!$B$23,'Survival Probabilities'!$C$23,if(M78='Survival Probabilities'!$B$24,'Survival Probabilities'!$C$24,if(M78='Survival Probabilities'!$B$25,'Survival Probabilities'!$C$25,if(M78='Survival Probabilities'!$B$26,'Survival Probabilities'!$C$26,if(M78='Survival Probabilities'!$B$27,'Survival Probabilities'!$C$27,if(M78='Survival Probabilities'!$B$28,5%,if(M78="",1)))))))))</f>
        <v>1</v>
      </c>
      <c r="S78" s="4">
        <f t="shared" si="1"/>
        <v>0.01545878769</v>
      </c>
      <c r="T78" s="5">
        <f>if(S78&gt;='Survival Probabilities'!$J$4,1,0)</f>
        <v>0</v>
      </c>
      <c r="U78" s="5">
        <f t="shared" si="2"/>
        <v>1</v>
      </c>
    </row>
    <row r="79">
      <c r="A79" s="3">
        <v>78.0</v>
      </c>
      <c r="B79" s="3">
        <v>0.0</v>
      </c>
      <c r="C79" s="3">
        <v>3.0</v>
      </c>
      <c r="D79" s="3" t="s">
        <v>141</v>
      </c>
      <c r="E79" s="3" t="s">
        <v>22</v>
      </c>
      <c r="G79" s="3">
        <v>0.0</v>
      </c>
      <c r="H79" s="3">
        <v>0.0</v>
      </c>
      <c r="I79" s="3">
        <v>374746.0</v>
      </c>
      <c r="J79" s="3">
        <v>8.05</v>
      </c>
      <c r="L79" s="3" t="s">
        <v>24</v>
      </c>
      <c r="M79" s="5" t="str">
        <f t="shared" si="3"/>
        <v/>
      </c>
      <c r="N79" s="4">
        <f>if(C79=1,'Survival Probabilities'!$C$2,if(C79 = 2,'Survival Probabilities'!$C$3,if(C79 = 3,'Survival Probabilities'!$C$4,if(isblank(C79),1))))</f>
        <v>0.2428571429</v>
      </c>
      <c r="O79" s="4">
        <f>if(E79 = "male",'Survival Probabilities'!$C$5,if(E79="female",'Survival Probabilities'!$C$6,if(isblank(E79),1)))</f>
        <v>0.1889081456</v>
      </c>
      <c r="P79" s="4">
        <f>if(F79 &lt; 1,'Survival Probabilities'!$C$10,if(and(F79&gt;= 1, F79&lt;5),'Survival Probabilities'!$C$11, if(and(F79&gt;= 5, F79&lt;10),'Survival Probabilities'!$C$12,if(and(F79&gt;= 10, F79&lt;20),'Survival Probabilities'!$C$13,if(and(F79&gt;= 20, F79&lt;30),'Survival Probabilities'!$C$14,if(and(F79&gt;= 30, F79&lt;40),'Survival Probabilities'!$C$15,if(and(F79&gt;= 40, F79&lt;50),'Survival Probabilities'!$C$16,if(and(F79&gt;= 50, F79&lt;60),'Survival Probabilities'!$C$17,if(and(F79&gt;= 60, F79&lt;70),'Survival Probabilities'!$C$18,if(and(F79&gt;= 70, F79&lt;80),5%,if(and(F79&gt;= 80, F79&lt;90),5%,if(isblank(F79),1))))))))))))</f>
        <v>1</v>
      </c>
      <c r="Q79" s="4">
        <f>if(L79 = "C",'Survival Probabilities'!$C$7,if(L79="Q",'Survival Probabilities'!$C$8,if(L79="S",'Survival Probabilities'!$C$9,if(isblank(L79),1))))</f>
        <v>0.3369565217</v>
      </c>
      <c r="R79" s="5">
        <f>if(M79='Survival Probabilities'!$B$21,'Survival Probabilities'!$C$21,if(M79='Survival Probabilities'!$B$22,'Survival Probabilities'!$C$22,if(M79='Survival Probabilities'!$B$23,'Survival Probabilities'!$C$23,if(M79='Survival Probabilities'!$B$24,'Survival Probabilities'!$C$24,if(M79='Survival Probabilities'!$B$25,'Survival Probabilities'!$C$25,if(M79='Survival Probabilities'!$B$26,'Survival Probabilities'!$C$26,if(M79='Survival Probabilities'!$B$27,'Survival Probabilities'!$C$27,if(M79='Survival Probabilities'!$B$28,5%,if(M79="",1)))))))))</f>
        <v>1</v>
      </c>
      <c r="S79" s="4">
        <f t="shared" si="1"/>
        <v>0.01545878769</v>
      </c>
      <c r="T79" s="5">
        <f>if(S79&gt;='Survival Probabilities'!$J$4,1,0)</f>
        <v>0</v>
      </c>
      <c r="U79" s="5">
        <f t="shared" si="2"/>
        <v>1</v>
      </c>
    </row>
    <row r="80">
      <c r="A80" s="3">
        <v>79.0</v>
      </c>
      <c r="B80" s="3">
        <v>1.0</v>
      </c>
      <c r="C80" s="3">
        <v>2.0</v>
      </c>
      <c r="D80" s="3" t="s">
        <v>142</v>
      </c>
      <c r="E80" s="3" t="s">
        <v>22</v>
      </c>
      <c r="F80" s="3">
        <v>0.83</v>
      </c>
      <c r="G80" s="3">
        <v>0.0</v>
      </c>
      <c r="H80" s="3">
        <v>2.0</v>
      </c>
      <c r="I80" s="3">
        <v>248738.0</v>
      </c>
      <c r="J80" s="3">
        <v>29.0</v>
      </c>
      <c r="L80" s="3" t="s">
        <v>24</v>
      </c>
      <c r="M80" s="5" t="str">
        <f t="shared" si="3"/>
        <v/>
      </c>
      <c r="N80" s="4">
        <f>if(C80=1,'Survival Probabilities'!$C$2,if(C80 = 2,'Survival Probabilities'!$C$3,if(C80 = 3,'Survival Probabilities'!$C$4,if(isblank(C80),1))))</f>
        <v>0.472826087</v>
      </c>
      <c r="O80" s="4">
        <f>if(E80 = "male",'Survival Probabilities'!$C$5,if(E80="female",'Survival Probabilities'!$C$6,if(isblank(E80),1)))</f>
        <v>0.1889081456</v>
      </c>
      <c r="P80" s="4">
        <f>if(F80 &lt; 1,'Survival Probabilities'!$C$10,if(and(F80&gt;= 1, F80&lt;5),'Survival Probabilities'!$C$11, if(and(F80&gt;= 5, F80&lt;10),'Survival Probabilities'!$C$12,if(and(F80&gt;= 10, F80&lt;20),'Survival Probabilities'!$C$13,if(and(F80&gt;= 20, F80&lt;30),'Survival Probabilities'!$C$14,if(and(F80&gt;= 30, F80&lt;40),'Survival Probabilities'!$C$15,if(and(F80&gt;= 40, F80&lt;50),'Survival Probabilities'!$C$16,if(and(F80&gt;= 50, F80&lt;60),'Survival Probabilities'!$C$17,if(and(F80&gt;= 60, F80&lt;70),'Survival Probabilities'!$C$18,if(and(F80&gt;= 70, F80&lt;80),5%,if(and(F80&gt;= 80, F80&lt;90),5%,if(isblank(F80),1))))))))))))</f>
        <v>1</v>
      </c>
      <c r="Q80" s="4">
        <f>if(L80 = "C",'Survival Probabilities'!$C$7,if(L80="Q",'Survival Probabilities'!$C$8,if(L80="S",'Survival Probabilities'!$C$9,if(isblank(L80),1))))</f>
        <v>0.3369565217</v>
      </c>
      <c r="R80" s="5">
        <f>if(M80='Survival Probabilities'!$B$21,'Survival Probabilities'!$C$21,if(M80='Survival Probabilities'!$B$22,'Survival Probabilities'!$C$22,if(M80='Survival Probabilities'!$B$23,'Survival Probabilities'!$C$23,if(M80='Survival Probabilities'!$B$24,'Survival Probabilities'!$C$24,if(M80='Survival Probabilities'!$B$25,'Survival Probabilities'!$C$25,if(M80='Survival Probabilities'!$B$26,'Survival Probabilities'!$C$26,if(M80='Survival Probabilities'!$B$27,'Survival Probabilities'!$C$27,if(M80='Survival Probabilities'!$B$28,5%,if(M80="",1)))))))))</f>
        <v>1</v>
      </c>
      <c r="S80" s="4">
        <f t="shared" si="1"/>
        <v>0.03009719215</v>
      </c>
      <c r="T80" s="5">
        <f>if(S80&gt;='Survival Probabilities'!$J$4,1,0)</f>
        <v>1</v>
      </c>
      <c r="U80" s="5">
        <f t="shared" si="2"/>
        <v>1</v>
      </c>
    </row>
    <row r="81">
      <c r="A81" s="3">
        <v>80.0</v>
      </c>
      <c r="B81" s="3">
        <v>1.0</v>
      </c>
      <c r="C81" s="3">
        <v>3.0</v>
      </c>
      <c r="D81" s="3" t="s">
        <v>143</v>
      </c>
      <c r="E81" s="3" t="s">
        <v>26</v>
      </c>
      <c r="F81" s="3">
        <v>30.0</v>
      </c>
      <c r="G81" s="3">
        <v>0.0</v>
      </c>
      <c r="H81" s="3">
        <v>0.0</v>
      </c>
      <c r="I81" s="3">
        <v>364516.0</v>
      </c>
      <c r="J81" s="3">
        <v>12.475</v>
      </c>
      <c r="L81" s="3" t="s">
        <v>24</v>
      </c>
      <c r="M81" s="5" t="str">
        <f t="shared" si="3"/>
        <v/>
      </c>
      <c r="N81" s="4">
        <f>if(C81=1,'Survival Probabilities'!$C$2,if(C81 = 2,'Survival Probabilities'!$C$3,if(C81 = 3,'Survival Probabilities'!$C$4,if(isblank(C81),1))))</f>
        <v>0.2428571429</v>
      </c>
      <c r="O81" s="4">
        <f>if(E81 = "male",'Survival Probabilities'!$C$5,if(E81="female",'Survival Probabilities'!$C$6,if(isblank(E81),1)))</f>
        <v>0.7420382166</v>
      </c>
      <c r="P81" s="4">
        <f>if(F81 &lt; 1,'Survival Probabilities'!$C$10,if(and(F81&gt;= 1, F81&lt;5),'Survival Probabilities'!$C$11, if(and(F81&gt;= 5, F81&lt;10),'Survival Probabilities'!$C$12,if(and(F81&gt;= 10, F81&lt;20),'Survival Probabilities'!$C$13,if(and(F81&gt;= 20, F81&lt;30),'Survival Probabilities'!$C$14,if(and(F81&gt;= 30, F81&lt;40),'Survival Probabilities'!$C$15,if(and(F81&gt;= 40, F81&lt;50),'Survival Probabilities'!$C$16,if(and(F81&gt;= 50, F81&lt;60),'Survival Probabilities'!$C$17,if(and(F81&gt;= 60, F81&lt;70),'Survival Probabilities'!$C$18,if(and(F81&gt;= 70, F81&lt;80),5%,if(and(F81&gt;= 80, F81&lt;90),5%,if(isblank(F81),1))))))))))))</f>
        <v>0.4371257485</v>
      </c>
      <c r="Q81" s="4">
        <f>if(L81 = "C",'Survival Probabilities'!$C$7,if(L81="Q",'Survival Probabilities'!$C$8,if(L81="S",'Survival Probabilities'!$C$9,if(isblank(L81),1))))</f>
        <v>0.3369565217</v>
      </c>
      <c r="R81" s="5">
        <f>if(M81='Survival Probabilities'!$B$21,'Survival Probabilities'!$C$21,if(M81='Survival Probabilities'!$B$22,'Survival Probabilities'!$C$22,if(M81='Survival Probabilities'!$B$23,'Survival Probabilities'!$C$23,if(M81='Survival Probabilities'!$B$24,'Survival Probabilities'!$C$24,if(M81='Survival Probabilities'!$B$25,'Survival Probabilities'!$C$25,if(M81='Survival Probabilities'!$B$26,'Survival Probabilities'!$C$26,if(M81='Survival Probabilities'!$B$27,'Survival Probabilities'!$C$27,if(M81='Survival Probabilities'!$B$28,5%,if(M81="",1)))))))))</f>
        <v>1</v>
      </c>
      <c r="S81" s="4">
        <f t="shared" si="1"/>
        <v>0.02654345244</v>
      </c>
      <c r="T81" s="5">
        <f>if(S81&gt;='Survival Probabilities'!$J$4,1,0)</f>
        <v>0</v>
      </c>
      <c r="U81" s="5">
        <f t="shared" si="2"/>
        <v>0</v>
      </c>
    </row>
    <row r="82">
      <c r="A82" s="3">
        <v>81.0</v>
      </c>
      <c r="B82" s="3">
        <v>0.0</v>
      </c>
      <c r="C82" s="3">
        <v>3.0</v>
      </c>
      <c r="D82" s="3" t="s">
        <v>144</v>
      </c>
      <c r="E82" s="3" t="s">
        <v>22</v>
      </c>
      <c r="F82" s="3">
        <v>22.0</v>
      </c>
      <c r="G82" s="3">
        <v>0.0</v>
      </c>
      <c r="H82" s="3">
        <v>0.0</v>
      </c>
      <c r="I82" s="3">
        <v>345767.0</v>
      </c>
      <c r="J82" s="3">
        <v>9.0</v>
      </c>
      <c r="L82" s="3" t="s">
        <v>24</v>
      </c>
      <c r="M82" s="5" t="str">
        <f t="shared" si="3"/>
        <v/>
      </c>
      <c r="N82" s="4">
        <f>if(C82=1,'Survival Probabilities'!$C$2,if(C82 = 2,'Survival Probabilities'!$C$3,if(C82 = 3,'Survival Probabilities'!$C$4,if(isblank(C82),1))))</f>
        <v>0.2428571429</v>
      </c>
      <c r="O82" s="4">
        <f>if(E82 = "male",'Survival Probabilities'!$C$5,if(E82="female",'Survival Probabilities'!$C$6,if(isblank(E82),1)))</f>
        <v>0.1889081456</v>
      </c>
      <c r="P82" s="4">
        <f>if(F82 &lt; 1,'Survival Probabilities'!$C$10,if(and(F82&gt;= 1, F82&lt;5),'Survival Probabilities'!$C$11, if(and(F82&gt;= 5, F82&lt;10),'Survival Probabilities'!$C$12,if(and(F82&gt;= 10, F82&lt;20),'Survival Probabilities'!$C$13,if(and(F82&gt;= 20, F82&lt;30),'Survival Probabilities'!$C$14,if(and(F82&gt;= 30, F82&lt;40),'Survival Probabilities'!$C$15,if(and(F82&gt;= 40, F82&lt;50),'Survival Probabilities'!$C$16,if(and(F82&gt;= 50, F82&lt;60),'Survival Probabilities'!$C$17,if(and(F82&gt;= 60, F82&lt;70),'Survival Probabilities'!$C$18,if(and(F82&gt;= 70, F82&lt;80),5%,if(and(F82&gt;= 80, F82&lt;90),5%,if(isblank(F82),1))))))))))))</f>
        <v>0.35</v>
      </c>
      <c r="Q82" s="4">
        <f>if(L82 = "C",'Survival Probabilities'!$C$7,if(L82="Q",'Survival Probabilities'!$C$8,if(L82="S",'Survival Probabilities'!$C$9,if(isblank(L82),1))))</f>
        <v>0.3369565217</v>
      </c>
      <c r="R82" s="5">
        <f>if(M82='Survival Probabilities'!$B$21,'Survival Probabilities'!$C$21,if(M82='Survival Probabilities'!$B$22,'Survival Probabilities'!$C$22,if(M82='Survival Probabilities'!$B$23,'Survival Probabilities'!$C$23,if(M82='Survival Probabilities'!$B$24,'Survival Probabilities'!$C$24,if(M82='Survival Probabilities'!$B$25,'Survival Probabilities'!$C$25,if(M82='Survival Probabilities'!$B$26,'Survival Probabilities'!$C$26,if(M82='Survival Probabilities'!$B$27,'Survival Probabilities'!$C$27,if(M82='Survival Probabilities'!$B$28,5%,if(M82="",1)))))))))</f>
        <v>1</v>
      </c>
      <c r="S82" s="4">
        <f t="shared" si="1"/>
        <v>0.005410575691</v>
      </c>
      <c r="T82" s="5">
        <f>if(S82&gt;='Survival Probabilities'!$J$4,1,0)</f>
        <v>0</v>
      </c>
      <c r="U82" s="5">
        <f t="shared" si="2"/>
        <v>1</v>
      </c>
    </row>
    <row r="83">
      <c r="A83" s="3">
        <v>82.0</v>
      </c>
      <c r="B83" s="3">
        <v>1.0</v>
      </c>
      <c r="C83" s="3">
        <v>3.0</v>
      </c>
      <c r="D83" s="3" t="s">
        <v>145</v>
      </c>
      <c r="E83" s="3" t="s">
        <v>22</v>
      </c>
      <c r="F83" s="3">
        <v>29.0</v>
      </c>
      <c r="G83" s="3">
        <v>0.0</v>
      </c>
      <c r="H83" s="3">
        <v>0.0</v>
      </c>
      <c r="I83" s="3">
        <v>345779.0</v>
      </c>
      <c r="J83" s="3">
        <v>9.5</v>
      </c>
      <c r="L83" s="3" t="s">
        <v>24</v>
      </c>
      <c r="M83" s="5" t="str">
        <f t="shared" si="3"/>
        <v/>
      </c>
      <c r="N83" s="4">
        <f>if(C83=1,'Survival Probabilities'!$C$2,if(C83 = 2,'Survival Probabilities'!$C$3,if(C83 = 3,'Survival Probabilities'!$C$4,if(isblank(C83),1))))</f>
        <v>0.2428571429</v>
      </c>
      <c r="O83" s="4">
        <f>if(E83 = "male",'Survival Probabilities'!$C$5,if(E83="female",'Survival Probabilities'!$C$6,if(isblank(E83),1)))</f>
        <v>0.1889081456</v>
      </c>
      <c r="P83" s="4">
        <f>if(F83 &lt; 1,'Survival Probabilities'!$C$10,if(and(F83&gt;= 1, F83&lt;5),'Survival Probabilities'!$C$11, if(and(F83&gt;= 5, F83&lt;10),'Survival Probabilities'!$C$12,if(and(F83&gt;= 10, F83&lt;20),'Survival Probabilities'!$C$13,if(and(F83&gt;= 20, F83&lt;30),'Survival Probabilities'!$C$14,if(and(F83&gt;= 30, F83&lt;40),'Survival Probabilities'!$C$15,if(and(F83&gt;= 40, F83&lt;50),'Survival Probabilities'!$C$16,if(and(F83&gt;= 50, F83&lt;60),'Survival Probabilities'!$C$17,if(and(F83&gt;= 60, F83&lt;70),'Survival Probabilities'!$C$18,if(and(F83&gt;= 70, F83&lt;80),5%,if(and(F83&gt;= 80, F83&lt;90),5%,if(isblank(F83),1))))))))))))</f>
        <v>0.35</v>
      </c>
      <c r="Q83" s="4">
        <f>if(L83 = "C",'Survival Probabilities'!$C$7,if(L83="Q",'Survival Probabilities'!$C$8,if(L83="S",'Survival Probabilities'!$C$9,if(isblank(L83),1))))</f>
        <v>0.3369565217</v>
      </c>
      <c r="R83" s="5">
        <f>if(M83='Survival Probabilities'!$B$21,'Survival Probabilities'!$C$21,if(M83='Survival Probabilities'!$B$22,'Survival Probabilities'!$C$22,if(M83='Survival Probabilities'!$B$23,'Survival Probabilities'!$C$23,if(M83='Survival Probabilities'!$B$24,'Survival Probabilities'!$C$24,if(M83='Survival Probabilities'!$B$25,'Survival Probabilities'!$C$25,if(M83='Survival Probabilities'!$B$26,'Survival Probabilities'!$C$26,if(M83='Survival Probabilities'!$B$27,'Survival Probabilities'!$C$27,if(M83='Survival Probabilities'!$B$28,5%,if(M83="",1)))))))))</f>
        <v>1</v>
      </c>
      <c r="S83" s="4">
        <f t="shared" si="1"/>
        <v>0.005410575691</v>
      </c>
      <c r="T83" s="5">
        <f>if(S83&gt;='Survival Probabilities'!$J$4,1,0)</f>
        <v>0</v>
      </c>
      <c r="U83" s="5">
        <f t="shared" si="2"/>
        <v>0</v>
      </c>
    </row>
    <row r="84">
      <c r="A84" s="3">
        <v>83.0</v>
      </c>
      <c r="B84" s="3">
        <v>1.0</v>
      </c>
      <c r="C84" s="3">
        <v>3.0</v>
      </c>
      <c r="D84" s="3" t="s">
        <v>146</v>
      </c>
      <c r="E84" s="3" t="s">
        <v>26</v>
      </c>
      <c r="G84" s="3">
        <v>0.0</v>
      </c>
      <c r="H84" s="3">
        <v>0.0</v>
      </c>
      <c r="I84" s="3">
        <v>330932.0</v>
      </c>
      <c r="J84" s="3">
        <v>7.7875</v>
      </c>
      <c r="L84" s="3" t="s">
        <v>36</v>
      </c>
      <c r="M84" s="5" t="str">
        <f t="shared" si="3"/>
        <v/>
      </c>
      <c r="N84" s="4">
        <f>if(C84=1,'Survival Probabilities'!$C$2,if(C84 = 2,'Survival Probabilities'!$C$3,if(C84 = 3,'Survival Probabilities'!$C$4,if(isblank(C84),1))))</f>
        <v>0.2428571429</v>
      </c>
      <c r="O84" s="4">
        <f>if(E84 = "male",'Survival Probabilities'!$C$5,if(E84="female",'Survival Probabilities'!$C$6,if(isblank(E84),1)))</f>
        <v>0.7420382166</v>
      </c>
      <c r="P84" s="4">
        <f>if(F84 &lt; 1,'Survival Probabilities'!$C$10,if(and(F84&gt;= 1, F84&lt;5),'Survival Probabilities'!$C$11, if(and(F84&gt;= 5, F84&lt;10),'Survival Probabilities'!$C$12,if(and(F84&gt;= 10, F84&lt;20),'Survival Probabilities'!$C$13,if(and(F84&gt;= 20, F84&lt;30),'Survival Probabilities'!$C$14,if(and(F84&gt;= 30, F84&lt;40),'Survival Probabilities'!$C$15,if(and(F84&gt;= 40, F84&lt;50),'Survival Probabilities'!$C$16,if(and(F84&gt;= 50, F84&lt;60),'Survival Probabilities'!$C$17,if(and(F84&gt;= 60, F84&lt;70),'Survival Probabilities'!$C$18,if(and(F84&gt;= 70, F84&lt;80),5%,if(and(F84&gt;= 80, F84&lt;90),5%,if(isblank(F84),1))))))))))))</f>
        <v>1</v>
      </c>
      <c r="Q84" s="4">
        <f>if(L84 = "C",'Survival Probabilities'!$C$7,if(L84="Q",'Survival Probabilities'!$C$8,if(L84="S",'Survival Probabilities'!$C$9,if(isblank(L84),1))))</f>
        <v>0.3896103896</v>
      </c>
      <c r="R84" s="5">
        <f>if(M84='Survival Probabilities'!$B$21,'Survival Probabilities'!$C$21,if(M84='Survival Probabilities'!$B$22,'Survival Probabilities'!$C$22,if(M84='Survival Probabilities'!$B$23,'Survival Probabilities'!$C$23,if(M84='Survival Probabilities'!$B$24,'Survival Probabilities'!$C$24,if(M84='Survival Probabilities'!$B$25,'Survival Probabilities'!$C$25,if(M84='Survival Probabilities'!$B$26,'Survival Probabilities'!$C$26,if(M84='Survival Probabilities'!$B$27,'Survival Probabilities'!$C$27,if(M84='Survival Probabilities'!$B$28,5%,if(M84="",1)))))))))</f>
        <v>1</v>
      </c>
      <c r="S84" s="4">
        <f t="shared" si="1"/>
        <v>0.07021140825</v>
      </c>
      <c r="T84" s="5">
        <f>if(S84&gt;='Survival Probabilities'!$J$4,1,0)</f>
        <v>1</v>
      </c>
      <c r="U84" s="5">
        <f t="shared" si="2"/>
        <v>1</v>
      </c>
    </row>
    <row r="85">
      <c r="A85" s="3">
        <v>84.0</v>
      </c>
      <c r="B85" s="3">
        <v>0.0</v>
      </c>
      <c r="C85" s="3">
        <v>1.0</v>
      </c>
      <c r="D85" s="3" t="s">
        <v>147</v>
      </c>
      <c r="E85" s="3" t="s">
        <v>22</v>
      </c>
      <c r="F85" s="3">
        <v>28.0</v>
      </c>
      <c r="G85" s="3">
        <v>0.0</v>
      </c>
      <c r="H85" s="3">
        <v>0.0</v>
      </c>
      <c r="I85" s="3">
        <v>113059.0</v>
      </c>
      <c r="J85" s="3">
        <v>47.1</v>
      </c>
      <c r="L85" s="3" t="s">
        <v>24</v>
      </c>
      <c r="M85" s="5" t="str">
        <f t="shared" si="3"/>
        <v/>
      </c>
      <c r="N85" s="4">
        <f>if(C85=1,'Survival Probabilities'!$C$2,if(C85 = 2,'Survival Probabilities'!$C$3,if(C85 = 3,'Survival Probabilities'!$C$4,if(isblank(C85),1))))</f>
        <v>0.6296296296</v>
      </c>
      <c r="O85" s="4">
        <f>if(E85 = "male",'Survival Probabilities'!$C$5,if(E85="female",'Survival Probabilities'!$C$6,if(isblank(E85),1)))</f>
        <v>0.1889081456</v>
      </c>
      <c r="P85" s="4">
        <f>if(F85 &lt; 1,'Survival Probabilities'!$C$10,if(and(F85&gt;= 1, F85&lt;5),'Survival Probabilities'!$C$11, if(and(F85&gt;= 5, F85&lt;10),'Survival Probabilities'!$C$12,if(and(F85&gt;= 10, F85&lt;20),'Survival Probabilities'!$C$13,if(and(F85&gt;= 20, F85&lt;30),'Survival Probabilities'!$C$14,if(and(F85&gt;= 30, F85&lt;40),'Survival Probabilities'!$C$15,if(and(F85&gt;= 40, F85&lt;50),'Survival Probabilities'!$C$16,if(and(F85&gt;= 50, F85&lt;60),'Survival Probabilities'!$C$17,if(and(F85&gt;= 60, F85&lt;70),'Survival Probabilities'!$C$18,if(and(F85&gt;= 70, F85&lt;80),5%,if(and(F85&gt;= 80, F85&lt;90),5%,if(isblank(F85),1))))))))))))</f>
        <v>0.35</v>
      </c>
      <c r="Q85" s="4">
        <f>if(L85 = "C",'Survival Probabilities'!$C$7,if(L85="Q",'Survival Probabilities'!$C$8,if(L85="S",'Survival Probabilities'!$C$9,if(isblank(L85),1))))</f>
        <v>0.3369565217</v>
      </c>
      <c r="R85" s="5">
        <f>if(M85='Survival Probabilities'!$B$21,'Survival Probabilities'!$C$21,if(M85='Survival Probabilities'!$B$22,'Survival Probabilities'!$C$22,if(M85='Survival Probabilities'!$B$23,'Survival Probabilities'!$C$23,if(M85='Survival Probabilities'!$B$24,'Survival Probabilities'!$C$24,if(M85='Survival Probabilities'!$B$25,'Survival Probabilities'!$C$25,if(M85='Survival Probabilities'!$B$26,'Survival Probabilities'!$C$26,if(M85='Survival Probabilities'!$B$27,'Survival Probabilities'!$C$27,if(M85='Survival Probabilities'!$B$28,5%,if(M85="",1)))))))))</f>
        <v>1</v>
      </c>
      <c r="S85" s="4">
        <f t="shared" si="1"/>
        <v>0.01402741846</v>
      </c>
      <c r="T85" s="5">
        <f>if(S85&gt;='Survival Probabilities'!$J$4,1,0)</f>
        <v>0</v>
      </c>
      <c r="U85" s="5">
        <f t="shared" si="2"/>
        <v>1</v>
      </c>
    </row>
    <row r="86">
      <c r="A86" s="3">
        <v>85.0</v>
      </c>
      <c r="B86" s="3">
        <v>1.0</v>
      </c>
      <c r="C86" s="3">
        <v>2.0</v>
      </c>
      <c r="D86" s="3" t="s">
        <v>148</v>
      </c>
      <c r="E86" s="3" t="s">
        <v>26</v>
      </c>
      <c r="F86" s="3">
        <v>17.0</v>
      </c>
      <c r="G86" s="3">
        <v>0.0</v>
      </c>
      <c r="H86" s="3">
        <v>0.0</v>
      </c>
      <c r="I86" s="3" t="s">
        <v>149</v>
      </c>
      <c r="J86" s="3">
        <v>10.5</v>
      </c>
      <c r="L86" s="3" t="s">
        <v>24</v>
      </c>
      <c r="M86" s="5" t="str">
        <f t="shared" si="3"/>
        <v/>
      </c>
      <c r="N86" s="4">
        <f>if(C86=1,'Survival Probabilities'!$C$2,if(C86 = 2,'Survival Probabilities'!$C$3,if(C86 = 3,'Survival Probabilities'!$C$4,if(isblank(C86),1))))</f>
        <v>0.472826087</v>
      </c>
      <c r="O86" s="4">
        <f>if(E86 = "male",'Survival Probabilities'!$C$5,if(E86="female",'Survival Probabilities'!$C$6,if(isblank(E86),1)))</f>
        <v>0.7420382166</v>
      </c>
      <c r="P86" s="4">
        <f>if(F86 &lt; 1,'Survival Probabilities'!$C$10,if(and(F86&gt;= 1, F86&lt;5),'Survival Probabilities'!$C$11, if(and(F86&gt;= 5, F86&lt;10),'Survival Probabilities'!$C$12,if(and(F86&gt;= 10, F86&lt;20),'Survival Probabilities'!$C$13,if(and(F86&gt;= 20, F86&lt;30),'Survival Probabilities'!$C$14,if(and(F86&gt;= 30, F86&lt;40),'Survival Probabilities'!$C$15,if(and(F86&gt;= 40, F86&lt;50),'Survival Probabilities'!$C$16,if(and(F86&gt;= 50, F86&lt;60),'Survival Probabilities'!$C$17,if(and(F86&gt;= 60, F86&lt;70),'Survival Probabilities'!$C$18,if(and(F86&gt;= 70, F86&lt;80),5%,if(and(F86&gt;= 80, F86&lt;90),5%,if(isblank(F86),1))))))))))))</f>
        <v>0.4019607843</v>
      </c>
      <c r="Q86" s="4">
        <f>if(L86 = "C",'Survival Probabilities'!$C$7,if(L86="Q",'Survival Probabilities'!$C$8,if(L86="S",'Survival Probabilities'!$C$9,if(isblank(L86),1))))</f>
        <v>0.3369565217</v>
      </c>
      <c r="R86" s="5">
        <f>if(M86='Survival Probabilities'!$B$21,'Survival Probabilities'!$C$21,if(M86='Survival Probabilities'!$B$22,'Survival Probabilities'!$C$22,if(M86='Survival Probabilities'!$B$23,'Survival Probabilities'!$C$23,if(M86='Survival Probabilities'!$B$24,'Survival Probabilities'!$C$24,if(M86='Survival Probabilities'!$B$25,'Survival Probabilities'!$C$25,if(M86='Survival Probabilities'!$B$26,'Survival Probabilities'!$C$26,if(M86='Survival Probabilities'!$B$27,'Survival Probabilities'!$C$27,if(M86='Survival Probabilities'!$B$28,5%,if(M86="",1)))))))))</f>
        <v>1</v>
      </c>
      <c r="S86" s="4">
        <f t="shared" si="1"/>
        <v>0.04752096531</v>
      </c>
      <c r="T86" s="5">
        <f>if(S86&gt;='Survival Probabilities'!$J$4,1,0)</f>
        <v>1</v>
      </c>
      <c r="U86" s="5">
        <f t="shared" si="2"/>
        <v>1</v>
      </c>
    </row>
    <row r="87">
      <c r="A87" s="3">
        <v>86.0</v>
      </c>
      <c r="B87" s="3">
        <v>1.0</v>
      </c>
      <c r="C87" s="3">
        <v>3.0</v>
      </c>
      <c r="D87" s="3" t="s">
        <v>150</v>
      </c>
      <c r="E87" s="3" t="s">
        <v>26</v>
      </c>
      <c r="F87" s="3">
        <v>33.0</v>
      </c>
      <c r="G87" s="3">
        <v>3.0</v>
      </c>
      <c r="H87" s="3">
        <v>0.0</v>
      </c>
      <c r="I87" s="3">
        <v>3101278.0</v>
      </c>
      <c r="J87" s="3">
        <v>15.85</v>
      </c>
      <c r="L87" s="3" t="s">
        <v>24</v>
      </c>
      <c r="M87" s="5" t="str">
        <f t="shared" si="3"/>
        <v/>
      </c>
      <c r="N87" s="4">
        <f>if(C87=1,'Survival Probabilities'!$C$2,if(C87 = 2,'Survival Probabilities'!$C$3,if(C87 = 3,'Survival Probabilities'!$C$4,if(isblank(C87),1))))</f>
        <v>0.2428571429</v>
      </c>
      <c r="O87" s="4">
        <f>if(E87 = "male",'Survival Probabilities'!$C$5,if(E87="female",'Survival Probabilities'!$C$6,if(isblank(E87),1)))</f>
        <v>0.7420382166</v>
      </c>
      <c r="P87" s="4">
        <f>if(F87 &lt; 1,'Survival Probabilities'!$C$10,if(and(F87&gt;= 1, F87&lt;5),'Survival Probabilities'!$C$11, if(and(F87&gt;= 5, F87&lt;10),'Survival Probabilities'!$C$12,if(and(F87&gt;= 10, F87&lt;20),'Survival Probabilities'!$C$13,if(and(F87&gt;= 20, F87&lt;30),'Survival Probabilities'!$C$14,if(and(F87&gt;= 30, F87&lt;40),'Survival Probabilities'!$C$15,if(and(F87&gt;= 40, F87&lt;50),'Survival Probabilities'!$C$16,if(and(F87&gt;= 50, F87&lt;60),'Survival Probabilities'!$C$17,if(and(F87&gt;= 60, F87&lt;70),'Survival Probabilities'!$C$18,if(and(F87&gt;= 70, F87&lt;80),5%,if(and(F87&gt;= 80, F87&lt;90),5%,if(isblank(F87),1))))))))))))</f>
        <v>0.4371257485</v>
      </c>
      <c r="Q87" s="4">
        <f>if(L87 = "C",'Survival Probabilities'!$C$7,if(L87="Q",'Survival Probabilities'!$C$8,if(L87="S",'Survival Probabilities'!$C$9,if(isblank(L87),1))))</f>
        <v>0.3369565217</v>
      </c>
      <c r="R87" s="5">
        <f>if(M87='Survival Probabilities'!$B$21,'Survival Probabilities'!$C$21,if(M87='Survival Probabilities'!$B$22,'Survival Probabilities'!$C$22,if(M87='Survival Probabilities'!$B$23,'Survival Probabilities'!$C$23,if(M87='Survival Probabilities'!$B$24,'Survival Probabilities'!$C$24,if(M87='Survival Probabilities'!$B$25,'Survival Probabilities'!$C$25,if(M87='Survival Probabilities'!$B$26,'Survival Probabilities'!$C$26,if(M87='Survival Probabilities'!$B$27,'Survival Probabilities'!$C$27,if(M87='Survival Probabilities'!$B$28,5%,if(M87="",1)))))))))</f>
        <v>1</v>
      </c>
      <c r="S87" s="4">
        <f t="shared" si="1"/>
        <v>0.02654345244</v>
      </c>
      <c r="T87" s="5">
        <f>if(S87&gt;='Survival Probabilities'!$J$4,1,0)</f>
        <v>0</v>
      </c>
      <c r="U87" s="5">
        <f t="shared" si="2"/>
        <v>0</v>
      </c>
    </row>
    <row r="88">
      <c r="A88" s="3">
        <v>87.0</v>
      </c>
      <c r="B88" s="3">
        <v>0.0</v>
      </c>
      <c r="C88" s="3">
        <v>3.0</v>
      </c>
      <c r="D88" s="3" t="s">
        <v>151</v>
      </c>
      <c r="E88" s="3" t="s">
        <v>22</v>
      </c>
      <c r="F88" s="3">
        <v>16.0</v>
      </c>
      <c r="G88" s="3">
        <v>1.0</v>
      </c>
      <c r="H88" s="3">
        <v>3.0</v>
      </c>
      <c r="I88" s="3" t="s">
        <v>152</v>
      </c>
      <c r="J88" s="3">
        <v>34.375</v>
      </c>
      <c r="L88" s="3" t="s">
        <v>24</v>
      </c>
      <c r="M88" s="5" t="str">
        <f t="shared" si="3"/>
        <v/>
      </c>
      <c r="N88" s="4">
        <f>if(C88=1,'Survival Probabilities'!$C$2,if(C88 = 2,'Survival Probabilities'!$C$3,if(C88 = 3,'Survival Probabilities'!$C$4,if(isblank(C88),1))))</f>
        <v>0.2428571429</v>
      </c>
      <c r="O88" s="4">
        <f>if(E88 = "male",'Survival Probabilities'!$C$5,if(E88="female",'Survival Probabilities'!$C$6,if(isblank(E88),1)))</f>
        <v>0.1889081456</v>
      </c>
      <c r="P88" s="4">
        <f>if(F88 &lt; 1,'Survival Probabilities'!$C$10,if(and(F88&gt;= 1, F88&lt;5),'Survival Probabilities'!$C$11, if(and(F88&gt;= 5, F88&lt;10),'Survival Probabilities'!$C$12,if(and(F88&gt;= 10, F88&lt;20),'Survival Probabilities'!$C$13,if(and(F88&gt;= 20, F88&lt;30),'Survival Probabilities'!$C$14,if(and(F88&gt;= 30, F88&lt;40),'Survival Probabilities'!$C$15,if(and(F88&gt;= 40, F88&lt;50),'Survival Probabilities'!$C$16,if(and(F88&gt;= 50, F88&lt;60),'Survival Probabilities'!$C$17,if(and(F88&gt;= 60, F88&lt;70),'Survival Probabilities'!$C$18,if(and(F88&gt;= 70, F88&lt;80),5%,if(and(F88&gt;= 80, F88&lt;90),5%,if(isblank(F88),1))))))))))))</f>
        <v>0.4019607843</v>
      </c>
      <c r="Q88" s="4">
        <f>if(L88 = "C",'Survival Probabilities'!$C$7,if(L88="Q",'Survival Probabilities'!$C$8,if(L88="S",'Survival Probabilities'!$C$9,if(isblank(L88),1))))</f>
        <v>0.3369565217</v>
      </c>
      <c r="R88" s="5">
        <f>if(M88='Survival Probabilities'!$B$21,'Survival Probabilities'!$C$21,if(M88='Survival Probabilities'!$B$22,'Survival Probabilities'!$C$22,if(M88='Survival Probabilities'!$B$23,'Survival Probabilities'!$C$23,if(M88='Survival Probabilities'!$B$24,'Survival Probabilities'!$C$24,if(M88='Survival Probabilities'!$B$25,'Survival Probabilities'!$C$25,if(M88='Survival Probabilities'!$B$26,'Survival Probabilities'!$C$26,if(M88='Survival Probabilities'!$B$27,'Survival Probabilities'!$C$27,if(M88='Survival Probabilities'!$B$28,5%,if(M88="",1)))))))))</f>
        <v>1</v>
      </c>
      <c r="S88" s="4">
        <f t="shared" si="1"/>
        <v>0.006213826424</v>
      </c>
      <c r="T88" s="5">
        <f>if(S88&gt;='Survival Probabilities'!$J$4,1,0)</f>
        <v>0</v>
      </c>
      <c r="U88" s="5">
        <f t="shared" si="2"/>
        <v>1</v>
      </c>
    </row>
    <row r="89">
      <c r="A89" s="3">
        <v>88.0</v>
      </c>
      <c r="B89" s="3">
        <v>0.0</v>
      </c>
      <c r="C89" s="3">
        <v>3.0</v>
      </c>
      <c r="D89" s="3" t="s">
        <v>153</v>
      </c>
      <c r="E89" s="3" t="s">
        <v>22</v>
      </c>
      <c r="G89" s="3">
        <v>0.0</v>
      </c>
      <c r="H89" s="3">
        <v>0.0</v>
      </c>
      <c r="I89" s="3" t="s">
        <v>154</v>
      </c>
      <c r="J89" s="3">
        <v>8.05</v>
      </c>
      <c r="L89" s="3" t="s">
        <v>24</v>
      </c>
      <c r="M89" s="5" t="str">
        <f t="shared" si="3"/>
        <v/>
      </c>
      <c r="N89" s="4">
        <f>if(C89=1,'Survival Probabilities'!$C$2,if(C89 = 2,'Survival Probabilities'!$C$3,if(C89 = 3,'Survival Probabilities'!$C$4,if(isblank(C89),1))))</f>
        <v>0.2428571429</v>
      </c>
      <c r="O89" s="4">
        <f>if(E89 = "male",'Survival Probabilities'!$C$5,if(E89="female",'Survival Probabilities'!$C$6,if(isblank(E89),1)))</f>
        <v>0.1889081456</v>
      </c>
      <c r="P89" s="4">
        <f>if(F89 &lt; 1,'Survival Probabilities'!$C$10,if(and(F89&gt;= 1, F89&lt;5),'Survival Probabilities'!$C$11, if(and(F89&gt;= 5, F89&lt;10),'Survival Probabilities'!$C$12,if(and(F89&gt;= 10, F89&lt;20),'Survival Probabilities'!$C$13,if(and(F89&gt;= 20, F89&lt;30),'Survival Probabilities'!$C$14,if(and(F89&gt;= 30, F89&lt;40),'Survival Probabilities'!$C$15,if(and(F89&gt;= 40, F89&lt;50),'Survival Probabilities'!$C$16,if(and(F89&gt;= 50, F89&lt;60),'Survival Probabilities'!$C$17,if(and(F89&gt;= 60, F89&lt;70),'Survival Probabilities'!$C$18,if(and(F89&gt;= 70, F89&lt;80),5%,if(and(F89&gt;= 80, F89&lt;90),5%,if(isblank(F89),1))))))))))))</f>
        <v>1</v>
      </c>
      <c r="Q89" s="4">
        <f>if(L89 = "C",'Survival Probabilities'!$C$7,if(L89="Q",'Survival Probabilities'!$C$8,if(L89="S",'Survival Probabilities'!$C$9,if(isblank(L89),1))))</f>
        <v>0.3369565217</v>
      </c>
      <c r="R89" s="5">
        <f>if(M89='Survival Probabilities'!$B$21,'Survival Probabilities'!$C$21,if(M89='Survival Probabilities'!$B$22,'Survival Probabilities'!$C$22,if(M89='Survival Probabilities'!$B$23,'Survival Probabilities'!$C$23,if(M89='Survival Probabilities'!$B$24,'Survival Probabilities'!$C$24,if(M89='Survival Probabilities'!$B$25,'Survival Probabilities'!$C$25,if(M89='Survival Probabilities'!$B$26,'Survival Probabilities'!$C$26,if(M89='Survival Probabilities'!$B$27,'Survival Probabilities'!$C$27,if(M89='Survival Probabilities'!$B$28,5%,if(M89="",1)))))))))</f>
        <v>1</v>
      </c>
      <c r="S89" s="4">
        <f t="shared" si="1"/>
        <v>0.01545878769</v>
      </c>
      <c r="T89" s="5">
        <f>if(S89&gt;='Survival Probabilities'!$J$4,1,0)</f>
        <v>0</v>
      </c>
      <c r="U89" s="5">
        <f t="shared" si="2"/>
        <v>1</v>
      </c>
    </row>
    <row r="90">
      <c r="A90" s="3">
        <v>89.0</v>
      </c>
      <c r="B90" s="3">
        <v>1.0</v>
      </c>
      <c r="C90" s="3">
        <v>1.0</v>
      </c>
      <c r="D90" s="3" t="s">
        <v>155</v>
      </c>
      <c r="E90" s="3" t="s">
        <v>26</v>
      </c>
      <c r="F90" s="3">
        <v>23.0</v>
      </c>
      <c r="G90" s="3">
        <v>3.0</v>
      </c>
      <c r="H90" s="3">
        <v>2.0</v>
      </c>
      <c r="I90" s="3">
        <v>19950.0</v>
      </c>
      <c r="J90" s="3">
        <v>263.0</v>
      </c>
      <c r="K90" s="3" t="s">
        <v>66</v>
      </c>
      <c r="L90" s="3" t="s">
        <v>24</v>
      </c>
      <c r="M90" s="5" t="str">
        <f t="shared" si="3"/>
        <v>C</v>
      </c>
      <c r="N90" s="4">
        <f>if(C90=1,'Survival Probabilities'!$C$2,if(C90 = 2,'Survival Probabilities'!$C$3,if(C90 = 3,'Survival Probabilities'!$C$4,if(isblank(C90),1))))</f>
        <v>0.6296296296</v>
      </c>
      <c r="O90" s="4">
        <f>if(E90 = "male",'Survival Probabilities'!$C$5,if(E90="female",'Survival Probabilities'!$C$6,if(isblank(E90),1)))</f>
        <v>0.7420382166</v>
      </c>
      <c r="P90" s="4">
        <f>if(F90 &lt; 1,'Survival Probabilities'!$C$10,if(and(F90&gt;= 1, F90&lt;5),'Survival Probabilities'!$C$11, if(and(F90&gt;= 5, F90&lt;10),'Survival Probabilities'!$C$12,if(and(F90&gt;= 10, F90&lt;20),'Survival Probabilities'!$C$13,if(and(F90&gt;= 20, F90&lt;30),'Survival Probabilities'!$C$14,if(and(F90&gt;= 30, F90&lt;40),'Survival Probabilities'!$C$15,if(and(F90&gt;= 40, F90&lt;50),'Survival Probabilities'!$C$16,if(and(F90&gt;= 50, F90&lt;60),'Survival Probabilities'!$C$17,if(and(F90&gt;= 60, F90&lt;70),'Survival Probabilities'!$C$18,if(and(F90&gt;= 70, F90&lt;80),5%,if(and(F90&gt;= 80, F90&lt;90),5%,if(isblank(F90),1))))))))))))</f>
        <v>0.35</v>
      </c>
      <c r="Q90" s="4">
        <f>if(L90 = "C",'Survival Probabilities'!$C$7,if(L90="Q",'Survival Probabilities'!$C$8,if(L90="S",'Survival Probabilities'!$C$9,if(isblank(L90),1))))</f>
        <v>0.3369565217</v>
      </c>
      <c r="R90" s="4">
        <f>if(M90='Survival Probabilities'!$B$21,'Survival Probabilities'!$C$21,if(M90='Survival Probabilities'!$B$22,'Survival Probabilities'!$C$22,if(M90='Survival Probabilities'!$B$23,'Survival Probabilities'!$C$23,if(M90='Survival Probabilities'!$B$24,'Survival Probabilities'!$C$24,if(M90='Survival Probabilities'!$B$25,'Survival Probabilities'!$C$25,if(M90='Survival Probabilities'!$B$26,'Survival Probabilities'!$C$26,if(M90='Survival Probabilities'!$B$27,'Survival Probabilities'!$C$27,if(M90='Survival Probabilities'!$B$28,5%,if(M90="",1)))))))))</f>
        <v>0.593220339</v>
      </c>
      <c r="S90" s="4">
        <f t="shared" si="1"/>
        <v>0.0326865718</v>
      </c>
      <c r="T90" s="5">
        <f>if(S90&gt;='Survival Probabilities'!$J$4,1,0)</f>
        <v>1</v>
      </c>
      <c r="U90" s="5">
        <f t="shared" si="2"/>
        <v>1</v>
      </c>
    </row>
    <row r="91">
      <c r="A91" s="3">
        <v>90.0</v>
      </c>
      <c r="B91" s="3">
        <v>0.0</v>
      </c>
      <c r="C91" s="3">
        <v>3.0</v>
      </c>
      <c r="D91" s="3" t="s">
        <v>156</v>
      </c>
      <c r="E91" s="3" t="s">
        <v>22</v>
      </c>
      <c r="F91" s="3">
        <v>24.0</v>
      </c>
      <c r="G91" s="3">
        <v>0.0</v>
      </c>
      <c r="H91" s="3">
        <v>0.0</v>
      </c>
      <c r="I91" s="3">
        <v>343275.0</v>
      </c>
      <c r="J91" s="3">
        <v>8.05</v>
      </c>
      <c r="L91" s="3" t="s">
        <v>24</v>
      </c>
      <c r="M91" s="5" t="str">
        <f t="shared" si="3"/>
        <v/>
      </c>
      <c r="N91" s="4">
        <f>if(C91=1,'Survival Probabilities'!$C$2,if(C91 = 2,'Survival Probabilities'!$C$3,if(C91 = 3,'Survival Probabilities'!$C$4,if(isblank(C91),1))))</f>
        <v>0.2428571429</v>
      </c>
      <c r="O91" s="4">
        <f>if(E91 = "male",'Survival Probabilities'!$C$5,if(E91="female",'Survival Probabilities'!$C$6,if(isblank(E91),1)))</f>
        <v>0.1889081456</v>
      </c>
      <c r="P91" s="4">
        <f>if(F91 &lt; 1,'Survival Probabilities'!$C$10,if(and(F91&gt;= 1, F91&lt;5),'Survival Probabilities'!$C$11, if(and(F91&gt;= 5, F91&lt;10),'Survival Probabilities'!$C$12,if(and(F91&gt;= 10, F91&lt;20),'Survival Probabilities'!$C$13,if(and(F91&gt;= 20, F91&lt;30),'Survival Probabilities'!$C$14,if(and(F91&gt;= 30, F91&lt;40),'Survival Probabilities'!$C$15,if(and(F91&gt;= 40, F91&lt;50),'Survival Probabilities'!$C$16,if(and(F91&gt;= 50, F91&lt;60),'Survival Probabilities'!$C$17,if(and(F91&gt;= 60, F91&lt;70),'Survival Probabilities'!$C$18,if(and(F91&gt;= 70, F91&lt;80),5%,if(and(F91&gt;= 80, F91&lt;90),5%,if(isblank(F91),1))))))))))))</f>
        <v>0.35</v>
      </c>
      <c r="Q91" s="4">
        <f>if(L91 = "C",'Survival Probabilities'!$C$7,if(L91="Q",'Survival Probabilities'!$C$8,if(L91="S",'Survival Probabilities'!$C$9,if(isblank(L91),1))))</f>
        <v>0.3369565217</v>
      </c>
      <c r="R91" s="5">
        <f>if(M91='Survival Probabilities'!$B$21,'Survival Probabilities'!$C$21,if(M91='Survival Probabilities'!$B$22,'Survival Probabilities'!$C$22,if(M91='Survival Probabilities'!$B$23,'Survival Probabilities'!$C$23,if(M91='Survival Probabilities'!$B$24,'Survival Probabilities'!$C$24,if(M91='Survival Probabilities'!$B$25,'Survival Probabilities'!$C$25,if(M91='Survival Probabilities'!$B$26,'Survival Probabilities'!$C$26,if(M91='Survival Probabilities'!$B$27,'Survival Probabilities'!$C$27,if(M91='Survival Probabilities'!$B$28,5%,if(M91="",1)))))))))</f>
        <v>1</v>
      </c>
      <c r="S91" s="4">
        <f t="shared" si="1"/>
        <v>0.005410575691</v>
      </c>
      <c r="T91" s="5">
        <f>if(S91&gt;='Survival Probabilities'!$J$4,1,0)</f>
        <v>0</v>
      </c>
      <c r="U91" s="5">
        <f t="shared" si="2"/>
        <v>1</v>
      </c>
    </row>
    <row r="92">
      <c r="A92" s="3">
        <v>91.0</v>
      </c>
      <c r="B92" s="3">
        <v>0.0</v>
      </c>
      <c r="C92" s="3">
        <v>3.0</v>
      </c>
      <c r="D92" s="3" t="s">
        <v>157</v>
      </c>
      <c r="E92" s="3" t="s">
        <v>22</v>
      </c>
      <c r="F92" s="3">
        <v>29.0</v>
      </c>
      <c r="G92" s="3">
        <v>0.0</v>
      </c>
      <c r="H92" s="3">
        <v>0.0</v>
      </c>
      <c r="I92" s="3">
        <v>343276.0</v>
      </c>
      <c r="J92" s="3">
        <v>8.05</v>
      </c>
      <c r="L92" s="3" t="s">
        <v>24</v>
      </c>
      <c r="M92" s="5" t="str">
        <f t="shared" si="3"/>
        <v/>
      </c>
      <c r="N92" s="4">
        <f>if(C92=1,'Survival Probabilities'!$C$2,if(C92 = 2,'Survival Probabilities'!$C$3,if(C92 = 3,'Survival Probabilities'!$C$4,if(isblank(C92),1))))</f>
        <v>0.2428571429</v>
      </c>
      <c r="O92" s="4">
        <f>if(E92 = "male",'Survival Probabilities'!$C$5,if(E92="female",'Survival Probabilities'!$C$6,if(isblank(E92),1)))</f>
        <v>0.1889081456</v>
      </c>
      <c r="P92" s="4">
        <f>if(F92 &lt; 1,'Survival Probabilities'!$C$10,if(and(F92&gt;= 1, F92&lt;5),'Survival Probabilities'!$C$11, if(and(F92&gt;= 5, F92&lt;10),'Survival Probabilities'!$C$12,if(and(F92&gt;= 10, F92&lt;20),'Survival Probabilities'!$C$13,if(and(F92&gt;= 20, F92&lt;30),'Survival Probabilities'!$C$14,if(and(F92&gt;= 30, F92&lt;40),'Survival Probabilities'!$C$15,if(and(F92&gt;= 40, F92&lt;50),'Survival Probabilities'!$C$16,if(and(F92&gt;= 50, F92&lt;60),'Survival Probabilities'!$C$17,if(and(F92&gt;= 60, F92&lt;70),'Survival Probabilities'!$C$18,if(and(F92&gt;= 70, F92&lt;80),5%,if(and(F92&gt;= 80, F92&lt;90),5%,if(isblank(F92),1))))))))))))</f>
        <v>0.35</v>
      </c>
      <c r="Q92" s="4">
        <f>if(L92 = "C",'Survival Probabilities'!$C$7,if(L92="Q",'Survival Probabilities'!$C$8,if(L92="S",'Survival Probabilities'!$C$9,if(isblank(L92),1))))</f>
        <v>0.3369565217</v>
      </c>
      <c r="R92" s="5">
        <f>if(M92='Survival Probabilities'!$B$21,'Survival Probabilities'!$C$21,if(M92='Survival Probabilities'!$B$22,'Survival Probabilities'!$C$22,if(M92='Survival Probabilities'!$B$23,'Survival Probabilities'!$C$23,if(M92='Survival Probabilities'!$B$24,'Survival Probabilities'!$C$24,if(M92='Survival Probabilities'!$B$25,'Survival Probabilities'!$C$25,if(M92='Survival Probabilities'!$B$26,'Survival Probabilities'!$C$26,if(M92='Survival Probabilities'!$B$27,'Survival Probabilities'!$C$27,if(M92='Survival Probabilities'!$B$28,5%,if(M92="",1)))))))))</f>
        <v>1</v>
      </c>
      <c r="S92" s="4">
        <f t="shared" si="1"/>
        <v>0.005410575691</v>
      </c>
      <c r="T92" s="5">
        <f>if(S92&gt;='Survival Probabilities'!$J$4,1,0)</f>
        <v>0</v>
      </c>
      <c r="U92" s="5">
        <f t="shared" si="2"/>
        <v>1</v>
      </c>
    </row>
    <row r="93">
      <c r="A93" s="3">
        <v>92.0</v>
      </c>
      <c r="B93" s="3">
        <v>0.0</v>
      </c>
      <c r="C93" s="3">
        <v>3.0</v>
      </c>
      <c r="D93" s="3" t="s">
        <v>158</v>
      </c>
      <c r="E93" s="3" t="s">
        <v>22</v>
      </c>
      <c r="F93" s="3">
        <v>20.0</v>
      </c>
      <c r="G93" s="3">
        <v>0.0</v>
      </c>
      <c r="H93" s="3">
        <v>0.0</v>
      </c>
      <c r="I93" s="3">
        <v>347466.0</v>
      </c>
      <c r="J93" s="3">
        <v>7.8542</v>
      </c>
      <c r="L93" s="3" t="s">
        <v>24</v>
      </c>
      <c r="M93" s="5" t="str">
        <f t="shared" si="3"/>
        <v/>
      </c>
      <c r="N93" s="4">
        <f>if(C93=1,'Survival Probabilities'!$C$2,if(C93 = 2,'Survival Probabilities'!$C$3,if(C93 = 3,'Survival Probabilities'!$C$4,if(isblank(C93),1))))</f>
        <v>0.2428571429</v>
      </c>
      <c r="O93" s="4">
        <f>if(E93 = "male",'Survival Probabilities'!$C$5,if(E93="female",'Survival Probabilities'!$C$6,if(isblank(E93),1)))</f>
        <v>0.1889081456</v>
      </c>
      <c r="P93" s="4">
        <f>if(F93 &lt; 1,'Survival Probabilities'!$C$10,if(and(F93&gt;= 1, F93&lt;5),'Survival Probabilities'!$C$11, if(and(F93&gt;= 5, F93&lt;10),'Survival Probabilities'!$C$12,if(and(F93&gt;= 10, F93&lt;20),'Survival Probabilities'!$C$13,if(and(F93&gt;= 20, F93&lt;30),'Survival Probabilities'!$C$14,if(and(F93&gt;= 30, F93&lt;40),'Survival Probabilities'!$C$15,if(and(F93&gt;= 40, F93&lt;50),'Survival Probabilities'!$C$16,if(and(F93&gt;= 50, F93&lt;60),'Survival Probabilities'!$C$17,if(and(F93&gt;= 60, F93&lt;70),'Survival Probabilities'!$C$18,if(and(F93&gt;= 70, F93&lt;80),5%,if(and(F93&gt;= 80, F93&lt;90),5%,if(isblank(F93),1))))))))))))</f>
        <v>0.35</v>
      </c>
      <c r="Q93" s="4">
        <f>if(L93 = "C",'Survival Probabilities'!$C$7,if(L93="Q",'Survival Probabilities'!$C$8,if(L93="S",'Survival Probabilities'!$C$9,if(isblank(L93),1))))</f>
        <v>0.3369565217</v>
      </c>
      <c r="R93" s="5">
        <f>if(M93='Survival Probabilities'!$B$21,'Survival Probabilities'!$C$21,if(M93='Survival Probabilities'!$B$22,'Survival Probabilities'!$C$22,if(M93='Survival Probabilities'!$B$23,'Survival Probabilities'!$C$23,if(M93='Survival Probabilities'!$B$24,'Survival Probabilities'!$C$24,if(M93='Survival Probabilities'!$B$25,'Survival Probabilities'!$C$25,if(M93='Survival Probabilities'!$B$26,'Survival Probabilities'!$C$26,if(M93='Survival Probabilities'!$B$27,'Survival Probabilities'!$C$27,if(M93='Survival Probabilities'!$B$28,5%,if(M93="",1)))))))))</f>
        <v>1</v>
      </c>
      <c r="S93" s="4">
        <f t="shared" si="1"/>
        <v>0.005410575691</v>
      </c>
      <c r="T93" s="5">
        <f>if(S93&gt;='Survival Probabilities'!$J$4,1,0)</f>
        <v>0</v>
      </c>
      <c r="U93" s="5">
        <f t="shared" si="2"/>
        <v>1</v>
      </c>
    </row>
    <row r="94">
      <c r="A94" s="3">
        <v>93.0</v>
      </c>
      <c r="B94" s="3">
        <v>0.0</v>
      </c>
      <c r="C94" s="3">
        <v>1.0</v>
      </c>
      <c r="D94" s="3" t="s">
        <v>159</v>
      </c>
      <c r="E94" s="3" t="s">
        <v>22</v>
      </c>
      <c r="F94" s="3">
        <v>46.0</v>
      </c>
      <c r="G94" s="3">
        <v>1.0</v>
      </c>
      <c r="H94" s="3">
        <v>0.0</v>
      </c>
      <c r="I94" s="3" t="s">
        <v>160</v>
      </c>
      <c r="J94" s="3">
        <v>61.175</v>
      </c>
      <c r="K94" s="3" t="s">
        <v>161</v>
      </c>
      <c r="L94" s="3" t="s">
        <v>24</v>
      </c>
      <c r="M94" s="5" t="str">
        <f t="shared" si="3"/>
        <v>E</v>
      </c>
      <c r="N94" s="4">
        <f>if(C94=1,'Survival Probabilities'!$C$2,if(C94 = 2,'Survival Probabilities'!$C$3,if(C94 = 3,'Survival Probabilities'!$C$4,if(isblank(C94),1))))</f>
        <v>0.6296296296</v>
      </c>
      <c r="O94" s="4">
        <f>if(E94 = "male",'Survival Probabilities'!$C$5,if(E94="female",'Survival Probabilities'!$C$6,if(isblank(E94),1)))</f>
        <v>0.1889081456</v>
      </c>
      <c r="P94" s="4">
        <f>if(F94 &lt; 1,'Survival Probabilities'!$C$10,if(and(F94&gt;= 1, F94&lt;5),'Survival Probabilities'!$C$11, if(and(F94&gt;= 5, F94&lt;10),'Survival Probabilities'!$C$12,if(and(F94&gt;= 10, F94&lt;20),'Survival Probabilities'!$C$13,if(and(F94&gt;= 20, F94&lt;30),'Survival Probabilities'!$C$14,if(and(F94&gt;= 30, F94&lt;40),'Survival Probabilities'!$C$15,if(and(F94&gt;= 40, F94&lt;50),'Survival Probabilities'!$C$16,if(and(F94&gt;= 50, F94&lt;60),'Survival Probabilities'!$C$17,if(and(F94&gt;= 60, F94&lt;70),'Survival Probabilities'!$C$18,if(and(F94&gt;= 70, F94&lt;80),5%,if(and(F94&gt;= 80, F94&lt;90),5%,if(isblank(F94),1))))))))))))</f>
        <v>0.3820224719</v>
      </c>
      <c r="Q94" s="4">
        <f>if(L94 = "C",'Survival Probabilities'!$C$7,if(L94="Q",'Survival Probabilities'!$C$8,if(L94="S",'Survival Probabilities'!$C$9,if(isblank(L94),1))))</f>
        <v>0.3369565217</v>
      </c>
      <c r="R94" s="4">
        <f>if(M94='Survival Probabilities'!$B$21,'Survival Probabilities'!$C$21,if(M94='Survival Probabilities'!$B$22,'Survival Probabilities'!$C$22,if(M94='Survival Probabilities'!$B$23,'Survival Probabilities'!$C$23,if(M94='Survival Probabilities'!$B$24,'Survival Probabilities'!$C$24,if(M94='Survival Probabilities'!$B$25,'Survival Probabilities'!$C$25,if(M94='Survival Probabilities'!$B$26,'Survival Probabilities'!$C$26,if(M94='Survival Probabilities'!$B$27,'Survival Probabilities'!$C$27,if(M94='Survival Probabilities'!$B$28,5%,if(M94="",1)))))))))</f>
        <v>0.75</v>
      </c>
      <c r="S94" s="4">
        <f t="shared" si="1"/>
        <v>0.01148311944</v>
      </c>
      <c r="T94" s="5">
        <f>if(S94&gt;='Survival Probabilities'!$J$4,1,0)</f>
        <v>0</v>
      </c>
      <c r="U94" s="5">
        <f t="shared" si="2"/>
        <v>1</v>
      </c>
    </row>
    <row r="95">
      <c r="A95" s="3">
        <v>94.0</v>
      </c>
      <c r="B95" s="3">
        <v>0.0</v>
      </c>
      <c r="C95" s="3">
        <v>3.0</v>
      </c>
      <c r="D95" s="3" t="s">
        <v>162</v>
      </c>
      <c r="E95" s="3" t="s">
        <v>22</v>
      </c>
      <c r="F95" s="3">
        <v>26.0</v>
      </c>
      <c r="G95" s="3">
        <v>1.0</v>
      </c>
      <c r="H95" s="3">
        <v>2.0</v>
      </c>
      <c r="I95" s="3" t="s">
        <v>163</v>
      </c>
      <c r="J95" s="3">
        <v>20.575</v>
      </c>
      <c r="L95" s="3" t="s">
        <v>24</v>
      </c>
      <c r="M95" s="5" t="str">
        <f t="shared" si="3"/>
        <v/>
      </c>
      <c r="N95" s="4">
        <f>if(C95=1,'Survival Probabilities'!$C$2,if(C95 = 2,'Survival Probabilities'!$C$3,if(C95 = 3,'Survival Probabilities'!$C$4,if(isblank(C95),1))))</f>
        <v>0.2428571429</v>
      </c>
      <c r="O95" s="4">
        <f>if(E95 = "male",'Survival Probabilities'!$C$5,if(E95="female",'Survival Probabilities'!$C$6,if(isblank(E95),1)))</f>
        <v>0.1889081456</v>
      </c>
      <c r="P95" s="4">
        <f>if(F95 &lt; 1,'Survival Probabilities'!$C$10,if(and(F95&gt;= 1, F95&lt;5),'Survival Probabilities'!$C$11, if(and(F95&gt;= 5, F95&lt;10),'Survival Probabilities'!$C$12,if(and(F95&gt;= 10, F95&lt;20),'Survival Probabilities'!$C$13,if(and(F95&gt;= 20, F95&lt;30),'Survival Probabilities'!$C$14,if(and(F95&gt;= 30, F95&lt;40),'Survival Probabilities'!$C$15,if(and(F95&gt;= 40, F95&lt;50),'Survival Probabilities'!$C$16,if(and(F95&gt;= 50, F95&lt;60),'Survival Probabilities'!$C$17,if(and(F95&gt;= 60, F95&lt;70),'Survival Probabilities'!$C$18,if(and(F95&gt;= 70, F95&lt;80),5%,if(and(F95&gt;= 80, F95&lt;90),5%,if(isblank(F95),1))))))))))))</f>
        <v>0.35</v>
      </c>
      <c r="Q95" s="4">
        <f>if(L95 = "C",'Survival Probabilities'!$C$7,if(L95="Q",'Survival Probabilities'!$C$8,if(L95="S",'Survival Probabilities'!$C$9,if(isblank(L95),1))))</f>
        <v>0.3369565217</v>
      </c>
      <c r="R95" s="5">
        <f>if(M95='Survival Probabilities'!$B$21,'Survival Probabilities'!$C$21,if(M95='Survival Probabilities'!$B$22,'Survival Probabilities'!$C$22,if(M95='Survival Probabilities'!$B$23,'Survival Probabilities'!$C$23,if(M95='Survival Probabilities'!$B$24,'Survival Probabilities'!$C$24,if(M95='Survival Probabilities'!$B$25,'Survival Probabilities'!$C$25,if(M95='Survival Probabilities'!$B$26,'Survival Probabilities'!$C$26,if(M95='Survival Probabilities'!$B$27,'Survival Probabilities'!$C$27,if(M95='Survival Probabilities'!$B$28,5%,if(M95="",1)))))))))</f>
        <v>1</v>
      </c>
      <c r="S95" s="4">
        <f t="shared" si="1"/>
        <v>0.005410575691</v>
      </c>
      <c r="T95" s="5">
        <f>if(S95&gt;='Survival Probabilities'!$J$4,1,0)</f>
        <v>0</v>
      </c>
      <c r="U95" s="5">
        <f t="shared" si="2"/>
        <v>1</v>
      </c>
    </row>
    <row r="96">
      <c r="A96" s="3">
        <v>95.0</v>
      </c>
      <c r="B96" s="3">
        <v>0.0</v>
      </c>
      <c r="C96" s="3">
        <v>3.0</v>
      </c>
      <c r="D96" s="3" t="s">
        <v>164</v>
      </c>
      <c r="E96" s="3" t="s">
        <v>22</v>
      </c>
      <c r="F96" s="3">
        <v>59.0</v>
      </c>
      <c r="G96" s="3">
        <v>0.0</v>
      </c>
      <c r="H96" s="3">
        <v>0.0</v>
      </c>
      <c r="I96" s="3">
        <v>364500.0</v>
      </c>
      <c r="J96" s="3">
        <v>7.25</v>
      </c>
      <c r="L96" s="3" t="s">
        <v>24</v>
      </c>
      <c r="M96" s="5" t="str">
        <f t="shared" si="3"/>
        <v/>
      </c>
      <c r="N96" s="4">
        <f>if(C96=1,'Survival Probabilities'!$C$2,if(C96 = 2,'Survival Probabilities'!$C$3,if(C96 = 3,'Survival Probabilities'!$C$4,if(isblank(C96),1))))</f>
        <v>0.2428571429</v>
      </c>
      <c r="O96" s="4">
        <f>if(E96 = "male",'Survival Probabilities'!$C$5,if(E96="female",'Survival Probabilities'!$C$6,if(isblank(E96),1)))</f>
        <v>0.1889081456</v>
      </c>
      <c r="P96" s="4">
        <f>if(F96 &lt; 1,'Survival Probabilities'!$C$10,if(and(F96&gt;= 1, F96&lt;5),'Survival Probabilities'!$C$11, if(and(F96&gt;= 5, F96&lt;10),'Survival Probabilities'!$C$12,if(and(F96&gt;= 10, F96&lt;20),'Survival Probabilities'!$C$13,if(and(F96&gt;= 20, F96&lt;30),'Survival Probabilities'!$C$14,if(and(F96&gt;= 30, F96&lt;40),'Survival Probabilities'!$C$15,if(and(F96&gt;= 40, F96&lt;50),'Survival Probabilities'!$C$16,if(and(F96&gt;= 50, F96&lt;60),'Survival Probabilities'!$C$17,if(and(F96&gt;= 60, F96&lt;70),'Survival Probabilities'!$C$18,if(and(F96&gt;= 70, F96&lt;80),5%,if(and(F96&gt;= 80, F96&lt;90),5%,if(isblank(F96),1))))))))))))</f>
        <v>0.4166666667</v>
      </c>
      <c r="Q96" s="4">
        <f>if(L96 = "C",'Survival Probabilities'!$C$7,if(L96="Q",'Survival Probabilities'!$C$8,if(L96="S",'Survival Probabilities'!$C$9,if(isblank(L96),1))))</f>
        <v>0.3369565217</v>
      </c>
      <c r="R96" s="5">
        <f>if(M96='Survival Probabilities'!$B$21,'Survival Probabilities'!$C$21,if(M96='Survival Probabilities'!$B$22,'Survival Probabilities'!$C$22,if(M96='Survival Probabilities'!$B$23,'Survival Probabilities'!$C$23,if(M96='Survival Probabilities'!$B$24,'Survival Probabilities'!$C$24,if(M96='Survival Probabilities'!$B$25,'Survival Probabilities'!$C$25,if(M96='Survival Probabilities'!$B$26,'Survival Probabilities'!$C$26,if(M96='Survival Probabilities'!$B$27,'Survival Probabilities'!$C$27,if(M96='Survival Probabilities'!$B$28,5%,if(M96="",1)))))))))</f>
        <v>1</v>
      </c>
      <c r="S96" s="4">
        <f t="shared" si="1"/>
        <v>0.006441161537</v>
      </c>
      <c r="T96" s="5">
        <f>if(S96&gt;='Survival Probabilities'!$J$4,1,0)</f>
        <v>0</v>
      </c>
      <c r="U96" s="5">
        <f t="shared" si="2"/>
        <v>1</v>
      </c>
    </row>
    <row r="97">
      <c r="A97" s="3">
        <v>96.0</v>
      </c>
      <c r="B97" s="3">
        <v>0.0</v>
      </c>
      <c r="C97" s="3">
        <v>3.0</v>
      </c>
      <c r="D97" s="3" t="s">
        <v>165</v>
      </c>
      <c r="E97" s="3" t="s">
        <v>22</v>
      </c>
      <c r="G97" s="3">
        <v>0.0</v>
      </c>
      <c r="H97" s="3">
        <v>0.0</v>
      </c>
      <c r="I97" s="3">
        <v>374910.0</v>
      </c>
      <c r="J97" s="3">
        <v>8.05</v>
      </c>
      <c r="L97" s="3" t="s">
        <v>24</v>
      </c>
      <c r="M97" s="5" t="str">
        <f t="shared" si="3"/>
        <v/>
      </c>
      <c r="N97" s="4">
        <f>if(C97=1,'Survival Probabilities'!$C$2,if(C97 = 2,'Survival Probabilities'!$C$3,if(C97 = 3,'Survival Probabilities'!$C$4,if(isblank(C97),1))))</f>
        <v>0.2428571429</v>
      </c>
      <c r="O97" s="4">
        <f>if(E97 = "male",'Survival Probabilities'!$C$5,if(E97="female",'Survival Probabilities'!$C$6,if(isblank(E97),1)))</f>
        <v>0.1889081456</v>
      </c>
      <c r="P97" s="4">
        <f>if(F97 &lt; 1,'Survival Probabilities'!$C$10,if(and(F97&gt;= 1, F97&lt;5),'Survival Probabilities'!$C$11, if(and(F97&gt;= 5, F97&lt;10),'Survival Probabilities'!$C$12,if(and(F97&gt;= 10, F97&lt;20),'Survival Probabilities'!$C$13,if(and(F97&gt;= 20, F97&lt;30),'Survival Probabilities'!$C$14,if(and(F97&gt;= 30, F97&lt;40),'Survival Probabilities'!$C$15,if(and(F97&gt;= 40, F97&lt;50),'Survival Probabilities'!$C$16,if(and(F97&gt;= 50, F97&lt;60),'Survival Probabilities'!$C$17,if(and(F97&gt;= 60, F97&lt;70),'Survival Probabilities'!$C$18,if(and(F97&gt;= 70, F97&lt;80),5%,if(and(F97&gt;= 80, F97&lt;90),5%,if(isblank(F97),1))))))))))))</f>
        <v>1</v>
      </c>
      <c r="Q97" s="4">
        <f>if(L97 = "C",'Survival Probabilities'!$C$7,if(L97="Q",'Survival Probabilities'!$C$8,if(L97="S",'Survival Probabilities'!$C$9,if(isblank(L97),1))))</f>
        <v>0.3369565217</v>
      </c>
      <c r="R97" s="5">
        <f>if(M97='Survival Probabilities'!$B$21,'Survival Probabilities'!$C$21,if(M97='Survival Probabilities'!$B$22,'Survival Probabilities'!$C$22,if(M97='Survival Probabilities'!$B$23,'Survival Probabilities'!$C$23,if(M97='Survival Probabilities'!$B$24,'Survival Probabilities'!$C$24,if(M97='Survival Probabilities'!$B$25,'Survival Probabilities'!$C$25,if(M97='Survival Probabilities'!$B$26,'Survival Probabilities'!$C$26,if(M97='Survival Probabilities'!$B$27,'Survival Probabilities'!$C$27,if(M97='Survival Probabilities'!$B$28,5%,if(M97="",1)))))))))</f>
        <v>1</v>
      </c>
      <c r="S97" s="4">
        <f t="shared" si="1"/>
        <v>0.01545878769</v>
      </c>
      <c r="T97" s="5">
        <f>if(S97&gt;='Survival Probabilities'!$J$4,1,0)</f>
        <v>0</v>
      </c>
      <c r="U97" s="5">
        <f t="shared" si="2"/>
        <v>1</v>
      </c>
    </row>
    <row r="98">
      <c r="A98" s="3">
        <v>97.0</v>
      </c>
      <c r="B98" s="3">
        <v>0.0</v>
      </c>
      <c r="C98" s="3">
        <v>1.0</v>
      </c>
      <c r="D98" s="3" t="s">
        <v>166</v>
      </c>
      <c r="E98" s="3" t="s">
        <v>22</v>
      </c>
      <c r="F98" s="3">
        <v>71.0</v>
      </c>
      <c r="G98" s="3">
        <v>0.0</v>
      </c>
      <c r="H98" s="3">
        <v>0.0</v>
      </c>
      <c r="I98" s="3" t="s">
        <v>167</v>
      </c>
      <c r="J98" s="3">
        <v>34.6542</v>
      </c>
      <c r="K98" s="3" t="s">
        <v>168</v>
      </c>
      <c r="L98" s="3" t="s">
        <v>29</v>
      </c>
      <c r="M98" s="5" t="str">
        <f t="shared" si="3"/>
        <v>A</v>
      </c>
      <c r="N98" s="4">
        <f>if(C98=1,'Survival Probabilities'!$C$2,if(C98 = 2,'Survival Probabilities'!$C$3,if(C98 = 3,'Survival Probabilities'!$C$4,if(isblank(C98),1))))</f>
        <v>0.6296296296</v>
      </c>
      <c r="O98" s="4">
        <f>if(E98 = "male",'Survival Probabilities'!$C$5,if(E98="female",'Survival Probabilities'!$C$6,if(isblank(E98),1)))</f>
        <v>0.1889081456</v>
      </c>
      <c r="P98" s="5">
        <f>if(F98 &lt; 1,'Survival Probabilities'!$C$10,if(and(F98&gt;= 1, F98&lt;5),'Survival Probabilities'!$C$11, if(and(F98&gt;= 5, F98&lt;10),'Survival Probabilities'!$C$12,if(and(F98&gt;= 10, F98&lt;20),'Survival Probabilities'!$C$13,if(and(F98&gt;= 20, F98&lt;30),'Survival Probabilities'!$C$14,if(and(F98&gt;= 30, F98&lt;40),'Survival Probabilities'!$C$15,if(and(F98&gt;= 40, F98&lt;50),'Survival Probabilities'!$C$16,if(and(F98&gt;= 50, F98&lt;60),'Survival Probabilities'!$C$17,if(and(F98&gt;= 60, F98&lt;70),'Survival Probabilities'!$C$18,if(and(F98&gt;= 70, F98&lt;80),5%,if(and(F98&gt;= 80, F98&lt;90),5%,if(isblank(F98),1))))))))))))</f>
        <v>0.05</v>
      </c>
      <c r="Q98" s="4">
        <f>if(L98 = "C",'Survival Probabilities'!$C$7,if(L98="Q",'Survival Probabilities'!$C$8,if(L98="S",'Survival Probabilities'!$C$9,if(isblank(L98),1))))</f>
        <v>0.5535714286</v>
      </c>
      <c r="R98" s="4">
        <f>if(M98='Survival Probabilities'!$B$21,'Survival Probabilities'!$C$21,if(M98='Survival Probabilities'!$B$22,'Survival Probabilities'!$C$22,if(M98='Survival Probabilities'!$B$23,'Survival Probabilities'!$C$23,if(M98='Survival Probabilities'!$B$24,'Survival Probabilities'!$C$24,if(M98='Survival Probabilities'!$B$25,'Survival Probabilities'!$C$25,if(M98='Survival Probabilities'!$B$26,'Survival Probabilities'!$C$26,if(M98='Survival Probabilities'!$B$27,'Survival Probabilities'!$C$27,if(M98='Survival Probabilities'!$B$28,5%,if(M98="",1)))))))))</f>
        <v>0.4666666667</v>
      </c>
      <c r="S98" s="4">
        <f t="shared" si="1"/>
        <v>0.001536336307</v>
      </c>
      <c r="T98" s="5">
        <f>if(S98&gt;='Survival Probabilities'!$J$4,1,0)</f>
        <v>0</v>
      </c>
      <c r="U98" s="5">
        <f t="shared" si="2"/>
        <v>1</v>
      </c>
    </row>
    <row r="99">
      <c r="A99" s="3">
        <v>98.0</v>
      </c>
      <c r="B99" s="3">
        <v>1.0</v>
      </c>
      <c r="C99" s="3">
        <v>1.0</v>
      </c>
      <c r="D99" s="3" t="s">
        <v>169</v>
      </c>
      <c r="E99" s="3" t="s">
        <v>22</v>
      </c>
      <c r="F99" s="3">
        <v>23.0</v>
      </c>
      <c r="G99" s="3">
        <v>0.0</v>
      </c>
      <c r="H99" s="3">
        <v>1.0</v>
      </c>
      <c r="I99" s="3" t="s">
        <v>170</v>
      </c>
      <c r="J99" s="3">
        <v>63.3583</v>
      </c>
      <c r="K99" s="3" t="s">
        <v>171</v>
      </c>
      <c r="L99" s="3" t="s">
        <v>29</v>
      </c>
      <c r="M99" s="5" t="str">
        <f t="shared" si="3"/>
        <v>D</v>
      </c>
      <c r="N99" s="4">
        <f>if(C99=1,'Survival Probabilities'!$C$2,if(C99 = 2,'Survival Probabilities'!$C$3,if(C99 = 3,'Survival Probabilities'!$C$4,if(isblank(C99),1))))</f>
        <v>0.6296296296</v>
      </c>
      <c r="O99" s="4">
        <f>if(E99 = "male",'Survival Probabilities'!$C$5,if(E99="female",'Survival Probabilities'!$C$6,if(isblank(E99),1)))</f>
        <v>0.1889081456</v>
      </c>
      <c r="P99" s="4">
        <f>if(F99 &lt; 1,'Survival Probabilities'!$C$10,if(and(F99&gt;= 1, F99&lt;5),'Survival Probabilities'!$C$11, if(and(F99&gt;= 5, F99&lt;10),'Survival Probabilities'!$C$12,if(and(F99&gt;= 10, F99&lt;20),'Survival Probabilities'!$C$13,if(and(F99&gt;= 20, F99&lt;30),'Survival Probabilities'!$C$14,if(and(F99&gt;= 30, F99&lt;40),'Survival Probabilities'!$C$15,if(and(F99&gt;= 40, F99&lt;50),'Survival Probabilities'!$C$16,if(and(F99&gt;= 50, F99&lt;60),'Survival Probabilities'!$C$17,if(and(F99&gt;= 60, F99&lt;70),'Survival Probabilities'!$C$18,if(and(F99&gt;= 70, F99&lt;80),5%,if(and(F99&gt;= 80, F99&lt;90),5%,if(isblank(F99),1))))))))))))</f>
        <v>0.35</v>
      </c>
      <c r="Q99" s="4">
        <f>if(L99 = "C",'Survival Probabilities'!$C$7,if(L99="Q",'Survival Probabilities'!$C$8,if(L99="S",'Survival Probabilities'!$C$9,if(isblank(L99),1))))</f>
        <v>0.5535714286</v>
      </c>
      <c r="R99" s="4">
        <f>if(M99='Survival Probabilities'!$B$21,'Survival Probabilities'!$C$21,if(M99='Survival Probabilities'!$B$22,'Survival Probabilities'!$C$22,if(M99='Survival Probabilities'!$B$23,'Survival Probabilities'!$C$23,if(M99='Survival Probabilities'!$B$24,'Survival Probabilities'!$C$24,if(M99='Survival Probabilities'!$B$25,'Survival Probabilities'!$C$25,if(M99='Survival Probabilities'!$B$26,'Survival Probabilities'!$C$26,if(M99='Survival Probabilities'!$B$27,'Survival Probabilities'!$C$27,if(M99='Survival Probabilities'!$B$28,5%,if(M99="",1)))))))))</f>
        <v>0.7575757576</v>
      </c>
      <c r="S99" s="4">
        <f t="shared" si="1"/>
        <v>0.01745836713</v>
      </c>
      <c r="T99" s="5">
        <f>if(S99&gt;='Survival Probabilities'!$J$4,1,0)</f>
        <v>0</v>
      </c>
      <c r="U99" s="5">
        <f t="shared" si="2"/>
        <v>0</v>
      </c>
    </row>
    <row r="100">
      <c r="A100" s="3">
        <v>99.0</v>
      </c>
      <c r="B100" s="3">
        <v>1.0</v>
      </c>
      <c r="C100" s="3">
        <v>2.0</v>
      </c>
      <c r="D100" s="3" t="s">
        <v>172</v>
      </c>
      <c r="E100" s="3" t="s">
        <v>26</v>
      </c>
      <c r="F100" s="3">
        <v>34.0</v>
      </c>
      <c r="G100" s="3">
        <v>0.0</v>
      </c>
      <c r="H100" s="3">
        <v>1.0</v>
      </c>
      <c r="I100" s="3">
        <v>231919.0</v>
      </c>
      <c r="J100" s="3">
        <v>23.0</v>
      </c>
      <c r="L100" s="3" t="s">
        <v>24</v>
      </c>
      <c r="M100" s="5" t="str">
        <f t="shared" si="3"/>
        <v/>
      </c>
      <c r="N100" s="4">
        <f>if(C100=1,'Survival Probabilities'!$C$2,if(C100 = 2,'Survival Probabilities'!$C$3,if(C100 = 3,'Survival Probabilities'!$C$4,if(isblank(C100),1))))</f>
        <v>0.472826087</v>
      </c>
      <c r="O100" s="4">
        <f>if(E100 = "male",'Survival Probabilities'!$C$5,if(E100="female",'Survival Probabilities'!$C$6,if(isblank(E100),1)))</f>
        <v>0.7420382166</v>
      </c>
      <c r="P100" s="4">
        <f>if(F100 &lt; 1,'Survival Probabilities'!$C$10,if(and(F100&gt;= 1, F100&lt;5),'Survival Probabilities'!$C$11, if(and(F100&gt;= 5, F100&lt;10),'Survival Probabilities'!$C$12,if(and(F100&gt;= 10, F100&lt;20),'Survival Probabilities'!$C$13,if(and(F100&gt;= 20, F100&lt;30),'Survival Probabilities'!$C$14,if(and(F100&gt;= 30, F100&lt;40),'Survival Probabilities'!$C$15,if(and(F100&gt;= 40, F100&lt;50),'Survival Probabilities'!$C$16,if(and(F100&gt;= 50, F100&lt;60),'Survival Probabilities'!$C$17,if(and(F100&gt;= 60, F100&lt;70),'Survival Probabilities'!$C$18,if(and(F100&gt;= 70, F100&lt;80),5%,if(and(F100&gt;= 80, F100&lt;90),5%,if(isblank(F100),1))))))))))))</f>
        <v>0.4371257485</v>
      </c>
      <c r="Q100" s="4">
        <f>if(L100 = "C",'Survival Probabilities'!$C$7,if(L100="Q",'Survival Probabilities'!$C$8,if(L100="S",'Survival Probabilities'!$C$9,if(isblank(L100),1))))</f>
        <v>0.3369565217</v>
      </c>
      <c r="R100" s="5">
        <f>if(M100='Survival Probabilities'!$B$21,'Survival Probabilities'!$C$21,if(M100='Survival Probabilities'!$B$22,'Survival Probabilities'!$C$22,if(M100='Survival Probabilities'!$B$23,'Survival Probabilities'!$C$23,if(M100='Survival Probabilities'!$B$24,'Survival Probabilities'!$C$24,if(M100='Survival Probabilities'!$B$25,'Survival Probabilities'!$C$25,if(M100='Survival Probabilities'!$B$26,'Survival Probabilities'!$C$26,if(M100='Survival Probabilities'!$B$27,'Survival Probabilities'!$C$27,if(M100='Survival Probabilities'!$B$28,5%,if(M100="",1)))))))))</f>
        <v>1</v>
      </c>
      <c r="S100" s="4">
        <f t="shared" si="1"/>
        <v>0.05167826898</v>
      </c>
      <c r="T100" s="5">
        <f>if(S100&gt;='Survival Probabilities'!$J$4,1,0)</f>
        <v>1</v>
      </c>
      <c r="U100" s="5">
        <f t="shared" si="2"/>
        <v>1</v>
      </c>
    </row>
    <row r="101">
      <c r="A101" s="3">
        <v>100.0</v>
      </c>
      <c r="B101" s="3">
        <v>0.0</v>
      </c>
      <c r="C101" s="3">
        <v>2.0</v>
      </c>
      <c r="D101" s="3" t="s">
        <v>173</v>
      </c>
      <c r="E101" s="3" t="s">
        <v>22</v>
      </c>
      <c r="F101" s="3">
        <v>34.0</v>
      </c>
      <c r="G101" s="3">
        <v>1.0</v>
      </c>
      <c r="H101" s="3">
        <v>0.0</v>
      </c>
      <c r="I101" s="3">
        <v>244367.0</v>
      </c>
      <c r="J101" s="3">
        <v>26.0</v>
      </c>
      <c r="L101" s="3" t="s">
        <v>24</v>
      </c>
      <c r="M101" s="5" t="str">
        <f t="shared" si="3"/>
        <v/>
      </c>
      <c r="N101" s="4">
        <f>if(C101=1,'Survival Probabilities'!$C$2,if(C101 = 2,'Survival Probabilities'!$C$3,if(C101 = 3,'Survival Probabilities'!$C$4,if(isblank(C101),1))))</f>
        <v>0.472826087</v>
      </c>
      <c r="O101" s="4">
        <f>if(E101 = "male",'Survival Probabilities'!$C$5,if(E101="female",'Survival Probabilities'!$C$6,if(isblank(E101),1)))</f>
        <v>0.1889081456</v>
      </c>
      <c r="P101" s="4">
        <f>if(F101 &lt; 1,'Survival Probabilities'!$C$10,if(and(F101&gt;= 1, F101&lt;5),'Survival Probabilities'!$C$11, if(and(F101&gt;= 5, F101&lt;10),'Survival Probabilities'!$C$12,if(and(F101&gt;= 10, F101&lt;20),'Survival Probabilities'!$C$13,if(and(F101&gt;= 20, F101&lt;30),'Survival Probabilities'!$C$14,if(and(F101&gt;= 30, F101&lt;40),'Survival Probabilities'!$C$15,if(and(F101&gt;= 40, F101&lt;50),'Survival Probabilities'!$C$16,if(and(F101&gt;= 50, F101&lt;60),'Survival Probabilities'!$C$17,if(and(F101&gt;= 60, F101&lt;70),'Survival Probabilities'!$C$18,if(and(F101&gt;= 70, F101&lt;80),5%,if(and(F101&gt;= 80, F101&lt;90),5%,if(isblank(F101),1))))))))))))</f>
        <v>0.4371257485</v>
      </c>
      <c r="Q101" s="4">
        <f>if(L101 = "C",'Survival Probabilities'!$C$7,if(L101="Q",'Survival Probabilities'!$C$8,if(L101="S",'Survival Probabilities'!$C$9,if(isblank(L101),1))))</f>
        <v>0.3369565217</v>
      </c>
      <c r="R101" s="5">
        <f>if(M101='Survival Probabilities'!$B$21,'Survival Probabilities'!$C$21,if(M101='Survival Probabilities'!$B$22,'Survival Probabilities'!$C$22,if(M101='Survival Probabilities'!$B$23,'Survival Probabilities'!$C$23,if(M101='Survival Probabilities'!$B$24,'Survival Probabilities'!$C$24,if(M101='Survival Probabilities'!$B$25,'Survival Probabilities'!$C$25,if(M101='Survival Probabilities'!$B$26,'Survival Probabilities'!$C$26,if(M101='Survival Probabilities'!$B$27,'Survival Probabilities'!$C$27,if(M101='Survival Probabilities'!$B$28,5%,if(M101="",1)))))))))</f>
        <v>1</v>
      </c>
      <c r="S101" s="4">
        <f t="shared" si="1"/>
        <v>0.01315625764</v>
      </c>
      <c r="T101" s="5">
        <f>if(S101&gt;='Survival Probabilities'!$J$4,1,0)</f>
        <v>0</v>
      </c>
      <c r="U101" s="5">
        <f t="shared" si="2"/>
        <v>1</v>
      </c>
    </row>
    <row r="102">
      <c r="A102" s="3">
        <v>101.0</v>
      </c>
      <c r="B102" s="3">
        <v>0.0</v>
      </c>
      <c r="C102" s="3">
        <v>3.0</v>
      </c>
      <c r="D102" s="3" t="s">
        <v>174</v>
      </c>
      <c r="E102" s="3" t="s">
        <v>26</v>
      </c>
      <c r="F102" s="3">
        <v>28.0</v>
      </c>
      <c r="G102" s="3">
        <v>0.0</v>
      </c>
      <c r="H102" s="3">
        <v>0.0</v>
      </c>
      <c r="I102" s="3">
        <v>349245.0</v>
      </c>
      <c r="J102" s="3">
        <v>7.8958</v>
      </c>
      <c r="L102" s="3" t="s">
        <v>24</v>
      </c>
      <c r="M102" s="5" t="str">
        <f t="shared" si="3"/>
        <v/>
      </c>
      <c r="N102" s="4">
        <f>if(C102=1,'Survival Probabilities'!$C$2,if(C102 = 2,'Survival Probabilities'!$C$3,if(C102 = 3,'Survival Probabilities'!$C$4,if(isblank(C102),1))))</f>
        <v>0.2428571429</v>
      </c>
      <c r="O102" s="4">
        <f>if(E102 = "male",'Survival Probabilities'!$C$5,if(E102="female",'Survival Probabilities'!$C$6,if(isblank(E102),1)))</f>
        <v>0.7420382166</v>
      </c>
      <c r="P102" s="4">
        <f>if(F102 &lt; 1,'Survival Probabilities'!$C$10,if(and(F102&gt;= 1, F102&lt;5),'Survival Probabilities'!$C$11, if(and(F102&gt;= 5, F102&lt;10),'Survival Probabilities'!$C$12,if(and(F102&gt;= 10, F102&lt;20),'Survival Probabilities'!$C$13,if(and(F102&gt;= 20, F102&lt;30),'Survival Probabilities'!$C$14,if(and(F102&gt;= 30, F102&lt;40),'Survival Probabilities'!$C$15,if(and(F102&gt;= 40, F102&lt;50),'Survival Probabilities'!$C$16,if(and(F102&gt;= 50, F102&lt;60),'Survival Probabilities'!$C$17,if(and(F102&gt;= 60, F102&lt;70),'Survival Probabilities'!$C$18,if(and(F102&gt;= 70, F102&lt;80),5%,if(and(F102&gt;= 80, F102&lt;90),5%,if(isblank(F102),1))))))))))))</f>
        <v>0.35</v>
      </c>
      <c r="Q102" s="4">
        <f>if(L102 = "C",'Survival Probabilities'!$C$7,if(L102="Q",'Survival Probabilities'!$C$8,if(L102="S",'Survival Probabilities'!$C$9,if(isblank(L102),1))))</f>
        <v>0.3369565217</v>
      </c>
      <c r="R102" s="5">
        <f>if(M102='Survival Probabilities'!$B$21,'Survival Probabilities'!$C$21,if(M102='Survival Probabilities'!$B$22,'Survival Probabilities'!$C$22,if(M102='Survival Probabilities'!$B$23,'Survival Probabilities'!$C$23,if(M102='Survival Probabilities'!$B$24,'Survival Probabilities'!$C$24,if(M102='Survival Probabilities'!$B$25,'Survival Probabilities'!$C$25,if(M102='Survival Probabilities'!$B$26,'Survival Probabilities'!$C$26,if(M102='Survival Probabilities'!$B$27,'Survival Probabilities'!$C$27,if(M102='Survival Probabilities'!$B$28,5%,if(M102="",1)))))))))</f>
        <v>1</v>
      </c>
      <c r="S102" s="4">
        <f t="shared" si="1"/>
        <v>0.0212529424</v>
      </c>
      <c r="T102" s="5">
        <f>if(S102&gt;='Survival Probabilities'!$J$4,1,0)</f>
        <v>0</v>
      </c>
      <c r="U102" s="5">
        <f t="shared" si="2"/>
        <v>1</v>
      </c>
    </row>
    <row r="103">
      <c r="A103" s="3">
        <v>102.0</v>
      </c>
      <c r="B103" s="3">
        <v>0.0</v>
      </c>
      <c r="C103" s="3">
        <v>3.0</v>
      </c>
      <c r="D103" s="3" t="s">
        <v>175</v>
      </c>
      <c r="E103" s="3" t="s">
        <v>22</v>
      </c>
      <c r="G103" s="3">
        <v>0.0</v>
      </c>
      <c r="H103" s="3">
        <v>0.0</v>
      </c>
      <c r="I103" s="3">
        <v>349215.0</v>
      </c>
      <c r="J103" s="3">
        <v>7.8958</v>
      </c>
      <c r="L103" s="3" t="s">
        <v>24</v>
      </c>
      <c r="M103" s="5" t="str">
        <f t="shared" si="3"/>
        <v/>
      </c>
      <c r="N103" s="4">
        <f>if(C103=1,'Survival Probabilities'!$C$2,if(C103 = 2,'Survival Probabilities'!$C$3,if(C103 = 3,'Survival Probabilities'!$C$4,if(isblank(C103),1))))</f>
        <v>0.2428571429</v>
      </c>
      <c r="O103" s="4">
        <f>if(E103 = "male",'Survival Probabilities'!$C$5,if(E103="female",'Survival Probabilities'!$C$6,if(isblank(E103),1)))</f>
        <v>0.1889081456</v>
      </c>
      <c r="P103" s="4">
        <f>if(F103 &lt; 1,'Survival Probabilities'!$C$10,if(and(F103&gt;= 1, F103&lt;5),'Survival Probabilities'!$C$11, if(and(F103&gt;= 5, F103&lt;10),'Survival Probabilities'!$C$12,if(and(F103&gt;= 10, F103&lt;20),'Survival Probabilities'!$C$13,if(and(F103&gt;= 20, F103&lt;30),'Survival Probabilities'!$C$14,if(and(F103&gt;= 30, F103&lt;40),'Survival Probabilities'!$C$15,if(and(F103&gt;= 40, F103&lt;50),'Survival Probabilities'!$C$16,if(and(F103&gt;= 50, F103&lt;60),'Survival Probabilities'!$C$17,if(and(F103&gt;= 60, F103&lt;70),'Survival Probabilities'!$C$18,if(and(F103&gt;= 70, F103&lt;80),5%,if(and(F103&gt;= 80, F103&lt;90),5%,if(isblank(F103),1))))))))))))</f>
        <v>1</v>
      </c>
      <c r="Q103" s="4">
        <f>if(L103 = "C",'Survival Probabilities'!$C$7,if(L103="Q",'Survival Probabilities'!$C$8,if(L103="S",'Survival Probabilities'!$C$9,if(isblank(L103),1))))</f>
        <v>0.3369565217</v>
      </c>
      <c r="R103" s="5">
        <f>if(M103='Survival Probabilities'!$B$21,'Survival Probabilities'!$C$21,if(M103='Survival Probabilities'!$B$22,'Survival Probabilities'!$C$22,if(M103='Survival Probabilities'!$B$23,'Survival Probabilities'!$C$23,if(M103='Survival Probabilities'!$B$24,'Survival Probabilities'!$C$24,if(M103='Survival Probabilities'!$B$25,'Survival Probabilities'!$C$25,if(M103='Survival Probabilities'!$B$26,'Survival Probabilities'!$C$26,if(M103='Survival Probabilities'!$B$27,'Survival Probabilities'!$C$27,if(M103='Survival Probabilities'!$B$28,5%,if(M103="",1)))))))))</f>
        <v>1</v>
      </c>
      <c r="S103" s="4">
        <f t="shared" si="1"/>
        <v>0.01545878769</v>
      </c>
      <c r="T103" s="5">
        <f>if(S103&gt;='Survival Probabilities'!$J$4,1,0)</f>
        <v>0</v>
      </c>
      <c r="U103" s="5">
        <f t="shared" si="2"/>
        <v>1</v>
      </c>
    </row>
    <row r="104">
      <c r="A104" s="3">
        <v>103.0</v>
      </c>
      <c r="B104" s="3">
        <v>0.0</v>
      </c>
      <c r="C104" s="3">
        <v>1.0</v>
      </c>
      <c r="D104" s="3" t="s">
        <v>176</v>
      </c>
      <c r="E104" s="3" t="s">
        <v>22</v>
      </c>
      <c r="F104" s="3">
        <v>21.0</v>
      </c>
      <c r="G104" s="3">
        <v>0.0</v>
      </c>
      <c r="H104" s="3">
        <v>1.0</v>
      </c>
      <c r="I104" s="3">
        <v>35281.0</v>
      </c>
      <c r="J104" s="3">
        <v>77.2875</v>
      </c>
      <c r="K104" s="3" t="s">
        <v>177</v>
      </c>
      <c r="L104" s="3" t="s">
        <v>24</v>
      </c>
      <c r="M104" s="5" t="str">
        <f t="shared" si="3"/>
        <v>D</v>
      </c>
      <c r="N104" s="4">
        <f>if(C104=1,'Survival Probabilities'!$C$2,if(C104 = 2,'Survival Probabilities'!$C$3,if(C104 = 3,'Survival Probabilities'!$C$4,if(isblank(C104),1))))</f>
        <v>0.6296296296</v>
      </c>
      <c r="O104" s="4">
        <f>if(E104 = "male",'Survival Probabilities'!$C$5,if(E104="female",'Survival Probabilities'!$C$6,if(isblank(E104),1)))</f>
        <v>0.1889081456</v>
      </c>
      <c r="P104" s="4">
        <f>if(F104 &lt; 1,'Survival Probabilities'!$C$10,if(and(F104&gt;= 1, F104&lt;5),'Survival Probabilities'!$C$11, if(and(F104&gt;= 5, F104&lt;10),'Survival Probabilities'!$C$12,if(and(F104&gt;= 10, F104&lt;20),'Survival Probabilities'!$C$13,if(and(F104&gt;= 20, F104&lt;30),'Survival Probabilities'!$C$14,if(and(F104&gt;= 30, F104&lt;40),'Survival Probabilities'!$C$15,if(and(F104&gt;= 40, F104&lt;50),'Survival Probabilities'!$C$16,if(and(F104&gt;= 50, F104&lt;60),'Survival Probabilities'!$C$17,if(and(F104&gt;= 60, F104&lt;70),'Survival Probabilities'!$C$18,if(and(F104&gt;= 70, F104&lt;80),5%,if(and(F104&gt;= 80, F104&lt;90),5%,if(isblank(F104),1))))))))))))</f>
        <v>0.35</v>
      </c>
      <c r="Q104" s="4">
        <f>if(L104 = "C",'Survival Probabilities'!$C$7,if(L104="Q",'Survival Probabilities'!$C$8,if(L104="S",'Survival Probabilities'!$C$9,if(isblank(L104),1))))</f>
        <v>0.3369565217</v>
      </c>
      <c r="R104" s="4">
        <f>if(M104='Survival Probabilities'!$B$21,'Survival Probabilities'!$C$21,if(M104='Survival Probabilities'!$B$22,'Survival Probabilities'!$C$22,if(M104='Survival Probabilities'!$B$23,'Survival Probabilities'!$C$23,if(M104='Survival Probabilities'!$B$24,'Survival Probabilities'!$C$24,if(M104='Survival Probabilities'!$B$25,'Survival Probabilities'!$C$25,if(M104='Survival Probabilities'!$B$26,'Survival Probabilities'!$C$26,if(M104='Survival Probabilities'!$B$27,'Survival Probabilities'!$C$27,if(M104='Survival Probabilities'!$B$28,5%,if(M104="",1)))))))))</f>
        <v>0.7575757576</v>
      </c>
      <c r="S104" s="4">
        <f t="shared" si="1"/>
        <v>0.01062683217</v>
      </c>
      <c r="T104" s="5">
        <f>if(S104&gt;='Survival Probabilities'!$J$4,1,0)</f>
        <v>0</v>
      </c>
      <c r="U104" s="5">
        <f t="shared" si="2"/>
        <v>1</v>
      </c>
    </row>
    <row r="105">
      <c r="A105" s="3">
        <v>104.0</v>
      </c>
      <c r="B105" s="3">
        <v>0.0</v>
      </c>
      <c r="C105" s="3">
        <v>3.0</v>
      </c>
      <c r="D105" s="3" t="s">
        <v>178</v>
      </c>
      <c r="E105" s="3" t="s">
        <v>22</v>
      </c>
      <c r="F105" s="3">
        <v>33.0</v>
      </c>
      <c r="G105" s="3">
        <v>0.0</v>
      </c>
      <c r="H105" s="3">
        <v>0.0</v>
      </c>
      <c r="I105" s="3">
        <v>7540.0</v>
      </c>
      <c r="J105" s="3">
        <v>8.6542</v>
      </c>
      <c r="L105" s="3" t="s">
        <v>24</v>
      </c>
      <c r="M105" s="5" t="str">
        <f t="shared" si="3"/>
        <v/>
      </c>
      <c r="N105" s="4">
        <f>if(C105=1,'Survival Probabilities'!$C$2,if(C105 = 2,'Survival Probabilities'!$C$3,if(C105 = 3,'Survival Probabilities'!$C$4,if(isblank(C105),1))))</f>
        <v>0.2428571429</v>
      </c>
      <c r="O105" s="4">
        <f>if(E105 = "male",'Survival Probabilities'!$C$5,if(E105="female",'Survival Probabilities'!$C$6,if(isblank(E105),1)))</f>
        <v>0.1889081456</v>
      </c>
      <c r="P105" s="4">
        <f>if(F105 &lt; 1,'Survival Probabilities'!$C$10,if(and(F105&gt;= 1, F105&lt;5),'Survival Probabilities'!$C$11, if(and(F105&gt;= 5, F105&lt;10),'Survival Probabilities'!$C$12,if(and(F105&gt;= 10, F105&lt;20),'Survival Probabilities'!$C$13,if(and(F105&gt;= 20, F105&lt;30),'Survival Probabilities'!$C$14,if(and(F105&gt;= 30, F105&lt;40),'Survival Probabilities'!$C$15,if(and(F105&gt;= 40, F105&lt;50),'Survival Probabilities'!$C$16,if(and(F105&gt;= 50, F105&lt;60),'Survival Probabilities'!$C$17,if(and(F105&gt;= 60, F105&lt;70),'Survival Probabilities'!$C$18,if(and(F105&gt;= 70, F105&lt;80),5%,if(and(F105&gt;= 80, F105&lt;90),5%,if(isblank(F105),1))))))))))))</f>
        <v>0.4371257485</v>
      </c>
      <c r="Q105" s="4">
        <f>if(L105 = "C",'Survival Probabilities'!$C$7,if(L105="Q",'Survival Probabilities'!$C$8,if(L105="S",'Survival Probabilities'!$C$9,if(isblank(L105),1))))</f>
        <v>0.3369565217</v>
      </c>
      <c r="R105" s="5">
        <f>if(M105='Survival Probabilities'!$B$21,'Survival Probabilities'!$C$21,if(M105='Survival Probabilities'!$B$22,'Survival Probabilities'!$C$22,if(M105='Survival Probabilities'!$B$23,'Survival Probabilities'!$C$23,if(M105='Survival Probabilities'!$B$24,'Survival Probabilities'!$C$24,if(M105='Survival Probabilities'!$B$25,'Survival Probabilities'!$C$25,if(M105='Survival Probabilities'!$B$26,'Survival Probabilities'!$C$26,if(M105='Survival Probabilities'!$B$27,'Survival Probabilities'!$C$27,if(M105='Survival Probabilities'!$B$28,5%,if(M105="",1)))))))))</f>
        <v>1</v>
      </c>
      <c r="S105" s="4">
        <f t="shared" si="1"/>
        <v>0.00675743414</v>
      </c>
      <c r="T105" s="5">
        <f>if(S105&gt;='Survival Probabilities'!$J$4,1,0)</f>
        <v>0</v>
      </c>
      <c r="U105" s="5">
        <f t="shared" si="2"/>
        <v>1</v>
      </c>
    </row>
    <row r="106">
      <c r="A106" s="3">
        <v>105.0</v>
      </c>
      <c r="B106" s="3">
        <v>0.0</v>
      </c>
      <c r="C106" s="3">
        <v>3.0</v>
      </c>
      <c r="D106" s="3" t="s">
        <v>179</v>
      </c>
      <c r="E106" s="3" t="s">
        <v>22</v>
      </c>
      <c r="F106" s="3">
        <v>37.0</v>
      </c>
      <c r="G106" s="3">
        <v>2.0</v>
      </c>
      <c r="H106" s="3">
        <v>0.0</v>
      </c>
      <c r="I106" s="3">
        <v>3101276.0</v>
      </c>
      <c r="J106" s="3">
        <v>7.925</v>
      </c>
      <c r="L106" s="3" t="s">
        <v>24</v>
      </c>
      <c r="M106" s="5" t="str">
        <f t="shared" si="3"/>
        <v/>
      </c>
      <c r="N106" s="4">
        <f>if(C106=1,'Survival Probabilities'!$C$2,if(C106 = 2,'Survival Probabilities'!$C$3,if(C106 = 3,'Survival Probabilities'!$C$4,if(isblank(C106),1))))</f>
        <v>0.2428571429</v>
      </c>
      <c r="O106" s="4">
        <f>if(E106 = "male",'Survival Probabilities'!$C$5,if(E106="female",'Survival Probabilities'!$C$6,if(isblank(E106),1)))</f>
        <v>0.1889081456</v>
      </c>
      <c r="P106" s="4">
        <f>if(F106 &lt; 1,'Survival Probabilities'!$C$10,if(and(F106&gt;= 1, F106&lt;5),'Survival Probabilities'!$C$11, if(and(F106&gt;= 5, F106&lt;10),'Survival Probabilities'!$C$12,if(and(F106&gt;= 10, F106&lt;20),'Survival Probabilities'!$C$13,if(and(F106&gt;= 20, F106&lt;30),'Survival Probabilities'!$C$14,if(and(F106&gt;= 30, F106&lt;40),'Survival Probabilities'!$C$15,if(and(F106&gt;= 40, F106&lt;50),'Survival Probabilities'!$C$16,if(and(F106&gt;= 50, F106&lt;60),'Survival Probabilities'!$C$17,if(and(F106&gt;= 60, F106&lt;70),'Survival Probabilities'!$C$18,if(and(F106&gt;= 70, F106&lt;80),5%,if(and(F106&gt;= 80, F106&lt;90),5%,if(isblank(F106),1))))))))))))</f>
        <v>0.4371257485</v>
      </c>
      <c r="Q106" s="4">
        <f>if(L106 = "C",'Survival Probabilities'!$C$7,if(L106="Q",'Survival Probabilities'!$C$8,if(L106="S",'Survival Probabilities'!$C$9,if(isblank(L106),1))))</f>
        <v>0.3369565217</v>
      </c>
      <c r="R106" s="5">
        <f>if(M106='Survival Probabilities'!$B$21,'Survival Probabilities'!$C$21,if(M106='Survival Probabilities'!$B$22,'Survival Probabilities'!$C$22,if(M106='Survival Probabilities'!$B$23,'Survival Probabilities'!$C$23,if(M106='Survival Probabilities'!$B$24,'Survival Probabilities'!$C$24,if(M106='Survival Probabilities'!$B$25,'Survival Probabilities'!$C$25,if(M106='Survival Probabilities'!$B$26,'Survival Probabilities'!$C$26,if(M106='Survival Probabilities'!$B$27,'Survival Probabilities'!$C$27,if(M106='Survival Probabilities'!$B$28,5%,if(M106="",1)))))))))</f>
        <v>1</v>
      </c>
      <c r="S106" s="4">
        <f t="shared" si="1"/>
        <v>0.00675743414</v>
      </c>
      <c r="T106" s="5">
        <f>if(S106&gt;='Survival Probabilities'!$J$4,1,0)</f>
        <v>0</v>
      </c>
      <c r="U106" s="5">
        <f t="shared" si="2"/>
        <v>1</v>
      </c>
    </row>
    <row r="107">
      <c r="A107" s="3">
        <v>106.0</v>
      </c>
      <c r="B107" s="3">
        <v>0.0</v>
      </c>
      <c r="C107" s="3">
        <v>3.0</v>
      </c>
      <c r="D107" s="3" t="s">
        <v>180</v>
      </c>
      <c r="E107" s="3" t="s">
        <v>22</v>
      </c>
      <c r="F107" s="3">
        <v>28.0</v>
      </c>
      <c r="G107" s="3">
        <v>0.0</v>
      </c>
      <c r="H107" s="3">
        <v>0.0</v>
      </c>
      <c r="I107" s="3">
        <v>349207.0</v>
      </c>
      <c r="J107" s="3">
        <v>7.8958</v>
      </c>
      <c r="L107" s="3" t="s">
        <v>24</v>
      </c>
      <c r="M107" s="5" t="str">
        <f t="shared" si="3"/>
        <v/>
      </c>
      <c r="N107" s="4">
        <f>if(C107=1,'Survival Probabilities'!$C$2,if(C107 = 2,'Survival Probabilities'!$C$3,if(C107 = 3,'Survival Probabilities'!$C$4,if(isblank(C107),1))))</f>
        <v>0.2428571429</v>
      </c>
      <c r="O107" s="4">
        <f>if(E107 = "male",'Survival Probabilities'!$C$5,if(E107="female",'Survival Probabilities'!$C$6,if(isblank(E107),1)))</f>
        <v>0.1889081456</v>
      </c>
      <c r="P107" s="4">
        <f>if(F107 &lt; 1,'Survival Probabilities'!$C$10,if(and(F107&gt;= 1, F107&lt;5),'Survival Probabilities'!$C$11, if(and(F107&gt;= 5, F107&lt;10),'Survival Probabilities'!$C$12,if(and(F107&gt;= 10, F107&lt;20),'Survival Probabilities'!$C$13,if(and(F107&gt;= 20, F107&lt;30),'Survival Probabilities'!$C$14,if(and(F107&gt;= 30, F107&lt;40),'Survival Probabilities'!$C$15,if(and(F107&gt;= 40, F107&lt;50),'Survival Probabilities'!$C$16,if(and(F107&gt;= 50, F107&lt;60),'Survival Probabilities'!$C$17,if(and(F107&gt;= 60, F107&lt;70),'Survival Probabilities'!$C$18,if(and(F107&gt;= 70, F107&lt;80),5%,if(and(F107&gt;= 80, F107&lt;90),5%,if(isblank(F107),1))))))))))))</f>
        <v>0.35</v>
      </c>
      <c r="Q107" s="4">
        <f>if(L107 = "C",'Survival Probabilities'!$C$7,if(L107="Q",'Survival Probabilities'!$C$8,if(L107="S",'Survival Probabilities'!$C$9,if(isblank(L107),1))))</f>
        <v>0.3369565217</v>
      </c>
      <c r="R107" s="5">
        <f>if(M107='Survival Probabilities'!$B$21,'Survival Probabilities'!$C$21,if(M107='Survival Probabilities'!$B$22,'Survival Probabilities'!$C$22,if(M107='Survival Probabilities'!$B$23,'Survival Probabilities'!$C$23,if(M107='Survival Probabilities'!$B$24,'Survival Probabilities'!$C$24,if(M107='Survival Probabilities'!$B$25,'Survival Probabilities'!$C$25,if(M107='Survival Probabilities'!$B$26,'Survival Probabilities'!$C$26,if(M107='Survival Probabilities'!$B$27,'Survival Probabilities'!$C$27,if(M107='Survival Probabilities'!$B$28,5%,if(M107="",1)))))))))</f>
        <v>1</v>
      </c>
      <c r="S107" s="4">
        <f t="shared" si="1"/>
        <v>0.005410575691</v>
      </c>
      <c r="T107" s="5">
        <f>if(S107&gt;='Survival Probabilities'!$J$4,1,0)</f>
        <v>0</v>
      </c>
      <c r="U107" s="5">
        <f t="shared" si="2"/>
        <v>1</v>
      </c>
    </row>
    <row r="108">
      <c r="A108" s="3">
        <v>107.0</v>
      </c>
      <c r="B108" s="3">
        <v>1.0</v>
      </c>
      <c r="C108" s="3">
        <v>3.0</v>
      </c>
      <c r="D108" s="3" t="s">
        <v>181</v>
      </c>
      <c r="E108" s="3" t="s">
        <v>26</v>
      </c>
      <c r="F108" s="3">
        <v>21.0</v>
      </c>
      <c r="G108" s="3">
        <v>0.0</v>
      </c>
      <c r="H108" s="3">
        <v>0.0</v>
      </c>
      <c r="I108" s="3">
        <v>343120.0</v>
      </c>
      <c r="J108" s="3">
        <v>7.65</v>
      </c>
      <c r="L108" s="3" t="s">
        <v>24</v>
      </c>
      <c r="M108" s="5" t="str">
        <f t="shared" si="3"/>
        <v/>
      </c>
      <c r="N108" s="4">
        <f>if(C108=1,'Survival Probabilities'!$C$2,if(C108 = 2,'Survival Probabilities'!$C$3,if(C108 = 3,'Survival Probabilities'!$C$4,if(isblank(C108),1))))</f>
        <v>0.2428571429</v>
      </c>
      <c r="O108" s="4">
        <f>if(E108 = "male",'Survival Probabilities'!$C$5,if(E108="female",'Survival Probabilities'!$C$6,if(isblank(E108),1)))</f>
        <v>0.7420382166</v>
      </c>
      <c r="P108" s="4">
        <f>if(F108 &lt; 1,'Survival Probabilities'!$C$10,if(and(F108&gt;= 1, F108&lt;5),'Survival Probabilities'!$C$11, if(and(F108&gt;= 5, F108&lt;10),'Survival Probabilities'!$C$12,if(and(F108&gt;= 10, F108&lt;20),'Survival Probabilities'!$C$13,if(and(F108&gt;= 20, F108&lt;30),'Survival Probabilities'!$C$14,if(and(F108&gt;= 30, F108&lt;40),'Survival Probabilities'!$C$15,if(and(F108&gt;= 40, F108&lt;50),'Survival Probabilities'!$C$16,if(and(F108&gt;= 50, F108&lt;60),'Survival Probabilities'!$C$17,if(and(F108&gt;= 60, F108&lt;70),'Survival Probabilities'!$C$18,if(and(F108&gt;= 70, F108&lt;80),5%,if(and(F108&gt;= 80, F108&lt;90),5%,if(isblank(F108),1))))))))))))</f>
        <v>0.35</v>
      </c>
      <c r="Q108" s="4">
        <f>if(L108 = "C",'Survival Probabilities'!$C$7,if(L108="Q",'Survival Probabilities'!$C$8,if(L108="S",'Survival Probabilities'!$C$9,if(isblank(L108),1))))</f>
        <v>0.3369565217</v>
      </c>
      <c r="R108" s="5">
        <f>if(M108='Survival Probabilities'!$B$21,'Survival Probabilities'!$C$21,if(M108='Survival Probabilities'!$B$22,'Survival Probabilities'!$C$22,if(M108='Survival Probabilities'!$B$23,'Survival Probabilities'!$C$23,if(M108='Survival Probabilities'!$B$24,'Survival Probabilities'!$C$24,if(M108='Survival Probabilities'!$B$25,'Survival Probabilities'!$C$25,if(M108='Survival Probabilities'!$B$26,'Survival Probabilities'!$C$26,if(M108='Survival Probabilities'!$B$27,'Survival Probabilities'!$C$27,if(M108='Survival Probabilities'!$B$28,5%,if(M108="",1)))))))))</f>
        <v>1</v>
      </c>
      <c r="S108" s="4">
        <f t="shared" si="1"/>
        <v>0.0212529424</v>
      </c>
      <c r="T108" s="5">
        <f>if(S108&gt;='Survival Probabilities'!$J$4,1,0)</f>
        <v>0</v>
      </c>
      <c r="U108" s="5">
        <f t="shared" si="2"/>
        <v>0</v>
      </c>
    </row>
    <row r="109">
      <c r="A109" s="3">
        <v>108.0</v>
      </c>
      <c r="B109" s="3">
        <v>1.0</v>
      </c>
      <c r="C109" s="3">
        <v>3.0</v>
      </c>
      <c r="D109" s="3" t="s">
        <v>182</v>
      </c>
      <c r="E109" s="3" t="s">
        <v>22</v>
      </c>
      <c r="G109" s="3">
        <v>0.0</v>
      </c>
      <c r="H109" s="3">
        <v>0.0</v>
      </c>
      <c r="I109" s="3">
        <v>312991.0</v>
      </c>
      <c r="J109" s="3">
        <v>7.775</v>
      </c>
      <c r="L109" s="3" t="s">
        <v>24</v>
      </c>
      <c r="M109" s="5" t="str">
        <f t="shared" si="3"/>
        <v/>
      </c>
      <c r="N109" s="4">
        <f>if(C109=1,'Survival Probabilities'!$C$2,if(C109 = 2,'Survival Probabilities'!$C$3,if(C109 = 3,'Survival Probabilities'!$C$4,if(isblank(C109),1))))</f>
        <v>0.2428571429</v>
      </c>
      <c r="O109" s="4">
        <f>if(E109 = "male",'Survival Probabilities'!$C$5,if(E109="female",'Survival Probabilities'!$C$6,if(isblank(E109),1)))</f>
        <v>0.1889081456</v>
      </c>
      <c r="P109" s="4">
        <f>if(F109 &lt; 1,'Survival Probabilities'!$C$10,if(and(F109&gt;= 1, F109&lt;5),'Survival Probabilities'!$C$11, if(and(F109&gt;= 5, F109&lt;10),'Survival Probabilities'!$C$12,if(and(F109&gt;= 10, F109&lt;20),'Survival Probabilities'!$C$13,if(and(F109&gt;= 20, F109&lt;30),'Survival Probabilities'!$C$14,if(and(F109&gt;= 30, F109&lt;40),'Survival Probabilities'!$C$15,if(and(F109&gt;= 40, F109&lt;50),'Survival Probabilities'!$C$16,if(and(F109&gt;= 50, F109&lt;60),'Survival Probabilities'!$C$17,if(and(F109&gt;= 60, F109&lt;70),'Survival Probabilities'!$C$18,if(and(F109&gt;= 70, F109&lt;80),5%,if(and(F109&gt;= 80, F109&lt;90),5%,if(isblank(F109),1))))))))))))</f>
        <v>1</v>
      </c>
      <c r="Q109" s="4">
        <f>if(L109 = "C",'Survival Probabilities'!$C$7,if(L109="Q",'Survival Probabilities'!$C$8,if(L109="S",'Survival Probabilities'!$C$9,if(isblank(L109),1))))</f>
        <v>0.3369565217</v>
      </c>
      <c r="R109" s="5">
        <f>if(M109='Survival Probabilities'!$B$21,'Survival Probabilities'!$C$21,if(M109='Survival Probabilities'!$B$22,'Survival Probabilities'!$C$22,if(M109='Survival Probabilities'!$B$23,'Survival Probabilities'!$C$23,if(M109='Survival Probabilities'!$B$24,'Survival Probabilities'!$C$24,if(M109='Survival Probabilities'!$B$25,'Survival Probabilities'!$C$25,if(M109='Survival Probabilities'!$B$26,'Survival Probabilities'!$C$26,if(M109='Survival Probabilities'!$B$27,'Survival Probabilities'!$C$27,if(M109='Survival Probabilities'!$B$28,5%,if(M109="",1)))))))))</f>
        <v>1</v>
      </c>
      <c r="S109" s="4">
        <f t="shared" si="1"/>
        <v>0.01545878769</v>
      </c>
      <c r="T109" s="5">
        <f>if(S109&gt;='Survival Probabilities'!$J$4,1,0)</f>
        <v>0</v>
      </c>
      <c r="U109" s="5">
        <f t="shared" si="2"/>
        <v>0</v>
      </c>
    </row>
    <row r="110">
      <c r="A110" s="3">
        <v>109.0</v>
      </c>
      <c r="B110" s="3">
        <v>0.0</v>
      </c>
      <c r="C110" s="3">
        <v>3.0</v>
      </c>
      <c r="D110" s="3" t="s">
        <v>183</v>
      </c>
      <c r="E110" s="3" t="s">
        <v>22</v>
      </c>
      <c r="F110" s="3">
        <v>38.0</v>
      </c>
      <c r="G110" s="3">
        <v>0.0</v>
      </c>
      <c r="H110" s="3">
        <v>0.0</v>
      </c>
      <c r="I110" s="3">
        <v>349249.0</v>
      </c>
      <c r="J110" s="3">
        <v>7.8958</v>
      </c>
      <c r="L110" s="3" t="s">
        <v>24</v>
      </c>
      <c r="M110" s="5" t="str">
        <f t="shared" si="3"/>
        <v/>
      </c>
      <c r="N110" s="4">
        <f>if(C110=1,'Survival Probabilities'!$C$2,if(C110 = 2,'Survival Probabilities'!$C$3,if(C110 = 3,'Survival Probabilities'!$C$4,if(isblank(C110),1))))</f>
        <v>0.2428571429</v>
      </c>
      <c r="O110" s="4">
        <f>if(E110 = "male",'Survival Probabilities'!$C$5,if(E110="female",'Survival Probabilities'!$C$6,if(isblank(E110),1)))</f>
        <v>0.1889081456</v>
      </c>
      <c r="P110" s="4">
        <f>if(F110 &lt; 1,'Survival Probabilities'!$C$10,if(and(F110&gt;= 1, F110&lt;5),'Survival Probabilities'!$C$11, if(and(F110&gt;= 5, F110&lt;10),'Survival Probabilities'!$C$12,if(and(F110&gt;= 10, F110&lt;20),'Survival Probabilities'!$C$13,if(and(F110&gt;= 20, F110&lt;30),'Survival Probabilities'!$C$14,if(and(F110&gt;= 30, F110&lt;40),'Survival Probabilities'!$C$15,if(and(F110&gt;= 40, F110&lt;50),'Survival Probabilities'!$C$16,if(and(F110&gt;= 50, F110&lt;60),'Survival Probabilities'!$C$17,if(and(F110&gt;= 60, F110&lt;70),'Survival Probabilities'!$C$18,if(and(F110&gt;= 70, F110&lt;80),5%,if(and(F110&gt;= 80, F110&lt;90),5%,if(isblank(F110),1))))))))))))</f>
        <v>0.4371257485</v>
      </c>
      <c r="Q110" s="4">
        <f>if(L110 = "C",'Survival Probabilities'!$C$7,if(L110="Q",'Survival Probabilities'!$C$8,if(L110="S",'Survival Probabilities'!$C$9,if(isblank(L110),1))))</f>
        <v>0.3369565217</v>
      </c>
      <c r="R110" s="5">
        <f>if(M110='Survival Probabilities'!$B$21,'Survival Probabilities'!$C$21,if(M110='Survival Probabilities'!$B$22,'Survival Probabilities'!$C$22,if(M110='Survival Probabilities'!$B$23,'Survival Probabilities'!$C$23,if(M110='Survival Probabilities'!$B$24,'Survival Probabilities'!$C$24,if(M110='Survival Probabilities'!$B$25,'Survival Probabilities'!$C$25,if(M110='Survival Probabilities'!$B$26,'Survival Probabilities'!$C$26,if(M110='Survival Probabilities'!$B$27,'Survival Probabilities'!$C$27,if(M110='Survival Probabilities'!$B$28,5%,if(M110="",1)))))))))</f>
        <v>1</v>
      </c>
      <c r="S110" s="4">
        <f t="shared" si="1"/>
        <v>0.00675743414</v>
      </c>
      <c r="T110" s="5">
        <f>if(S110&gt;='Survival Probabilities'!$J$4,1,0)</f>
        <v>0</v>
      </c>
      <c r="U110" s="5">
        <f t="shared" si="2"/>
        <v>1</v>
      </c>
    </row>
    <row r="111">
      <c r="A111" s="3">
        <v>110.0</v>
      </c>
      <c r="B111" s="3">
        <v>1.0</v>
      </c>
      <c r="C111" s="3">
        <v>3.0</v>
      </c>
      <c r="D111" s="3" t="s">
        <v>184</v>
      </c>
      <c r="E111" s="3" t="s">
        <v>26</v>
      </c>
      <c r="G111" s="3">
        <v>1.0</v>
      </c>
      <c r="H111" s="3">
        <v>0.0</v>
      </c>
      <c r="I111" s="3">
        <v>371110.0</v>
      </c>
      <c r="J111" s="3">
        <v>24.15</v>
      </c>
      <c r="L111" s="3" t="s">
        <v>36</v>
      </c>
      <c r="M111" s="5" t="str">
        <f t="shared" si="3"/>
        <v/>
      </c>
      <c r="N111" s="4">
        <f>if(C111=1,'Survival Probabilities'!$C$2,if(C111 = 2,'Survival Probabilities'!$C$3,if(C111 = 3,'Survival Probabilities'!$C$4,if(isblank(C111),1))))</f>
        <v>0.2428571429</v>
      </c>
      <c r="O111" s="4">
        <f>if(E111 = "male",'Survival Probabilities'!$C$5,if(E111="female",'Survival Probabilities'!$C$6,if(isblank(E111),1)))</f>
        <v>0.7420382166</v>
      </c>
      <c r="P111" s="4">
        <f>if(F111 &lt; 1,'Survival Probabilities'!$C$10,if(and(F111&gt;= 1, F111&lt;5),'Survival Probabilities'!$C$11, if(and(F111&gt;= 5, F111&lt;10),'Survival Probabilities'!$C$12,if(and(F111&gt;= 10, F111&lt;20),'Survival Probabilities'!$C$13,if(and(F111&gt;= 20, F111&lt;30),'Survival Probabilities'!$C$14,if(and(F111&gt;= 30, F111&lt;40),'Survival Probabilities'!$C$15,if(and(F111&gt;= 40, F111&lt;50),'Survival Probabilities'!$C$16,if(and(F111&gt;= 50, F111&lt;60),'Survival Probabilities'!$C$17,if(and(F111&gt;= 60, F111&lt;70),'Survival Probabilities'!$C$18,if(and(F111&gt;= 70, F111&lt;80),5%,if(and(F111&gt;= 80, F111&lt;90),5%,if(isblank(F111),1))))))))))))</f>
        <v>1</v>
      </c>
      <c r="Q111" s="4">
        <f>if(L111 = "C",'Survival Probabilities'!$C$7,if(L111="Q",'Survival Probabilities'!$C$8,if(L111="S",'Survival Probabilities'!$C$9,if(isblank(L111),1))))</f>
        <v>0.3896103896</v>
      </c>
      <c r="R111" s="5">
        <f>if(M111='Survival Probabilities'!$B$21,'Survival Probabilities'!$C$21,if(M111='Survival Probabilities'!$B$22,'Survival Probabilities'!$C$22,if(M111='Survival Probabilities'!$B$23,'Survival Probabilities'!$C$23,if(M111='Survival Probabilities'!$B$24,'Survival Probabilities'!$C$24,if(M111='Survival Probabilities'!$B$25,'Survival Probabilities'!$C$25,if(M111='Survival Probabilities'!$B$26,'Survival Probabilities'!$C$26,if(M111='Survival Probabilities'!$B$27,'Survival Probabilities'!$C$27,if(M111='Survival Probabilities'!$B$28,5%,if(M111="",1)))))))))</f>
        <v>1</v>
      </c>
      <c r="S111" s="4">
        <f t="shared" si="1"/>
        <v>0.07021140825</v>
      </c>
      <c r="T111" s="5">
        <f>if(S111&gt;='Survival Probabilities'!$J$4,1,0)</f>
        <v>1</v>
      </c>
      <c r="U111" s="5">
        <f t="shared" si="2"/>
        <v>1</v>
      </c>
    </row>
    <row r="112">
      <c r="A112" s="3">
        <v>111.0</v>
      </c>
      <c r="B112" s="3">
        <v>0.0</v>
      </c>
      <c r="C112" s="3">
        <v>1.0</v>
      </c>
      <c r="D112" s="3" t="s">
        <v>185</v>
      </c>
      <c r="E112" s="3" t="s">
        <v>22</v>
      </c>
      <c r="F112" s="3">
        <v>47.0</v>
      </c>
      <c r="G112" s="3">
        <v>0.0</v>
      </c>
      <c r="H112" s="3">
        <v>0.0</v>
      </c>
      <c r="I112" s="3">
        <v>110465.0</v>
      </c>
      <c r="J112" s="3">
        <v>52.0</v>
      </c>
      <c r="K112" s="3" t="s">
        <v>186</v>
      </c>
      <c r="L112" s="3" t="s">
        <v>24</v>
      </c>
      <c r="M112" s="5" t="str">
        <f t="shared" si="3"/>
        <v>C</v>
      </c>
      <c r="N112" s="4">
        <f>if(C112=1,'Survival Probabilities'!$C$2,if(C112 = 2,'Survival Probabilities'!$C$3,if(C112 = 3,'Survival Probabilities'!$C$4,if(isblank(C112),1))))</f>
        <v>0.6296296296</v>
      </c>
      <c r="O112" s="4">
        <f>if(E112 = "male",'Survival Probabilities'!$C$5,if(E112="female",'Survival Probabilities'!$C$6,if(isblank(E112),1)))</f>
        <v>0.1889081456</v>
      </c>
      <c r="P112" s="4">
        <f>if(F112 &lt; 1,'Survival Probabilities'!$C$10,if(and(F112&gt;= 1, F112&lt;5),'Survival Probabilities'!$C$11, if(and(F112&gt;= 5, F112&lt;10),'Survival Probabilities'!$C$12,if(and(F112&gt;= 10, F112&lt;20),'Survival Probabilities'!$C$13,if(and(F112&gt;= 20, F112&lt;30),'Survival Probabilities'!$C$14,if(and(F112&gt;= 30, F112&lt;40),'Survival Probabilities'!$C$15,if(and(F112&gt;= 40, F112&lt;50),'Survival Probabilities'!$C$16,if(and(F112&gt;= 50, F112&lt;60),'Survival Probabilities'!$C$17,if(and(F112&gt;= 60, F112&lt;70),'Survival Probabilities'!$C$18,if(and(F112&gt;= 70, F112&lt;80),5%,if(and(F112&gt;= 80, F112&lt;90),5%,if(isblank(F112),1))))))))))))</f>
        <v>0.3820224719</v>
      </c>
      <c r="Q112" s="4">
        <f>if(L112 = "C",'Survival Probabilities'!$C$7,if(L112="Q",'Survival Probabilities'!$C$8,if(L112="S",'Survival Probabilities'!$C$9,if(isblank(L112),1))))</f>
        <v>0.3369565217</v>
      </c>
      <c r="R112" s="4">
        <f>if(M112='Survival Probabilities'!$B$21,'Survival Probabilities'!$C$21,if(M112='Survival Probabilities'!$B$22,'Survival Probabilities'!$C$22,if(M112='Survival Probabilities'!$B$23,'Survival Probabilities'!$C$23,if(M112='Survival Probabilities'!$B$24,'Survival Probabilities'!$C$24,if(M112='Survival Probabilities'!$B$25,'Survival Probabilities'!$C$25,if(M112='Survival Probabilities'!$B$26,'Survival Probabilities'!$C$26,if(M112='Survival Probabilities'!$B$27,'Survival Probabilities'!$C$27,if(M112='Survival Probabilities'!$B$28,5%,if(M112="",1)))))))))</f>
        <v>0.593220339</v>
      </c>
      <c r="S112" s="4">
        <f t="shared" si="1"/>
        <v>0.009082693346</v>
      </c>
      <c r="T112" s="5">
        <f>if(S112&gt;='Survival Probabilities'!$J$4,1,0)</f>
        <v>0</v>
      </c>
      <c r="U112" s="5">
        <f t="shared" si="2"/>
        <v>1</v>
      </c>
    </row>
    <row r="113">
      <c r="A113" s="3">
        <v>112.0</v>
      </c>
      <c r="B113" s="3">
        <v>0.0</v>
      </c>
      <c r="C113" s="3">
        <v>3.0</v>
      </c>
      <c r="D113" s="3" t="s">
        <v>187</v>
      </c>
      <c r="E113" s="3" t="s">
        <v>26</v>
      </c>
      <c r="F113" s="3">
        <v>14.5</v>
      </c>
      <c r="G113" s="3">
        <v>1.0</v>
      </c>
      <c r="H113" s="3">
        <v>0.0</v>
      </c>
      <c r="I113" s="3">
        <v>2665.0</v>
      </c>
      <c r="J113" s="3">
        <v>14.4542</v>
      </c>
      <c r="L113" s="3" t="s">
        <v>29</v>
      </c>
      <c r="M113" s="5" t="str">
        <f t="shared" si="3"/>
        <v/>
      </c>
      <c r="N113" s="4">
        <f>if(C113=1,'Survival Probabilities'!$C$2,if(C113 = 2,'Survival Probabilities'!$C$3,if(C113 = 3,'Survival Probabilities'!$C$4,if(isblank(C113),1))))</f>
        <v>0.2428571429</v>
      </c>
      <c r="O113" s="4">
        <f>if(E113 = "male",'Survival Probabilities'!$C$5,if(E113="female",'Survival Probabilities'!$C$6,if(isblank(E113),1)))</f>
        <v>0.7420382166</v>
      </c>
      <c r="P113" s="4">
        <f>if(F113 &lt; 1,'Survival Probabilities'!$C$10,if(and(F113&gt;= 1, F113&lt;5),'Survival Probabilities'!$C$11, if(and(F113&gt;= 5, F113&lt;10),'Survival Probabilities'!$C$12,if(and(F113&gt;= 10, F113&lt;20),'Survival Probabilities'!$C$13,if(and(F113&gt;= 20, F113&lt;30),'Survival Probabilities'!$C$14,if(and(F113&gt;= 30, F113&lt;40),'Survival Probabilities'!$C$15,if(and(F113&gt;= 40, F113&lt;50),'Survival Probabilities'!$C$16,if(and(F113&gt;= 50, F113&lt;60),'Survival Probabilities'!$C$17,if(and(F113&gt;= 60, F113&lt;70),'Survival Probabilities'!$C$18,if(and(F113&gt;= 70, F113&lt;80),5%,if(and(F113&gt;= 80, F113&lt;90),5%,if(isblank(F113),1))))))))))))</f>
        <v>0.4019607843</v>
      </c>
      <c r="Q113" s="4">
        <f>if(L113 = "C",'Survival Probabilities'!$C$7,if(L113="Q",'Survival Probabilities'!$C$8,if(L113="S",'Survival Probabilities'!$C$9,if(isblank(L113),1))))</f>
        <v>0.5535714286</v>
      </c>
      <c r="R113" s="5">
        <f>if(M113='Survival Probabilities'!$B$21,'Survival Probabilities'!$C$21,if(M113='Survival Probabilities'!$B$22,'Survival Probabilities'!$C$22,if(M113='Survival Probabilities'!$B$23,'Survival Probabilities'!$C$23,if(M113='Survival Probabilities'!$B$24,'Survival Probabilities'!$C$24,if(M113='Survival Probabilities'!$B$25,'Survival Probabilities'!$C$25,if(M113='Survival Probabilities'!$B$26,'Survival Probabilities'!$C$26,if(M113='Survival Probabilities'!$B$27,'Survival Probabilities'!$C$27,if(M113='Survival Probabilities'!$B$28,5%,if(M113="",1)))))))))</f>
        <v>1</v>
      </c>
      <c r="S113" s="4">
        <f t="shared" si="1"/>
        <v>0.040099089</v>
      </c>
      <c r="T113" s="5">
        <f>if(S113&gt;='Survival Probabilities'!$J$4,1,0)</f>
        <v>1</v>
      </c>
      <c r="U113" s="5">
        <f t="shared" si="2"/>
        <v>0</v>
      </c>
    </row>
    <row r="114">
      <c r="A114" s="3">
        <v>113.0</v>
      </c>
      <c r="B114" s="3">
        <v>0.0</v>
      </c>
      <c r="C114" s="3">
        <v>3.0</v>
      </c>
      <c r="D114" s="3" t="s">
        <v>188</v>
      </c>
      <c r="E114" s="3" t="s">
        <v>22</v>
      </c>
      <c r="F114" s="3">
        <v>22.0</v>
      </c>
      <c r="G114" s="3">
        <v>0.0</v>
      </c>
      <c r="H114" s="3">
        <v>0.0</v>
      </c>
      <c r="I114" s="3">
        <v>324669.0</v>
      </c>
      <c r="J114" s="3">
        <v>8.05</v>
      </c>
      <c r="L114" s="3" t="s">
        <v>24</v>
      </c>
      <c r="M114" s="5" t="str">
        <f t="shared" si="3"/>
        <v/>
      </c>
      <c r="N114" s="4">
        <f>if(C114=1,'Survival Probabilities'!$C$2,if(C114 = 2,'Survival Probabilities'!$C$3,if(C114 = 3,'Survival Probabilities'!$C$4,if(isblank(C114),1))))</f>
        <v>0.2428571429</v>
      </c>
      <c r="O114" s="4">
        <f>if(E114 = "male",'Survival Probabilities'!$C$5,if(E114="female",'Survival Probabilities'!$C$6,if(isblank(E114),1)))</f>
        <v>0.1889081456</v>
      </c>
      <c r="P114" s="4">
        <f>if(F114 &lt; 1,'Survival Probabilities'!$C$10,if(and(F114&gt;= 1, F114&lt;5),'Survival Probabilities'!$C$11, if(and(F114&gt;= 5, F114&lt;10),'Survival Probabilities'!$C$12,if(and(F114&gt;= 10, F114&lt;20),'Survival Probabilities'!$C$13,if(and(F114&gt;= 20, F114&lt;30),'Survival Probabilities'!$C$14,if(and(F114&gt;= 30, F114&lt;40),'Survival Probabilities'!$C$15,if(and(F114&gt;= 40, F114&lt;50),'Survival Probabilities'!$C$16,if(and(F114&gt;= 50, F114&lt;60),'Survival Probabilities'!$C$17,if(and(F114&gt;= 60, F114&lt;70),'Survival Probabilities'!$C$18,if(and(F114&gt;= 70, F114&lt;80),5%,if(and(F114&gt;= 80, F114&lt;90),5%,if(isblank(F114),1))))))))))))</f>
        <v>0.35</v>
      </c>
      <c r="Q114" s="4">
        <f>if(L114 = "C",'Survival Probabilities'!$C$7,if(L114="Q",'Survival Probabilities'!$C$8,if(L114="S",'Survival Probabilities'!$C$9,if(isblank(L114),1))))</f>
        <v>0.3369565217</v>
      </c>
      <c r="R114" s="5">
        <f>if(M114='Survival Probabilities'!$B$21,'Survival Probabilities'!$C$21,if(M114='Survival Probabilities'!$B$22,'Survival Probabilities'!$C$22,if(M114='Survival Probabilities'!$B$23,'Survival Probabilities'!$C$23,if(M114='Survival Probabilities'!$B$24,'Survival Probabilities'!$C$24,if(M114='Survival Probabilities'!$B$25,'Survival Probabilities'!$C$25,if(M114='Survival Probabilities'!$B$26,'Survival Probabilities'!$C$26,if(M114='Survival Probabilities'!$B$27,'Survival Probabilities'!$C$27,if(M114='Survival Probabilities'!$B$28,5%,if(M114="",1)))))))))</f>
        <v>1</v>
      </c>
      <c r="S114" s="4">
        <f t="shared" si="1"/>
        <v>0.005410575691</v>
      </c>
      <c r="T114" s="5">
        <f>if(S114&gt;='Survival Probabilities'!$J$4,1,0)</f>
        <v>0</v>
      </c>
      <c r="U114" s="5">
        <f t="shared" si="2"/>
        <v>1</v>
      </c>
    </row>
    <row r="115">
      <c r="A115" s="3">
        <v>114.0</v>
      </c>
      <c r="B115" s="3">
        <v>0.0</v>
      </c>
      <c r="C115" s="3">
        <v>3.0</v>
      </c>
      <c r="D115" s="3" t="s">
        <v>189</v>
      </c>
      <c r="E115" s="3" t="s">
        <v>26</v>
      </c>
      <c r="F115" s="3">
        <v>20.0</v>
      </c>
      <c r="G115" s="3">
        <v>1.0</v>
      </c>
      <c r="H115" s="3">
        <v>0.0</v>
      </c>
      <c r="I115" s="3">
        <v>4136.0</v>
      </c>
      <c r="J115" s="3">
        <v>9.825</v>
      </c>
      <c r="L115" s="3" t="s">
        <v>24</v>
      </c>
      <c r="M115" s="5" t="str">
        <f t="shared" si="3"/>
        <v/>
      </c>
      <c r="N115" s="4">
        <f>if(C115=1,'Survival Probabilities'!$C$2,if(C115 = 2,'Survival Probabilities'!$C$3,if(C115 = 3,'Survival Probabilities'!$C$4,if(isblank(C115),1))))</f>
        <v>0.2428571429</v>
      </c>
      <c r="O115" s="4">
        <f>if(E115 = "male",'Survival Probabilities'!$C$5,if(E115="female",'Survival Probabilities'!$C$6,if(isblank(E115),1)))</f>
        <v>0.7420382166</v>
      </c>
      <c r="P115" s="4">
        <f>if(F115 &lt; 1,'Survival Probabilities'!$C$10,if(and(F115&gt;= 1, F115&lt;5),'Survival Probabilities'!$C$11, if(and(F115&gt;= 5, F115&lt;10),'Survival Probabilities'!$C$12,if(and(F115&gt;= 10, F115&lt;20),'Survival Probabilities'!$C$13,if(and(F115&gt;= 20, F115&lt;30),'Survival Probabilities'!$C$14,if(and(F115&gt;= 30, F115&lt;40),'Survival Probabilities'!$C$15,if(and(F115&gt;= 40, F115&lt;50),'Survival Probabilities'!$C$16,if(and(F115&gt;= 50, F115&lt;60),'Survival Probabilities'!$C$17,if(and(F115&gt;= 60, F115&lt;70),'Survival Probabilities'!$C$18,if(and(F115&gt;= 70, F115&lt;80),5%,if(and(F115&gt;= 80, F115&lt;90),5%,if(isblank(F115),1))))))))))))</f>
        <v>0.35</v>
      </c>
      <c r="Q115" s="4">
        <f>if(L115 = "C",'Survival Probabilities'!$C$7,if(L115="Q",'Survival Probabilities'!$C$8,if(L115="S",'Survival Probabilities'!$C$9,if(isblank(L115),1))))</f>
        <v>0.3369565217</v>
      </c>
      <c r="R115" s="5">
        <f>if(M115='Survival Probabilities'!$B$21,'Survival Probabilities'!$C$21,if(M115='Survival Probabilities'!$B$22,'Survival Probabilities'!$C$22,if(M115='Survival Probabilities'!$B$23,'Survival Probabilities'!$C$23,if(M115='Survival Probabilities'!$B$24,'Survival Probabilities'!$C$24,if(M115='Survival Probabilities'!$B$25,'Survival Probabilities'!$C$25,if(M115='Survival Probabilities'!$B$26,'Survival Probabilities'!$C$26,if(M115='Survival Probabilities'!$B$27,'Survival Probabilities'!$C$27,if(M115='Survival Probabilities'!$B$28,5%,if(M115="",1)))))))))</f>
        <v>1</v>
      </c>
      <c r="S115" s="4">
        <f t="shared" si="1"/>
        <v>0.0212529424</v>
      </c>
      <c r="T115" s="5">
        <f>if(S115&gt;='Survival Probabilities'!$J$4,1,0)</f>
        <v>0</v>
      </c>
      <c r="U115" s="5">
        <f t="shared" si="2"/>
        <v>1</v>
      </c>
    </row>
    <row r="116">
      <c r="A116" s="3">
        <v>115.0</v>
      </c>
      <c r="B116" s="3">
        <v>0.0</v>
      </c>
      <c r="C116" s="3">
        <v>3.0</v>
      </c>
      <c r="D116" s="3" t="s">
        <v>190</v>
      </c>
      <c r="E116" s="3" t="s">
        <v>26</v>
      </c>
      <c r="F116" s="3">
        <v>17.0</v>
      </c>
      <c r="G116" s="3">
        <v>0.0</v>
      </c>
      <c r="H116" s="3">
        <v>0.0</v>
      </c>
      <c r="I116" s="3">
        <v>2627.0</v>
      </c>
      <c r="J116" s="3">
        <v>14.4583</v>
      </c>
      <c r="L116" s="3" t="s">
        <v>29</v>
      </c>
      <c r="M116" s="5" t="str">
        <f t="shared" si="3"/>
        <v/>
      </c>
      <c r="N116" s="4">
        <f>if(C116=1,'Survival Probabilities'!$C$2,if(C116 = 2,'Survival Probabilities'!$C$3,if(C116 = 3,'Survival Probabilities'!$C$4,if(isblank(C116),1))))</f>
        <v>0.2428571429</v>
      </c>
      <c r="O116" s="4">
        <f>if(E116 = "male",'Survival Probabilities'!$C$5,if(E116="female",'Survival Probabilities'!$C$6,if(isblank(E116),1)))</f>
        <v>0.7420382166</v>
      </c>
      <c r="P116" s="4">
        <f>if(F116 &lt; 1,'Survival Probabilities'!$C$10,if(and(F116&gt;= 1, F116&lt;5),'Survival Probabilities'!$C$11, if(and(F116&gt;= 5, F116&lt;10),'Survival Probabilities'!$C$12,if(and(F116&gt;= 10, F116&lt;20),'Survival Probabilities'!$C$13,if(and(F116&gt;= 20, F116&lt;30),'Survival Probabilities'!$C$14,if(and(F116&gt;= 30, F116&lt;40),'Survival Probabilities'!$C$15,if(and(F116&gt;= 40, F116&lt;50),'Survival Probabilities'!$C$16,if(and(F116&gt;= 50, F116&lt;60),'Survival Probabilities'!$C$17,if(and(F116&gt;= 60, F116&lt;70),'Survival Probabilities'!$C$18,if(and(F116&gt;= 70, F116&lt;80),5%,if(and(F116&gt;= 80, F116&lt;90),5%,if(isblank(F116),1))))))))))))</f>
        <v>0.4019607843</v>
      </c>
      <c r="Q116" s="4">
        <f>if(L116 = "C",'Survival Probabilities'!$C$7,if(L116="Q",'Survival Probabilities'!$C$8,if(L116="S",'Survival Probabilities'!$C$9,if(isblank(L116),1))))</f>
        <v>0.5535714286</v>
      </c>
      <c r="R116" s="5">
        <f>if(M116='Survival Probabilities'!$B$21,'Survival Probabilities'!$C$21,if(M116='Survival Probabilities'!$B$22,'Survival Probabilities'!$C$22,if(M116='Survival Probabilities'!$B$23,'Survival Probabilities'!$C$23,if(M116='Survival Probabilities'!$B$24,'Survival Probabilities'!$C$24,if(M116='Survival Probabilities'!$B$25,'Survival Probabilities'!$C$25,if(M116='Survival Probabilities'!$B$26,'Survival Probabilities'!$C$26,if(M116='Survival Probabilities'!$B$27,'Survival Probabilities'!$C$27,if(M116='Survival Probabilities'!$B$28,5%,if(M116="",1)))))))))</f>
        <v>1</v>
      </c>
      <c r="S116" s="4">
        <f t="shared" si="1"/>
        <v>0.040099089</v>
      </c>
      <c r="T116" s="5">
        <f>if(S116&gt;='Survival Probabilities'!$J$4,1,0)</f>
        <v>1</v>
      </c>
      <c r="U116" s="5">
        <f t="shared" si="2"/>
        <v>0</v>
      </c>
    </row>
    <row r="117">
      <c r="A117" s="3">
        <v>116.0</v>
      </c>
      <c r="B117" s="3">
        <v>0.0</v>
      </c>
      <c r="C117" s="3">
        <v>3.0</v>
      </c>
      <c r="D117" s="3" t="s">
        <v>191</v>
      </c>
      <c r="E117" s="3" t="s">
        <v>22</v>
      </c>
      <c r="F117" s="3">
        <v>21.0</v>
      </c>
      <c r="G117" s="3">
        <v>0.0</v>
      </c>
      <c r="H117" s="3">
        <v>0.0</v>
      </c>
      <c r="I117" s="3" t="s">
        <v>192</v>
      </c>
      <c r="J117" s="3">
        <v>7.925</v>
      </c>
      <c r="L117" s="3" t="s">
        <v>24</v>
      </c>
      <c r="M117" s="5" t="str">
        <f t="shared" si="3"/>
        <v/>
      </c>
      <c r="N117" s="4">
        <f>if(C117=1,'Survival Probabilities'!$C$2,if(C117 = 2,'Survival Probabilities'!$C$3,if(C117 = 3,'Survival Probabilities'!$C$4,if(isblank(C117),1))))</f>
        <v>0.2428571429</v>
      </c>
      <c r="O117" s="4">
        <f>if(E117 = "male",'Survival Probabilities'!$C$5,if(E117="female",'Survival Probabilities'!$C$6,if(isblank(E117),1)))</f>
        <v>0.1889081456</v>
      </c>
      <c r="P117" s="4">
        <f>if(F117 &lt; 1,'Survival Probabilities'!$C$10,if(and(F117&gt;= 1, F117&lt;5),'Survival Probabilities'!$C$11, if(and(F117&gt;= 5, F117&lt;10),'Survival Probabilities'!$C$12,if(and(F117&gt;= 10, F117&lt;20),'Survival Probabilities'!$C$13,if(and(F117&gt;= 20, F117&lt;30),'Survival Probabilities'!$C$14,if(and(F117&gt;= 30, F117&lt;40),'Survival Probabilities'!$C$15,if(and(F117&gt;= 40, F117&lt;50),'Survival Probabilities'!$C$16,if(and(F117&gt;= 50, F117&lt;60),'Survival Probabilities'!$C$17,if(and(F117&gt;= 60, F117&lt;70),'Survival Probabilities'!$C$18,if(and(F117&gt;= 70, F117&lt;80),5%,if(and(F117&gt;= 80, F117&lt;90),5%,if(isblank(F117),1))))))))))))</f>
        <v>0.35</v>
      </c>
      <c r="Q117" s="4">
        <f>if(L117 = "C",'Survival Probabilities'!$C$7,if(L117="Q",'Survival Probabilities'!$C$8,if(L117="S",'Survival Probabilities'!$C$9,if(isblank(L117),1))))</f>
        <v>0.3369565217</v>
      </c>
      <c r="R117" s="5">
        <f>if(M117='Survival Probabilities'!$B$21,'Survival Probabilities'!$C$21,if(M117='Survival Probabilities'!$B$22,'Survival Probabilities'!$C$22,if(M117='Survival Probabilities'!$B$23,'Survival Probabilities'!$C$23,if(M117='Survival Probabilities'!$B$24,'Survival Probabilities'!$C$24,if(M117='Survival Probabilities'!$B$25,'Survival Probabilities'!$C$25,if(M117='Survival Probabilities'!$B$26,'Survival Probabilities'!$C$26,if(M117='Survival Probabilities'!$B$27,'Survival Probabilities'!$C$27,if(M117='Survival Probabilities'!$B$28,5%,if(M117="",1)))))))))</f>
        <v>1</v>
      </c>
      <c r="S117" s="4">
        <f t="shared" si="1"/>
        <v>0.005410575691</v>
      </c>
      <c r="T117" s="5">
        <f>if(S117&gt;='Survival Probabilities'!$J$4,1,0)</f>
        <v>0</v>
      </c>
      <c r="U117" s="5">
        <f t="shared" si="2"/>
        <v>1</v>
      </c>
    </row>
    <row r="118">
      <c r="A118" s="3">
        <v>117.0</v>
      </c>
      <c r="B118" s="3">
        <v>0.0</v>
      </c>
      <c r="C118" s="3">
        <v>3.0</v>
      </c>
      <c r="D118" s="3" t="s">
        <v>193</v>
      </c>
      <c r="E118" s="3" t="s">
        <v>22</v>
      </c>
      <c r="F118" s="3">
        <v>70.5</v>
      </c>
      <c r="G118" s="3">
        <v>0.0</v>
      </c>
      <c r="H118" s="3">
        <v>0.0</v>
      </c>
      <c r="I118" s="3">
        <v>370369.0</v>
      </c>
      <c r="J118" s="3">
        <v>7.75</v>
      </c>
      <c r="L118" s="3" t="s">
        <v>36</v>
      </c>
      <c r="M118" s="5" t="str">
        <f t="shared" si="3"/>
        <v/>
      </c>
      <c r="N118" s="4">
        <f>if(C118=1,'Survival Probabilities'!$C$2,if(C118 = 2,'Survival Probabilities'!$C$3,if(C118 = 3,'Survival Probabilities'!$C$4,if(isblank(C118),1))))</f>
        <v>0.2428571429</v>
      </c>
      <c r="O118" s="4">
        <f>if(E118 = "male",'Survival Probabilities'!$C$5,if(E118="female",'Survival Probabilities'!$C$6,if(isblank(E118),1)))</f>
        <v>0.1889081456</v>
      </c>
      <c r="P118" s="5">
        <f>if(F118 &lt; 1,'Survival Probabilities'!$C$10,if(and(F118&gt;= 1, F118&lt;5),'Survival Probabilities'!$C$11, if(and(F118&gt;= 5, F118&lt;10),'Survival Probabilities'!$C$12,if(and(F118&gt;= 10, F118&lt;20),'Survival Probabilities'!$C$13,if(and(F118&gt;= 20, F118&lt;30),'Survival Probabilities'!$C$14,if(and(F118&gt;= 30, F118&lt;40),'Survival Probabilities'!$C$15,if(and(F118&gt;= 40, F118&lt;50),'Survival Probabilities'!$C$16,if(and(F118&gt;= 50, F118&lt;60),'Survival Probabilities'!$C$17,if(and(F118&gt;= 60, F118&lt;70),'Survival Probabilities'!$C$18,if(and(F118&gt;= 70, F118&lt;80),5%,if(and(F118&gt;= 80, F118&lt;90),5%,if(isblank(F118),1))))))))))))</f>
        <v>0.05</v>
      </c>
      <c r="Q118" s="4">
        <f>if(L118 = "C",'Survival Probabilities'!$C$7,if(L118="Q",'Survival Probabilities'!$C$8,if(L118="S",'Survival Probabilities'!$C$9,if(isblank(L118),1))))</f>
        <v>0.3896103896</v>
      </c>
      <c r="R118" s="5">
        <f>if(M118='Survival Probabilities'!$B$21,'Survival Probabilities'!$C$21,if(M118='Survival Probabilities'!$B$22,'Survival Probabilities'!$C$22,if(M118='Survival Probabilities'!$B$23,'Survival Probabilities'!$C$23,if(M118='Survival Probabilities'!$B$24,'Survival Probabilities'!$C$24,if(M118='Survival Probabilities'!$B$25,'Survival Probabilities'!$C$25,if(M118='Survival Probabilities'!$B$26,'Survival Probabilities'!$C$26,if(M118='Survival Probabilities'!$B$27,'Survival Probabilities'!$C$27,if(M118='Survival Probabilities'!$B$28,5%,if(M118="",1)))))))))</f>
        <v>1</v>
      </c>
      <c r="S118" s="4">
        <f t="shared" si="1"/>
        <v>0.0008937212824</v>
      </c>
      <c r="T118" s="5">
        <f>if(S118&gt;='Survival Probabilities'!$J$4,1,0)</f>
        <v>0</v>
      </c>
      <c r="U118" s="5">
        <f t="shared" si="2"/>
        <v>1</v>
      </c>
    </row>
    <row r="119">
      <c r="A119" s="3">
        <v>118.0</v>
      </c>
      <c r="B119" s="3">
        <v>0.0</v>
      </c>
      <c r="C119" s="3">
        <v>2.0</v>
      </c>
      <c r="D119" s="3" t="s">
        <v>194</v>
      </c>
      <c r="E119" s="3" t="s">
        <v>22</v>
      </c>
      <c r="F119" s="3">
        <v>29.0</v>
      </c>
      <c r="G119" s="3">
        <v>1.0</v>
      </c>
      <c r="H119" s="3">
        <v>0.0</v>
      </c>
      <c r="I119" s="3">
        <v>11668.0</v>
      </c>
      <c r="J119" s="3">
        <v>21.0</v>
      </c>
      <c r="L119" s="3" t="s">
        <v>24</v>
      </c>
      <c r="M119" s="5" t="str">
        <f t="shared" si="3"/>
        <v/>
      </c>
      <c r="N119" s="4">
        <f>if(C119=1,'Survival Probabilities'!$C$2,if(C119 = 2,'Survival Probabilities'!$C$3,if(C119 = 3,'Survival Probabilities'!$C$4,if(isblank(C119),1))))</f>
        <v>0.472826087</v>
      </c>
      <c r="O119" s="4">
        <f>if(E119 = "male",'Survival Probabilities'!$C$5,if(E119="female",'Survival Probabilities'!$C$6,if(isblank(E119),1)))</f>
        <v>0.1889081456</v>
      </c>
      <c r="P119" s="4">
        <f>if(F119 &lt; 1,'Survival Probabilities'!$C$10,if(and(F119&gt;= 1, F119&lt;5),'Survival Probabilities'!$C$11, if(and(F119&gt;= 5, F119&lt;10),'Survival Probabilities'!$C$12,if(and(F119&gt;= 10, F119&lt;20),'Survival Probabilities'!$C$13,if(and(F119&gt;= 20, F119&lt;30),'Survival Probabilities'!$C$14,if(and(F119&gt;= 30, F119&lt;40),'Survival Probabilities'!$C$15,if(and(F119&gt;= 40, F119&lt;50),'Survival Probabilities'!$C$16,if(and(F119&gt;= 50, F119&lt;60),'Survival Probabilities'!$C$17,if(and(F119&gt;= 60, F119&lt;70),'Survival Probabilities'!$C$18,if(and(F119&gt;= 70, F119&lt;80),5%,if(and(F119&gt;= 80, F119&lt;90),5%,if(isblank(F119),1))))))))))))</f>
        <v>0.35</v>
      </c>
      <c r="Q119" s="4">
        <f>if(L119 = "C",'Survival Probabilities'!$C$7,if(L119="Q",'Survival Probabilities'!$C$8,if(L119="S",'Survival Probabilities'!$C$9,if(isblank(L119),1))))</f>
        <v>0.3369565217</v>
      </c>
      <c r="R119" s="5">
        <f>if(M119='Survival Probabilities'!$B$21,'Survival Probabilities'!$C$21,if(M119='Survival Probabilities'!$B$22,'Survival Probabilities'!$C$22,if(M119='Survival Probabilities'!$B$23,'Survival Probabilities'!$C$23,if(M119='Survival Probabilities'!$B$24,'Survival Probabilities'!$C$24,if(M119='Survival Probabilities'!$B$25,'Survival Probabilities'!$C$25,if(M119='Survival Probabilities'!$B$26,'Survival Probabilities'!$C$26,if(M119='Survival Probabilities'!$B$27,'Survival Probabilities'!$C$27,if(M119='Survival Probabilities'!$B$28,5%,if(M119="",1)))))))))</f>
        <v>1</v>
      </c>
      <c r="S119" s="4">
        <f t="shared" si="1"/>
        <v>0.01053401725</v>
      </c>
      <c r="T119" s="5">
        <f>if(S119&gt;='Survival Probabilities'!$J$4,1,0)</f>
        <v>0</v>
      </c>
      <c r="U119" s="5">
        <f t="shared" si="2"/>
        <v>1</v>
      </c>
    </row>
    <row r="120">
      <c r="A120" s="3">
        <v>119.0</v>
      </c>
      <c r="B120" s="3">
        <v>0.0</v>
      </c>
      <c r="C120" s="3">
        <v>1.0</v>
      </c>
      <c r="D120" s="3" t="s">
        <v>195</v>
      </c>
      <c r="E120" s="3" t="s">
        <v>22</v>
      </c>
      <c r="F120" s="3">
        <v>24.0</v>
      </c>
      <c r="G120" s="3">
        <v>0.0</v>
      </c>
      <c r="H120" s="3">
        <v>1.0</v>
      </c>
      <c r="I120" s="3" t="s">
        <v>196</v>
      </c>
      <c r="J120" s="3">
        <v>247.5208</v>
      </c>
      <c r="K120" s="3" t="s">
        <v>197</v>
      </c>
      <c r="L120" s="3" t="s">
        <v>29</v>
      </c>
      <c r="M120" s="5" t="str">
        <f t="shared" si="3"/>
        <v>B</v>
      </c>
      <c r="N120" s="4">
        <f>if(C120=1,'Survival Probabilities'!$C$2,if(C120 = 2,'Survival Probabilities'!$C$3,if(C120 = 3,'Survival Probabilities'!$C$4,if(isblank(C120),1))))</f>
        <v>0.6296296296</v>
      </c>
      <c r="O120" s="4">
        <f>if(E120 = "male",'Survival Probabilities'!$C$5,if(E120="female",'Survival Probabilities'!$C$6,if(isblank(E120),1)))</f>
        <v>0.1889081456</v>
      </c>
      <c r="P120" s="4">
        <f>if(F120 &lt; 1,'Survival Probabilities'!$C$10,if(and(F120&gt;= 1, F120&lt;5),'Survival Probabilities'!$C$11, if(and(F120&gt;= 5, F120&lt;10),'Survival Probabilities'!$C$12,if(and(F120&gt;= 10, F120&lt;20),'Survival Probabilities'!$C$13,if(and(F120&gt;= 20, F120&lt;30),'Survival Probabilities'!$C$14,if(and(F120&gt;= 30, F120&lt;40),'Survival Probabilities'!$C$15,if(and(F120&gt;= 40, F120&lt;50),'Survival Probabilities'!$C$16,if(and(F120&gt;= 50, F120&lt;60),'Survival Probabilities'!$C$17,if(and(F120&gt;= 60, F120&lt;70),'Survival Probabilities'!$C$18,if(and(F120&gt;= 70, F120&lt;80),5%,if(and(F120&gt;= 80, F120&lt;90),5%,if(isblank(F120),1))))))))))))</f>
        <v>0.35</v>
      </c>
      <c r="Q120" s="4">
        <f>if(L120 = "C",'Survival Probabilities'!$C$7,if(L120="Q",'Survival Probabilities'!$C$8,if(L120="S",'Survival Probabilities'!$C$9,if(isblank(L120),1))))</f>
        <v>0.5535714286</v>
      </c>
      <c r="R120" s="4">
        <f>if(M120='Survival Probabilities'!$B$21,'Survival Probabilities'!$C$21,if(M120='Survival Probabilities'!$B$22,'Survival Probabilities'!$C$22,if(M120='Survival Probabilities'!$B$23,'Survival Probabilities'!$C$23,if(M120='Survival Probabilities'!$B$24,'Survival Probabilities'!$C$24,if(M120='Survival Probabilities'!$B$25,'Survival Probabilities'!$C$25,if(M120='Survival Probabilities'!$B$26,'Survival Probabilities'!$C$26,if(M120='Survival Probabilities'!$B$27,'Survival Probabilities'!$C$27,if(M120='Survival Probabilities'!$B$28,5%,if(M120="",1)))))))))</f>
        <v>0.7446808511</v>
      </c>
      <c r="S120" s="4">
        <f t="shared" si="1"/>
        <v>0.01716120343</v>
      </c>
      <c r="T120" s="5">
        <f>if(S120&gt;='Survival Probabilities'!$J$4,1,0)</f>
        <v>0</v>
      </c>
      <c r="U120" s="5">
        <f t="shared" si="2"/>
        <v>1</v>
      </c>
    </row>
    <row r="121">
      <c r="A121" s="3">
        <v>120.0</v>
      </c>
      <c r="B121" s="3">
        <v>0.0</v>
      </c>
      <c r="C121" s="3">
        <v>3.0</v>
      </c>
      <c r="D121" s="3" t="s">
        <v>198</v>
      </c>
      <c r="E121" s="3" t="s">
        <v>26</v>
      </c>
      <c r="F121" s="3">
        <v>2.0</v>
      </c>
      <c r="G121" s="3">
        <v>4.0</v>
      </c>
      <c r="H121" s="3">
        <v>2.0</v>
      </c>
      <c r="I121" s="3">
        <v>347082.0</v>
      </c>
      <c r="J121" s="3">
        <v>31.275</v>
      </c>
      <c r="L121" s="3" t="s">
        <v>24</v>
      </c>
      <c r="M121" s="5" t="str">
        <f t="shared" si="3"/>
        <v/>
      </c>
      <c r="N121" s="4">
        <f>if(C121=1,'Survival Probabilities'!$C$2,if(C121 = 2,'Survival Probabilities'!$C$3,if(C121 = 3,'Survival Probabilities'!$C$4,if(isblank(C121),1))))</f>
        <v>0.2428571429</v>
      </c>
      <c r="O121" s="4">
        <f>if(E121 = "male",'Survival Probabilities'!$C$5,if(E121="female",'Survival Probabilities'!$C$6,if(isblank(E121),1)))</f>
        <v>0.7420382166</v>
      </c>
      <c r="P121" s="4">
        <f>if(F121 &lt; 1,'Survival Probabilities'!$C$10,if(and(F121&gt;= 1, F121&lt;5),'Survival Probabilities'!$C$11, if(and(F121&gt;= 5, F121&lt;10),'Survival Probabilities'!$C$12,if(and(F121&gt;= 10, F121&lt;20),'Survival Probabilities'!$C$13,if(and(F121&gt;= 20, F121&lt;30),'Survival Probabilities'!$C$14,if(and(F121&gt;= 30, F121&lt;40),'Survival Probabilities'!$C$15,if(and(F121&gt;= 40, F121&lt;50),'Survival Probabilities'!$C$16,if(and(F121&gt;= 50, F121&lt;60),'Survival Probabilities'!$C$17,if(and(F121&gt;= 60, F121&lt;70),'Survival Probabilities'!$C$18,if(and(F121&gt;= 70, F121&lt;80),5%,if(and(F121&gt;= 80, F121&lt;90),5%,if(isblank(F121),1))))))))))))</f>
        <v>0.6060606061</v>
      </c>
      <c r="Q121" s="4">
        <f>if(L121 = "C",'Survival Probabilities'!$C$7,if(L121="Q",'Survival Probabilities'!$C$8,if(L121="S",'Survival Probabilities'!$C$9,if(isblank(L121),1))))</f>
        <v>0.3369565217</v>
      </c>
      <c r="R121" s="5">
        <f>if(M121='Survival Probabilities'!$B$21,'Survival Probabilities'!$C$21,if(M121='Survival Probabilities'!$B$22,'Survival Probabilities'!$C$22,if(M121='Survival Probabilities'!$B$23,'Survival Probabilities'!$C$23,if(M121='Survival Probabilities'!$B$24,'Survival Probabilities'!$C$24,if(M121='Survival Probabilities'!$B$25,'Survival Probabilities'!$C$25,if(M121='Survival Probabilities'!$B$26,'Survival Probabilities'!$C$26,if(M121='Survival Probabilities'!$B$27,'Survival Probabilities'!$C$27,if(M121='Survival Probabilities'!$B$28,5%,if(M121="",1)))))))))</f>
        <v>1</v>
      </c>
      <c r="S121" s="4">
        <f t="shared" si="1"/>
        <v>0.03680163186</v>
      </c>
      <c r="T121" s="5">
        <f>if(S121&gt;='Survival Probabilities'!$J$4,1,0)</f>
        <v>1</v>
      </c>
      <c r="U121" s="5">
        <f t="shared" si="2"/>
        <v>0</v>
      </c>
    </row>
    <row r="122">
      <c r="A122" s="3">
        <v>121.0</v>
      </c>
      <c r="B122" s="3">
        <v>0.0</v>
      </c>
      <c r="C122" s="3">
        <v>2.0</v>
      </c>
      <c r="D122" s="3" t="s">
        <v>199</v>
      </c>
      <c r="E122" s="3" t="s">
        <v>22</v>
      </c>
      <c r="F122" s="3">
        <v>21.0</v>
      </c>
      <c r="G122" s="3">
        <v>2.0</v>
      </c>
      <c r="H122" s="3">
        <v>0.0</v>
      </c>
      <c r="I122" s="3" t="s">
        <v>135</v>
      </c>
      <c r="J122" s="3">
        <v>73.5</v>
      </c>
      <c r="L122" s="3" t="s">
        <v>24</v>
      </c>
      <c r="M122" s="5" t="str">
        <f t="shared" si="3"/>
        <v/>
      </c>
      <c r="N122" s="4">
        <f>if(C122=1,'Survival Probabilities'!$C$2,if(C122 = 2,'Survival Probabilities'!$C$3,if(C122 = 3,'Survival Probabilities'!$C$4,if(isblank(C122),1))))</f>
        <v>0.472826087</v>
      </c>
      <c r="O122" s="4">
        <f>if(E122 = "male",'Survival Probabilities'!$C$5,if(E122="female",'Survival Probabilities'!$C$6,if(isblank(E122),1)))</f>
        <v>0.1889081456</v>
      </c>
      <c r="P122" s="4">
        <f>if(F122 &lt; 1,'Survival Probabilities'!$C$10,if(and(F122&gt;= 1, F122&lt;5),'Survival Probabilities'!$C$11, if(and(F122&gt;= 5, F122&lt;10),'Survival Probabilities'!$C$12,if(and(F122&gt;= 10, F122&lt;20),'Survival Probabilities'!$C$13,if(and(F122&gt;= 20, F122&lt;30),'Survival Probabilities'!$C$14,if(and(F122&gt;= 30, F122&lt;40),'Survival Probabilities'!$C$15,if(and(F122&gt;= 40, F122&lt;50),'Survival Probabilities'!$C$16,if(and(F122&gt;= 50, F122&lt;60),'Survival Probabilities'!$C$17,if(and(F122&gt;= 60, F122&lt;70),'Survival Probabilities'!$C$18,if(and(F122&gt;= 70, F122&lt;80),5%,if(and(F122&gt;= 80, F122&lt;90),5%,if(isblank(F122),1))))))))))))</f>
        <v>0.35</v>
      </c>
      <c r="Q122" s="4">
        <f>if(L122 = "C",'Survival Probabilities'!$C$7,if(L122="Q",'Survival Probabilities'!$C$8,if(L122="S",'Survival Probabilities'!$C$9,if(isblank(L122),1))))</f>
        <v>0.3369565217</v>
      </c>
      <c r="R122" s="5">
        <f>if(M122='Survival Probabilities'!$B$21,'Survival Probabilities'!$C$21,if(M122='Survival Probabilities'!$B$22,'Survival Probabilities'!$C$22,if(M122='Survival Probabilities'!$B$23,'Survival Probabilities'!$C$23,if(M122='Survival Probabilities'!$B$24,'Survival Probabilities'!$C$24,if(M122='Survival Probabilities'!$B$25,'Survival Probabilities'!$C$25,if(M122='Survival Probabilities'!$B$26,'Survival Probabilities'!$C$26,if(M122='Survival Probabilities'!$B$27,'Survival Probabilities'!$C$27,if(M122='Survival Probabilities'!$B$28,5%,if(M122="",1)))))))))</f>
        <v>1</v>
      </c>
      <c r="S122" s="4">
        <f t="shared" si="1"/>
        <v>0.01053401725</v>
      </c>
      <c r="T122" s="5">
        <f>if(S122&gt;='Survival Probabilities'!$J$4,1,0)</f>
        <v>0</v>
      </c>
      <c r="U122" s="5">
        <f t="shared" si="2"/>
        <v>1</v>
      </c>
    </row>
    <row r="123">
      <c r="A123" s="3">
        <v>122.0</v>
      </c>
      <c r="B123" s="3">
        <v>0.0</v>
      </c>
      <c r="C123" s="3">
        <v>3.0</v>
      </c>
      <c r="D123" s="3" t="s">
        <v>200</v>
      </c>
      <c r="E123" s="3" t="s">
        <v>22</v>
      </c>
      <c r="G123" s="3">
        <v>0.0</v>
      </c>
      <c r="H123" s="3">
        <v>0.0</v>
      </c>
      <c r="I123" s="3" t="s">
        <v>201</v>
      </c>
      <c r="J123" s="3">
        <v>8.05</v>
      </c>
      <c r="L123" s="3" t="s">
        <v>24</v>
      </c>
      <c r="M123" s="5" t="str">
        <f t="shared" si="3"/>
        <v/>
      </c>
      <c r="N123" s="4">
        <f>if(C123=1,'Survival Probabilities'!$C$2,if(C123 = 2,'Survival Probabilities'!$C$3,if(C123 = 3,'Survival Probabilities'!$C$4,if(isblank(C123),1))))</f>
        <v>0.2428571429</v>
      </c>
      <c r="O123" s="4">
        <f>if(E123 = "male",'Survival Probabilities'!$C$5,if(E123="female",'Survival Probabilities'!$C$6,if(isblank(E123),1)))</f>
        <v>0.1889081456</v>
      </c>
      <c r="P123" s="4">
        <f>if(F123 &lt; 1,'Survival Probabilities'!$C$10,if(and(F123&gt;= 1, F123&lt;5),'Survival Probabilities'!$C$11, if(and(F123&gt;= 5, F123&lt;10),'Survival Probabilities'!$C$12,if(and(F123&gt;= 10, F123&lt;20),'Survival Probabilities'!$C$13,if(and(F123&gt;= 20, F123&lt;30),'Survival Probabilities'!$C$14,if(and(F123&gt;= 30, F123&lt;40),'Survival Probabilities'!$C$15,if(and(F123&gt;= 40, F123&lt;50),'Survival Probabilities'!$C$16,if(and(F123&gt;= 50, F123&lt;60),'Survival Probabilities'!$C$17,if(and(F123&gt;= 60, F123&lt;70),'Survival Probabilities'!$C$18,if(and(F123&gt;= 70, F123&lt;80),5%,if(and(F123&gt;= 80, F123&lt;90),5%,if(isblank(F123),1))))))))))))</f>
        <v>1</v>
      </c>
      <c r="Q123" s="4">
        <f>if(L123 = "C",'Survival Probabilities'!$C$7,if(L123="Q",'Survival Probabilities'!$C$8,if(L123="S",'Survival Probabilities'!$C$9,if(isblank(L123),1))))</f>
        <v>0.3369565217</v>
      </c>
      <c r="R123" s="5">
        <f>if(M123='Survival Probabilities'!$B$21,'Survival Probabilities'!$C$21,if(M123='Survival Probabilities'!$B$22,'Survival Probabilities'!$C$22,if(M123='Survival Probabilities'!$B$23,'Survival Probabilities'!$C$23,if(M123='Survival Probabilities'!$B$24,'Survival Probabilities'!$C$24,if(M123='Survival Probabilities'!$B$25,'Survival Probabilities'!$C$25,if(M123='Survival Probabilities'!$B$26,'Survival Probabilities'!$C$26,if(M123='Survival Probabilities'!$B$27,'Survival Probabilities'!$C$27,if(M123='Survival Probabilities'!$B$28,5%,if(M123="",1)))))))))</f>
        <v>1</v>
      </c>
      <c r="S123" s="4">
        <f t="shared" si="1"/>
        <v>0.01545878769</v>
      </c>
      <c r="T123" s="5">
        <f>if(S123&gt;='Survival Probabilities'!$J$4,1,0)</f>
        <v>0</v>
      </c>
      <c r="U123" s="5">
        <f t="shared" si="2"/>
        <v>1</v>
      </c>
    </row>
    <row r="124">
      <c r="A124" s="3">
        <v>123.0</v>
      </c>
      <c r="B124" s="3">
        <v>0.0</v>
      </c>
      <c r="C124" s="3">
        <v>2.0</v>
      </c>
      <c r="D124" s="3" t="s">
        <v>202</v>
      </c>
      <c r="E124" s="3" t="s">
        <v>22</v>
      </c>
      <c r="F124" s="3">
        <v>32.5</v>
      </c>
      <c r="G124" s="3">
        <v>1.0</v>
      </c>
      <c r="H124" s="3">
        <v>0.0</v>
      </c>
      <c r="I124" s="3">
        <v>237736.0</v>
      </c>
      <c r="J124" s="3">
        <v>30.0708</v>
      </c>
      <c r="L124" s="3" t="s">
        <v>29</v>
      </c>
      <c r="M124" s="5" t="str">
        <f t="shared" si="3"/>
        <v/>
      </c>
      <c r="N124" s="4">
        <f>if(C124=1,'Survival Probabilities'!$C$2,if(C124 = 2,'Survival Probabilities'!$C$3,if(C124 = 3,'Survival Probabilities'!$C$4,if(isblank(C124),1))))</f>
        <v>0.472826087</v>
      </c>
      <c r="O124" s="4">
        <f>if(E124 = "male",'Survival Probabilities'!$C$5,if(E124="female",'Survival Probabilities'!$C$6,if(isblank(E124),1)))</f>
        <v>0.1889081456</v>
      </c>
      <c r="P124" s="4">
        <f>if(F124 &lt; 1,'Survival Probabilities'!$C$10,if(and(F124&gt;= 1, F124&lt;5),'Survival Probabilities'!$C$11, if(and(F124&gt;= 5, F124&lt;10),'Survival Probabilities'!$C$12,if(and(F124&gt;= 10, F124&lt;20),'Survival Probabilities'!$C$13,if(and(F124&gt;= 20, F124&lt;30),'Survival Probabilities'!$C$14,if(and(F124&gt;= 30, F124&lt;40),'Survival Probabilities'!$C$15,if(and(F124&gt;= 40, F124&lt;50),'Survival Probabilities'!$C$16,if(and(F124&gt;= 50, F124&lt;60),'Survival Probabilities'!$C$17,if(and(F124&gt;= 60, F124&lt;70),'Survival Probabilities'!$C$18,if(and(F124&gt;= 70, F124&lt;80),5%,if(and(F124&gt;= 80, F124&lt;90),5%,if(isblank(F124),1))))))))))))</f>
        <v>0.4371257485</v>
      </c>
      <c r="Q124" s="4">
        <f>if(L124 = "C",'Survival Probabilities'!$C$7,if(L124="Q",'Survival Probabilities'!$C$8,if(L124="S",'Survival Probabilities'!$C$9,if(isblank(L124),1))))</f>
        <v>0.5535714286</v>
      </c>
      <c r="R124" s="5">
        <f>if(M124='Survival Probabilities'!$B$21,'Survival Probabilities'!$C$21,if(M124='Survival Probabilities'!$B$22,'Survival Probabilities'!$C$22,if(M124='Survival Probabilities'!$B$23,'Survival Probabilities'!$C$23,if(M124='Survival Probabilities'!$B$24,'Survival Probabilities'!$C$24,if(M124='Survival Probabilities'!$B$25,'Survival Probabilities'!$C$25,if(M124='Survival Probabilities'!$B$26,'Survival Probabilities'!$C$26,if(M124='Survival Probabilities'!$B$27,'Survival Probabilities'!$C$27,if(M124='Survival Probabilities'!$B$28,5%,if(M124="",1)))))))))</f>
        <v>1</v>
      </c>
      <c r="S124" s="4">
        <f t="shared" si="1"/>
        <v>0.02161385184</v>
      </c>
      <c r="T124" s="5">
        <f>if(S124&gt;='Survival Probabilities'!$J$4,1,0)</f>
        <v>0</v>
      </c>
      <c r="U124" s="5">
        <f t="shared" si="2"/>
        <v>1</v>
      </c>
    </row>
    <row r="125">
      <c r="A125" s="3">
        <v>124.0</v>
      </c>
      <c r="B125" s="3">
        <v>1.0</v>
      </c>
      <c r="C125" s="3">
        <v>2.0</v>
      </c>
      <c r="D125" s="3" t="s">
        <v>203</v>
      </c>
      <c r="E125" s="3" t="s">
        <v>26</v>
      </c>
      <c r="F125" s="3">
        <v>32.5</v>
      </c>
      <c r="G125" s="3">
        <v>0.0</v>
      </c>
      <c r="H125" s="3">
        <v>0.0</v>
      </c>
      <c r="I125" s="3">
        <v>27267.0</v>
      </c>
      <c r="J125" s="3">
        <v>13.0</v>
      </c>
      <c r="K125" s="3" t="s">
        <v>204</v>
      </c>
      <c r="L125" s="3" t="s">
        <v>24</v>
      </c>
      <c r="M125" s="5" t="str">
        <f t="shared" si="3"/>
        <v>E</v>
      </c>
      <c r="N125" s="4">
        <f>if(C125=1,'Survival Probabilities'!$C$2,if(C125 = 2,'Survival Probabilities'!$C$3,if(C125 = 3,'Survival Probabilities'!$C$4,if(isblank(C125),1))))</f>
        <v>0.472826087</v>
      </c>
      <c r="O125" s="4">
        <f>if(E125 = "male",'Survival Probabilities'!$C$5,if(E125="female",'Survival Probabilities'!$C$6,if(isblank(E125),1)))</f>
        <v>0.7420382166</v>
      </c>
      <c r="P125" s="4">
        <f>if(F125 &lt; 1,'Survival Probabilities'!$C$10,if(and(F125&gt;= 1, F125&lt;5),'Survival Probabilities'!$C$11, if(and(F125&gt;= 5, F125&lt;10),'Survival Probabilities'!$C$12,if(and(F125&gt;= 10, F125&lt;20),'Survival Probabilities'!$C$13,if(and(F125&gt;= 20, F125&lt;30),'Survival Probabilities'!$C$14,if(and(F125&gt;= 30, F125&lt;40),'Survival Probabilities'!$C$15,if(and(F125&gt;= 40, F125&lt;50),'Survival Probabilities'!$C$16,if(and(F125&gt;= 50, F125&lt;60),'Survival Probabilities'!$C$17,if(and(F125&gt;= 60, F125&lt;70),'Survival Probabilities'!$C$18,if(and(F125&gt;= 70, F125&lt;80),5%,if(and(F125&gt;= 80, F125&lt;90),5%,if(isblank(F125),1))))))))))))</f>
        <v>0.4371257485</v>
      </c>
      <c r="Q125" s="4">
        <f>if(L125 = "C",'Survival Probabilities'!$C$7,if(L125="Q",'Survival Probabilities'!$C$8,if(L125="S",'Survival Probabilities'!$C$9,if(isblank(L125),1))))</f>
        <v>0.3369565217</v>
      </c>
      <c r="R125" s="4">
        <f>if(M125='Survival Probabilities'!$B$21,'Survival Probabilities'!$C$21,if(M125='Survival Probabilities'!$B$22,'Survival Probabilities'!$C$22,if(M125='Survival Probabilities'!$B$23,'Survival Probabilities'!$C$23,if(M125='Survival Probabilities'!$B$24,'Survival Probabilities'!$C$24,if(M125='Survival Probabilities'!$B$25,'Survival Probabilities'!$C$25,if(M125='Survival Probabilities'!$B$26,'Survival Probabilities'!$C$26,if(M125='Survival Probabilities'!$B$27,'Survival Probabilities'!$C$27,if(M125='Survival Probabilities'!$B$28,5%,if(M125="",1)))))))))</f>
        <v>0.75</v>
      </c>
      <c r="S125" s="4">
        <f t="shared" si="1"/>
        <v>0.03875870173</v>
      </c>
      <c r="T125" s="5">
        <f>if(S125&gt;='Survival Probabilities'!$J$4,1,0)</f>
        <v>1</v>
      </c>
      <c r="U125" s="5">
        <f t="shared" si="2"/>
        <v>1</v>
      </c>
    </row>
    <row r="126">
      <c r="A126" s="3">
        <v>125.0</v>
      </c>
      <c r="B126" s="3">
        <v>0.0</v>
      </c>
      <c r="C126" s="3">
        <v>1.0</v>
      </c>
      <c r="D126" s="3" t="s">
        <v>205</v>
      </c>
      <c r="E126" s="3" t="s">
        <v>22</v>
      </c>
      <c r="F126" s="3">
        <v>54.0</v>
      </c>
      <c r="G126" s="3">
        <v>0.0</v>
      </c>
      <c r="H126" s="3">
        <v>1.0</v>
      </c>
      <c r="I126" s="3">
        <v>35281.0</v>
      </c>
      <c r="J126" s="3">
        <v>77.2875</v>
      </c>
      <c r="K126" s="3" t="s">
        <v>177</v>
      </c>
      <c r="L126" s="3" t="s">
        <v>24</v>
      </c>
      <c r="M126" s="5" t="str">
        <f t="shared" si="3"/>
        <v>D</v>
      </c>
      <c r="N126" s="4">
        <f>if(C126=1,'Survival Probabilities'!$C$2,if(C126 = 2,'Survival Probabilities'!$C$3,if(C126 = 3,'Survival Probabilities'!$C$4,if(isblank(C126),1))))</f>
        <v>0.6296296296</v>
      </c>
      <c r="O126" s="4">
        <f>if(E126 = "male",'Survival Probabilities'!$C$5,if(E126="female",'Survival Probabilities'!$C$6,if(isblank(E126),1)))</f>
        <v>0.1889081456</v>
      </c>
      <c r="P126" s="4">
        <f>if(F126 &lt; 1,'Survival Probabilities'!$C$10,if(and(F126&gt;= 1, F126&lt;5),'Survival Probabilities'!$C$11, if(and(F126&gt;= 5, F126&lt;10),'Survival Probabilities'!$C$12,if(and(F126&gt;= 10, F126&lt;20),'Survival Probabilities'!$C$13,if(and(F126&gt;= 20, F126&lt;30),'Survival Probabilities'!$C$14,if(and(F126&gt;= 30, F126&lt;40),'Survival Probabilities'!$C$15,if(and(F126&gt;= 40, F126&lt;50),'Survival Probabilities'!$C$16,if(and(F126&gt;= 50, F126&lt;60),'Survival Probabilities'!$C$17,if(and(F126&gt;= 60, F126&lt;70),'Survival Probabilities'!$C$18,if(and(F126&gt;= 70, F126&lt;80),5%,if(and(F126&gt;= 80, F126&lt;90),5%,if(isblank(F126),1))))))))))))</f>
        <v>0.4166666667</v>
      </c>
      <c r="Q126" s="4">
        <f>if(L126 = "C",'Survival Probabilities'!$C$7,if(L126="Q",'Survival Probabilities'!$C$8,if(L126="S",'Survival Probabilities'!$C$9,if(isblank(L126),1))))</f>
        <v>0.3369565217</v>
      </c>
      <c r="R126" s="4">
        <f>if(M126='Survival Probabilities'!$B$21,'Survival Probabilities'!$C$21,if(M126='Survival Probabilities'!$B$22,'Survival Probabilities'!$C$22,if(M126='Survival Probabilities'!$B$23,'Survival Probabilities'!$C$23,if(M126='Survival Probabilities'!$B$24,'Survival Probabilities'!$C$24,if(M126='Survival Probabilities'!$B$25,'Survival Probabilities'!$C$25,if(M126='Survival Probabilities'!$B$26,'Survival Probabilities'!$C$26,if(M126='Survival Probabilities'!$B$27,'Survival Probabilities'!$C$27,if(M126='Survival Probabilities'!$B$28,5%,if(M126="",1)))))))))</f>
        <v>0.7575757576</v>
      </c>
      <c r="S126" s="4">
        <f t="shared" si="1"/>
        <v>0.01265099067</v>
      </c>
      <c r="T126" s="5">
        <f>if(S126&gt;='Survival Probabilities'!$J$4,1,0)</f>
        <v>0</v>
      </c>
      <c r="U126" s="5">
        <f t="shared" si="2"/>
        <v>1</v>
      </c>
    </row>
    <row r="127">
      <c r="A127" s="3">
        <v>126.0</v>
      </c>
      <c r="B127" s="3">
        <v>1.0</v>
      </c>
      <c r="C127" s="3">
        <v>3.0</v>
      </c>
      <c r="D127" s="3" t="s">
        <v>206</v>
      </c>
      <c r="E127" s="3" t="s">
        <v>22</v>
      </c>
      <c r="F127" s="3">
        <v>12.0</v>
      </c>
      <c r="G127" s="3">
        <v>1.0</v>
      </c>
      <c r="H127" s="3">
        <v>0.0</v>
      </c>
      <c r="I127" s="3">
        <v>2651.0</v>
      </c>
      <c r="J127" s="3">
        <v>11.2417</v>
      </c>
      <c r="L127" s="3" t="s">
        <v>29</v>
      </c>
      <c r="M127" s="5" t="str">
        <f t="shared" si="3"/>
        <v/>
      </c>
      <c r="N127" s="4">
        <f>if(C127=1,'Survival Probabilities'!$C$2,if(C127 = 2,'Survival Probabilities'!$C$3,if(C127 = 3,'Survival Probabilities'!$C$4,if(isblank(C127),1))))</f>
        <v>0.2428571429</v>
      </c>
      <c r="O127" s="4">
        <f>if(E127 = "male",'Survival Probabilities'!$C$5,if(E127="female",'Survival Probabilities'!$C$6,if(isblank(E127),1)))</f>
        <v>0.1889081456</v>
      </c>
      <c r="P127" s="4">
        <f>if(F127 &lt; 1,'Survival Probabilities'!$C$10,if(and(F127&gt;= 1, F127&lt;5),'Survival Probabilities'!$C$11, if(and(F127&gt;= 5, F127&lt;10),'Survival Probabilities'!$C$12,if(and(F127&gt;= 10, F127&lt;20),'Survival Probabilities'!$C$13,if(and(F127&gt;= 20, F127&lt;30),'Survival Probabilities'!$C$14,if(and(F127&gt;= 30, F127&lt;40),'Survival Probabilities'!$C$15,if(and(F127&gt;= 40, F127&lt;50),'Survival Probabilities'!$C$16,if(and(F127&gt;= 50, F127&lt;60),'Survival Probabilities'!$C$17,if(and(F127&gt;= 60, F127&lt;70),'Survival Probabilities'!$C$18,if(and(F127&gt;= 70, F127&lt;80),5%,if(and(F127&gt;= 80, F127&lt;90),5%,if(isblank(F127),1))))))))))))</f>
        <v>0.4019607843</v>
      </c>
      <c r="Q127" s="4">
        <f>if(L127 = "C",'Survival Probabilities'!$C$7,if(L127="Q",'Survival Probabilities'!$C$8,if(L127="S",'Survival Probabilities'!$C$9,if(isblank(L127),1))))</f>
        <v>0.5535714286</v>
      </c>
      <c r="R127" s="5">
        <f>if(M127='Survival Probabilities'!$B$21,'Survival Probabilities'!$C$21,if(M127='Survival Probabilities'!$B$22,'Survival Probabilities'!$C$22,if(M127='Survival Probabilities'!$B$23,'Survival Probabilities'!$C$23,if(M127='Survival Probabilities'!$B$24,'Survival Probabilities'!$C$24,if(M127='Survival Probabilities'!$B$25,'Survival Probabilities'!$C$25,if(M127='Survival Probabilities'!$B$26,'Survival Probabilities'!$C$26,if(M127='Survival Probabilities'!$B$27,'Survival Probabilities'!$C$27,if(M127='Survival Probabilities'!$B$28,5%,if(M127="",1)))))))))</f>
        <v>1</v>
      </c>
      <c r="S127" s="4">
        <f t="shared" si="1"/>
        <v>0.01020842913</v>
      </c>
      <c r="T127" s="5">
        <f>if(S127&gt;='Survival Probabilities'!$J$4,1,0)</f>
        <v>0</v>
      </c>
      <c r="U127" s="5">
        <f t="shared" si="2"/>
        <v>0</v>
      </c>
    </row>
    <row r="128">
      <c r="A128" s="3">
        <v>127.0</v>
      </c>
      <c r="B128" s="3">
        <v>0.0</v>
      </c>
      <c r="C128" s="3">
        <v>3.0</v>
      </c>
      <c r="D128" s="3" t="s">
        <v>207</v>
      </c>
      <c r="E128" s="3" t="s">
        <v>22</v>
      </c>
      <c r="G128" s="3">
        <v>0.0</v>
      </c>
      <c r="H128" s="3">
        <v>0.0</v>
      </c>
      <c r="I128" s="3">
        <v>370372.0</v>
      </c>
      <c r="J128" s="3">
        <v>7.75</v>
      </c>
      <c r="L128" s="3" t="s">
        <v>36</v>
      </c>
      <c r="M128" s="5" t="str">
        <f t="shared" si="3"/>
        <v/>
      </c>
      <c r="N128" s="4">
        <f>if(C128=1,'Survival Probabilities'!$C$2,if(C128 = 2,'Survival Probabilities'!$C$3,if(C128 = 3,'Survival Probabilities'!$C$4,if(isblank(C128),1))))</f>
        <v>0.2428571429</v>
      </c>
      <c r="O128" s="4">
        <f>if(E128 = "male",'Survival Probabilities'!$C$5,if(E128="female",'Survival Probabilities'!$C$6,if(isblank(E128),1)))</f>
        <v>0.1889081456</v>
      </c>
      <c r="P128" s="4">
        <f>if(F128 &lt; 1,'Survival Probabilities'!$C$10,if(and(F128&gt;= 1, F128&lt;5),'Survival Probabilities'!$C$11, if(and(F128&gt;= 5, F128&lt;10),'Survival Probabilities'!$C$12,if(and(F128&gt;= 10, F128&lt;20),'Survival Probabilities'!$C$13,if(and(F128&gt;= 20, F128&lt;30),'Survival Probabilities'!$C$14,if(and(F128&gt;= 30, F128&lt;40),'Survival Probabilities'!$C$15,if(and(F128&gt;= 40, F128&lt;50),'Survival Probabilities'!$C$16,if(and(F128&gt;= 50, F128&lt;60),'Survival Probabilities'!$C$17,if(and(F128&gt;= 60, F128&lt;70),'Survival Probabilities'!$C$18,if(and(F128&gt;= 70, F128&lt;80),5%,if(and(F128&gt;= 80, F128&lt;90),5%,if(isblank(F128),1))))))))))))</f>
        <v>1</v>
      </c>
      <c r="Q128" s="4">
        <f>if(L128 = "C",'Survival Probabilities'!$C$7,if(L128="Q",'Survival Probabilities'!$C$8,if(L128="S",'Survival Probabilities'!$C$9,if(isblank(L128),1))))</f>
        <v>0.3896103896</v>
      </c>
      <c r="R128" s="5">
        <f>if(M128='Survival Probabilities'!$B$21,'Survival Probabilities'!$C$21,if(M128='Survival Probabilities'!$B$22,'Survival Probabilities'!$C$22,if(M128='Survival Probabilities'!$B$23,'Survival Probabilities'!$C$23,if(M128='Survival Probabilities'!$B$24,'Survival Probabilities'!$C$24,if(M128='Survival Probabilities'!$B$25,'Survival Probabilities'!$C$25,if(M128='Survival Probabilities'!$B$26,'Survival Probabilities'!$C$26,if(M128='Survival Probabilities'!$B$27,'Survival Probabilities'!$C$27,if(M128='Survival Probabilities'!$B$28,5%,if(M128="",1)))))))))</f>
        <v>1</v>
      </c>
      <c r="S128" s="4">
        <f t="shared" si="1"/>
        <v>0.01787442565</v>
      </c>
      <c r="T128" s="5">
        <f>if(S128&gt;='Survival Probabilities'!$J$4,1,0)</f>
        <v>0</v>
      </c>
      <c r="U128" s="5">
        <f t="shared" si="2"/>
        <v>1</v>
      </c>
    </row>
    <row r="129">
      <c r="A129" s="3">
        <v>128.0</v>
      </c>
      <c r="B129" s="3">
        <v>1.0</v>
      </c>
      <c r="C129" s="3">
        <v>3.0</v>
      </c>
      <c r="D129" s="3" t="s">
        <v>208</v>
      </c>
      <c r="E129" s="3" t="s">
        <v>22</v>
      </c>
      <c r="F129" s="3">
        <v>24.0</v>
      </c>
      <c r="G129" s="3">
        <v>0.0</v>
      </c>
      <c r="H129" s="3">
        <v>0.0</v>
      </c>
      <c r="I129" s="3" t="s">
        <v>209</v>
      </c>
      <c r="J129" s="3">
        <v>7.1417</v>
      </c>
      <c r="L129" s="3" t="s">
        <v>24</v>
      </c>
      <c r="M129" s="5" t="str">
        <f t="shared" si="3"/>
        <v/>
      </c>
      <c r="N129" s="4">
        <f>if(C129=1,'Survival Probabilities'!$C$2,if(C129 = 2,'Survival Probabilities'!$C$3,if(C129 = 3,'Survival Probabilities'!$C$4,if(isblank(C129),1))))</f>
        <v>0.2428571429</v>
      </c>
      <c r="O129" s="4">
        <f>if(E129 = "male",'Survival Probabilities'!$C$5,if(E129="female",'Survival Probabilities'!$C$6,if(isblank(E129),1)))</f>
        <v>0.1889081456</v>
      </c>
      <c r="P129" s="4">
        <f>if(F129 &lt; 1,'Survival Probabilities'!$C$10,if(and(F129&gt;= 1, F129&lt;5),'Survival Probabilities'!$C$11, if(and(F129&gt;= 5, F129&lt;10),'Survival Probabilities'!$C$12,if(and(F129&gt;= 10, F129&lt;20),'Survival Probabilities'!$C$13,if(and(F129&gt;= 20, F129&lt;30),'Survival Probabilities'!$C$14,if(and(F129&gt;= 30, F129&lt;40),'Survival Probabilities'!$C$15,if(and(F129&gt;= 40, F129&lt;50),'Survival Probabilities'!$C$16,if(and(F129&gt;= 50, F129&lt;60),'Survival Probabilities'!$C$17,if(and(F129&gt;= 60, F129&lt;70),'Survival Probabilities'!$C$18,if(and(F129&gt;= 70, F129&lt;80),5%,if(and(F129&gt;= 80, F129&lt;90),5%,if(isblank(F129),1))))))))))))</f>
        <v>0.35</v>
      </c>
      <c r="Q129" s="4">
        <f>if(L129 = "C",'Survival Probabilities'!$C$7,if(L129="Q",'Survival Probabilities'!$C$8,if(L129="S",'Survival Probabilities'!$C$9,if(isblank(L129),1))))</f>
        <v>0.3369565217</v>
      </c>
      <c r="R129" s="5">
        <f>if(M129='Survival Probabilities'!$B$21,'Survival Probabilities'!$C$21,if(M129='Survival Probabilities'!$B$22,'Survival Probabilities'!$C$22,if(M129='Survival Probabilities'!$B$23,'Survival Probabilities'!$C$23,if(M129='Survival Probabilities'!$B$24,'Survival Probabilities'!$C$24,if(M129='Survival Probabilities'!$B$25,'Survival Probabilities'!$C$25,if(M129='Survival Probabilities'!$B$26,'Survival Probabilities'!$C$26,if(M129='Survival Probabilities'!$B$27,'Survival Probabilities'!$C$27,if(M129='Survival Probabilities'!$B$28,5%,if(M129="",1)))))))))</f>
        <v>1</v>
      </c>
      <c r="S129" s="4">
        <f t="shared" si="1"/>
        <v>0.005410575691</v>
      </c>
      <c r="T129" s="5">
        <f>if(S129&gt;='Survival Probabilities'!$J$4,1,0)</f>
        <v>0</v>
      </c>
      <c r="U129" s="5">
        <f t="shared" si="2"/>
        <v>0</v>
      </c>
    </row>
    <row r="130">
      <c r="A130" s="3">
        <v>129.0</v>
      </c>
      <c r="B130" s="3">
        <v>1.0</v>
      </c>
      <c r="C130" s="3">
        <v>3.0</v>
      </c>
      <c r="D130" s="3" t="s">
        <v>210</v>
      </c>
      <c r="E130" s="3" t="s">
        <v>26</v>
      </c>
      <c r="G130" s="3">
        <v>1.0</v>
      </c>
      <c r="H130" s="3">
        <v>1.0</v>
      </c>
      <c r="I130" s="3">
        <v>2668.0</v>
      </c>
      <c r="J130" s="3">
        <v>22.3583</v>
      </c>
      <c r="K130" s="3" t="s">
        <v>211</v>
      </c>
      <c r="L130" s="3" t="s">
        <v>29</v>
      </c>
      <c r="M130" s="5" t="str">
        <f t="shared" si="3"/>
        <v>F</v>
      </c>
      <c r="N130" s="4">
        <f>if(C130=1,'Survival Probabilities'!$C$2,if(C130 = 2,'Survival Probabilities'!$C$3,if(C130 = 3,'Survival Probabilities'!$C$4,if(isblank(C130),1))))</f>
        <v>0.2428571429</v>
      </c>
      <c r="O130" s="4">
        <f>if(E130 = "male",'Survival Probabilities'!$C$5,if(E130="female",'Survival Probabilities'!$C$6,if(isblank(E130),1)))</f>
        <v>0.7420382166</v>
      </c>
      <c r="P130" s="4">
        <f>if(F130 &lt; 1,'Survival Probabilities'!$C$10,if(and(F130&gt;= 1, F130&lt;5),'Survival Probabilities'!$C$11, if(and(F130&gt;= 5, F130&lt;10),'Survival Probabilities'!$C$12,if(and(F130&gt;= 10, F130&lt;20),'Survival Probabilities'!$C$13,if(and(F130&gt;= 20, F130&lt;30),'Survival Probabilities'!$C$14,if(and(F130&gt;= 30, F130&lt;40),'Survival Probabilities'!$C$15,if(and(F130&gt;= 40, F130&lt;50),'Survival Probabilities'!$C$16,if(and(F130&gt;= 50, F130&lt;60),'Survival Probabilities'!$C$17,if(and(F130&gt;= 60, F130&lt;70),'Survival Probabilities'!$C$18,if(and(F130&gt;= 70, F130&lt;80),5%,if(and(F130&gt;= 80, F130&lt;90),5%,if(isblank(F130),1))))))))))))</f>
        <v>1</v>
      </c>
      <c r="Q130" s="4">
        <f>if(L130 = "C",'Survival Probabilities'!$C$7,if(L130="Q",'Survival Probabilities'!$C$8,if(L130="S",'Survival Probabilities'!$C$9,if(isblank(L130),1))))</f>
        <v>0.5535714286</v>
      </c>
      <c r="R130" s="4">
        <f>if(M130='Survival Probabilities'!$B$21,'Survival Probabilities'!$C$21,if(M130='Survival Probabilities'!$B$22,'Survival Probabilities'!$C$22,if(M130='Survival Probabilities'!$B$23,'Survival Probabilities'!$C$23,if(M130='Survival Probabilities'!$B$24,'Survival Probabilities'!$C$24,if(M130='Survival Probabilities'!$B$25,'Survival Probabilities'!$C$25,if(M130='Survival Probabilities'!$B$26,'Survival Probabilities'!$C$26,if(M130='Survival Probabilities'!$B$27,'Survival Probabilities'!$C$27,if(M130='Survival Probabilities'!$B$28,5%,if(M130="",1)))))))))</f>
        <v>0.6153846154</v>
      </c>
      <c r="S130" s="4">
        <f t="shared" si="1"/>
        <v>0.0613899749</v>
      </c>
      <c r="T130" s="5">
        <f>if(S130&gt;='Survival Probabilities'!$J$4,1,0)</f>
        <v>1</v>
      </c>
      <c r="U130" s="5">
        <f t="shared" si="2"/>
        <v>1</v>
      </c>
    </row>
    <row r="131">
      <c r="A131" s="3">
        <v>130.0</v>
      </c>
      <c r="B131" s="3">
        <v>0.0</v>
      </c>
      <c r="C131" s="3">
        <v>3.0</v>
      </c>
      <c r="D131" s="3" t="s">
        <v>212</v>
      </c>
      <c r="E131" s="3" t="s">
        <v>22</v>
      </c>
      <c r="F131" s="3">
        <v>45.0</v>
      </c>
      <c r="G131" s="3">
        <v>0.0</v>
      </c>
      <c r="H131" s="3">
        <v>0.0</v>
      </c>
      <c r="I131" s="3">
        <v>347061.0</v>
      </c>
      <c r="J131" s="3">
        <v>6.975</v>
      </c>
      <c r="L131" s="3" t="s">
        <v>24</v>
      </c>
      <c r="M131" s="5" t="str">
        <f t="shared" si="3"/>
        <v/>
      </c>
      <c r="N131" s="4">
        <f>if(C131=1,'Survival Probabilities'!$C$2,if(C131 = 2,'Survival Probabilities'!$C$3,if(C131 = 3,'Survival Probabilities'!$C$4,if(isblank(C131),1))))</f>
        <v>0.2428571429</v>
      </c>
      <c r="O131" s="4">
        <f>if(E131 = "male",'Survival Probabilities'!$C$5,if(E131="female",'Survival Probabilities'!$C$6,if(isblank(E131),1)))</f>
        <v>0.1889081456</v>
      </c>
      <c r="P131" s="4">
        <f>if(F131 &lt; 1,'Survival Probabilities'!$C$10,if(and(F131&gt;= 1, F131&lt;5),'Survival Probabilities'!$C$11, if(and(F131&gt;= 5, F131&lt;10),'Survival Probabilities'!$C$12,if(and(F131&gt;= 10, F131&lt;20),'Survival Probabilities'!$C$13,if(and(F131&gt;= 20, F131&lt;30),'Survival Probabilities'!$C$14,if(and(F131&gt;= 30, F131&lt;40),'Survival Probabilities'!$C$15,if(and(F131&gt;= 40, F131&lt;50),'Survival Probabilities'!$C$16,if(and(F131&gt;= 50, F131&lt;60),'Survival Probabilities'!$C$17,if(and(F131&gt;= 60, F131&lt;70),'Survival Probabilities'!$C$18,if(and(F131&gt;= 70, F131&lt;80),5%,if(and(F131&gt;= 80, F131&lt;90),5%,if(isblank(F131),1))))))))))))</f>
        <v>0.3820224719</v>
      </c>
      <c r="Q131" s="4">
        <f>if(L131 = "C",'Survival Probabilities'!$C$7,if(L131="Q",'Survival Probabilities'!$C$8,if(L131="S",'Survival Probabilities'!$C$9,if(isblank(L131),1))))</f>
        <v>0.3369565217</v>
      </c>
      <c r="R131" s="5">
        <f>if(M131='Survival Probabilities'!$B$21,'Survival Probabilities'!$C$21,if(M131='Survival Probabilities'!$B$22,'Survival Probabilities'!$C$22,if(M131='Survival Probabilities'!$B$23,'Survival Probabilities'!$C$23,if(M131='Survival Probabilities'!$B$24,'Survival Probabilities'!$C$24,if(M131='Survival Probabilities'!$B$25,'Survival Probabilities'!$C$25,if(M131='Survival Probabilities'!$B$26,'Survival Probabilities'!$C$26,if(M131='Survival Probabilities'!$B$27,'Survival Probabilities'!$C$27,if(M131='Survival Probabilities'!$B$28,5%,if(M131="",1)))))))))</f>
        <v>1</v>
      </c>
      <c r="S131" s="4">
        <f t="shared" si="1"/>
        <v>0.005905604286</v>
      </c>
      <c r="T131" s="5">
        <f>if(S131&gt;='Survival Probabilities'!$J$4,1,0)</f>
        <v>0</v>
      </c>
      <c r="U131" s="5">
        <f t="shared" si="2"/>
        <v>1</v>
      </c>
    </row>
    <row r="132">
      <c r="A132" s="3">
        <v>131.0</v>
      </c>
      <c r="B132" s="3">
        <v>0.0</v>
      </c>
      <c r="C132" s="3">
        <v>3.0</v>
      </c>
      <c r="D132" s="3" t="s">
        <v>213</v>
      </c>
      <c r="E132" s="3" t="s">
        <v>22</v>
      </c>
      <c r="F132" s="3">
        <v>33.0</v>
      </c>
      <c r="G132" s="3">
        <v>0.0</v>
      </c>
      <c r="H132" s="3">
        <v>0.0</v>
      </c>
      <c r="I132" s="3">
        <v>349241.0</v>
      </c>
      <c r="J132" s="3">
        <v>7.8958</v>
      </c>
      <c r="L132" s="3" t="s">
        <v>29</v>
      </c>
      <c r="M132" s="5" t="str">
        <f t="shared" si="3"/>
        <v/>
      </c>
      <c r="N132" s="4">
        <f>if(C132=1,'Survival Probabilities'!$C$2,if(C132 = 2,'Survival Probabilities'!$C$3,if(C132 = 3,'Survival Probabilities'!$C$4,if(isblank(C132),1))))</f>
        <v>0.2428571429</v>
      </c>
      <c r="O132" s="4">
        <f>if(E132 = "male",'Survival Probabilities'!$C$5,if(E132="female",'Survival Probabilities'!$C$6,if(isblank(E132),1)))</f>
        <v>0.1889081456</v>
      </c>
      <c r="P132" s="4">
        <f>if(F132 &lt; 1,'Survival Probabilities'!$C$10,if(and(F132&gt;= 1, F132&lt;5),'Survival Probabilities'!$C$11, if(and(F132&gt;= 5, F132&lt;10),'Survival Probabilities'!$C$12,if(and(F132&gt;= 10, F132&lt;20),'Survival Probabilities'!$C$13,if(and(F132&gt;= 20, F132&lt;30),'Survival Probabilities'!$C$14,if(and(F132&gt;= 30, F132&lt;40),'Survival Probabilities'!$C$15,if(and(F132&gt;= 40, F132&lt;50),'Survival Probabilities'!$C$16,if(and(F132&gt;= 50, F132&lt;60),'Survival Probabilities'!$C$17,if(and(F132&gt;= 60, F132&lt;70),'Survival Probabilities'!$C$18,if(and(F132&gt;= 70, F132&lt;80),5%,if(and(F132&gt;= 80, F132&lt;90),5%,if(isblank(F132),1))))))))))))</f>
        <v>0.4371257485</v>
      </c>
      <c r="Q132" s="4">
        <f>if(L132 = "C",'Survival Probabilities'!$C$7,if(L132="Q",'Survival Probabilities'!$C$8,if(L132="S",'Survival Probabilities'!$C$9,if(isblank(L132),1))))</f>
        <v>0.5535714286</v>
      </c>
      <c r="R132" s="5">
        <f>if(M132='Survival Probabilities'!$B$21,'Survival Probabilities'!$C$21,if(M132='Survival Probabilities'!$B$22,'Survival Probabilities'!$C$22,if(M132='Survival Probabilities'!$B$23,'Survival Probabilities'!$C$23,if(M132='Survival Probabilities'!$B$24,'Survival Probabilities'!$C$24,if(M132='Survival Probabilities'!$B$25,'Survival Probabilities'!$C$25,if(M132='Survival Probabilities'!$B$26,'Survival Probabilities'!$C$26,if(M132='Survival Probabilities'!$B$27,'Survival Probabilities'!$C$27,if(M132='Survival Probabilities'!$B$28,5%,if(M132="",1)))))))))</f>
        <v>1</v>
      </c>
      <c r="S132" s="4">
        <f t="shared" si="1"/>
        <v>0.01110149894</v>
      </c>
      <c r="T132" s="5">
        <f>if(S132&gt;='Survival Probabilities'!$J$4,1,0)</f>
        <v>0</v>
      </c>
      <c r="U132" s="5">
        <f t="shared" si="2"/>
        <v>1</v>
      </c>
    </row>
    <row r="133">
      <c r="A133" s="3">
        <v>132.0</v>
      </c>
      <c r="B133" s="3">
        <v>0.0</v>
      </c>
      <c r="C133" s="3">
        <v>3.0</v>
      </c>
      <c r="D133" s="3" t="s">
        <v>214</v>
      </c>
      <c r="E133" s="3" t="s">
        <v>22</v>
      </c>
      <c r="F133" s="3">
        <v>20.0</v>
      </c>
      <c r="G133" s="3">
        <v>0.0</v>
      </c>
      <c r="H133" s="3">
        <v>0.0</v>
      </c>
      <c r="I133" s="3" t="s">
        <v>215</v>
      </c>
      <c r="J133" s="3">
        <v>7.05</v>
      </c>
      <c r="L133" s="3" t="s">
        <v>24</v>
      </c>
      <c r="M133" s="5" t="str">
        <f t="shared" si="3"/>
        <v/>
      </c>
      <c r="N133" s="4">
        <f>if(C133=1,'Survival Probabilities'!$C$2,if(C133 = 2,'Survival Probabilities'!$C$3,if(C133 = 3,'Survival Probabilities'!$C$4,if(isblank(C133),1))))</f>
        <v>0.2428571429</v>
      </c>
      <c r="O133" s="4">
        <f>if(E133 = "male",'Survival Probabilities'!$C$5,if(E133="female",'Survival Probabilities'!$C$6,if(isblank(E133),1)))</f>
        <v>0.1889081456</v>
      </c>
      <c r="P133" s="4">
        <f>if(F133 &lt; 1,'Survival Probabilities'!$C$10,if(and(F133&gt;= 1, F133&lt;5),'Survival Probabilities'!$C$11, if(and(F133&gt;= 5, F133&lt;10),'Survival Probabilities'!$C$12,if(and(F133&gt;= 10, F133&lt;20),'Survival Probabilities'!$C$13,if(and(F133&gt;= 20, F133&lt;30),'Survival Probabilities'!$C$14,if(and(F133&gt;= 30, F133&lt;40),'Survival Probabilities'!$C$15,if(and(F133&gt;= 40, F133&lt;50),'Survival Probabilities'!$C$16,if(and(F133&gt;= 50, F133&lt;60),'Survival Probabilities'!$C$17,if(and(F133&gt;= 60, F133&lt;70),'Survival Probabilities'!$C$18,if(and(F133&gt;= 70, F133&lt;80),5%,if(and(F133&gt;= 80, F133&lt;90),5%,if(isblank(F133),1))))))))))))</f>
        <v>0.35</v>
      </c>
      <c r="Q133" s="4">
        <f>if(L133 = "C",'Survival Probabilities'!$C$7,if(L133="Q",'Survival Probabilities'!$C$8,if(L133="S",'Survival Probabilities'!$C$9,if(isblank(L133),1))))</f>
        <v>0.3369565217</v>
      </c>
      <c r="R133" s="5">
        <f>if(M133='Survival Probabilities'!$B$21,'Survival Probabilities'!$C$21,if(M133='Survival Probabilities'!$B$22,'Survival Probabilities'!$C$22,if(M133='Survival Probabilities'!$B$23,'Survival Probabilities'!$C$23,if(M133='Survival Probabilities'!$B$24,'Survival Probabilities'!$C$24,if(M133='Survival Probabilities'!$B$25,'Survival Probabilities'!$C$25,if(M133='Survival Probabilities'!$B$26,'Survival Probabilities'!$C$26,if(M133='Survival Probabilities'!$B$27,'Survival Probabilities'!$C$27,if(M133='Survival Probabilities'!$B$28,5%,if(M133="",1)))))))))</f>
        <v>1</v>
      </c>
      <c r="S133" s="4">
        <f t="shared" si="1"/>
        <v>0.005410575691</v>
      </c>
      <c r="T133" s="5">
        <f>if(S133&gt;='Survival Probabilities'!$J$4,1,0)</f>
        <v>0</v>
      </c>
      <c r="U133" s="5">
        <f t="shared" si="2"/>
        <v>1</v>
      </c>
    </row>
    <row r="134">
      <c r="A134" s="3">
        <v>133.0</v>
      </c>
      <c r="B134" s="3">
        <v>0.0</v>
      </c>
      <c r="C134" s="3">
        <v>3.0</v>
      </c>
      <c r="D134" s="3" t="s">
        <v>216</v>
      </c>
      <c r="E134" s="3" t="s">
        <v>26</v>
      </c>
      <c r="F134" s="3">
        <v>47.0</v>
      </c>
      <c r="G134" s="3">
        <v>1.0</v>
      </c>
      <c r="H134" s="3">
        <v>0.0</v>
      </c>
      <c r="I134" s="3" t="s">
        <v>217</v>
      </c>
      <c r="J134" s="3">
        <v>14.5</v>
      </c>
      <c r="L134" s="3" t="s">
        <v>24</v>
      </c>
      <c r="M134" s="5" t="str">
        <f t="shared" si="3"/>
        <v/>
      </c>
      <c r="N134" s="4">
        <f>if(C134=1,'Survival Probabilities'!$C$2,if(C134 = 2,'Survival Probabilities'!$C$3,if(C134 = 3,'Survival Probabilities'!$C$4,if(isblank(C134),1))))</f>
        <v>0.2428571429</v>
      </c>
      <c r="O134" s="4">
        <f>if(E134 = "male",'Survival Probabilities'!$C$5,if(E134="female",'Survival Probabilities'!$C$6,if(isblank(E134),1)))</f>
        <v>0.7420382166</v>
      </c>
      <c r="P134" s="4">
        <f>if(F134 &lt; 1,'Survival Probabilities'!$C$10,if(and(F134&gt;= 1, F134&lt;5),'Survival Probabilities'!$C$11, if(and(F134&gt;= 5, F134&lt;10),'Survival Probabilities'!$C$12,if(and(F134&gt;= 10, F134&lt;20),'Survival Probabilities'!$C$13,if(and(F134&gt;= 20, F134&lt;30),'Survival Probabilities'!$C$14,if(and(F134&gt;= 30, F134&lt;40),'Survival Probabilities'!$C$15,if(and(F134&gt;= 40, F134&lt;50),'Survival Probabilities'!$C$16,if(and(F134&gt;= 50, F134&lt;60),'Survival Probabilities'!$C$17,if(and(F134&gt;= 60, F134&lt;70),'Survival Probabilities'!$C$18,if(and(F134&gt;= 70, F134&lt;80),5%,if(and(F134&gt;= 80, F134&lt;90),5%,if(isblank(F134),1))))))))))))</f>
        <v>0.3820224719</v>
      </c>
      <c r="Q134" s="4">
        <f>if(L134 = "C",'Survival Probabilities'!$C$7,if(L134="Q",'Survival Probabilities'!$C$8,if(L134="S",'Survival Probabilities'!$C$9,if(isblank(L134),1))))</f>
        <v>0.3369565217</v>
      </c>
      <c r="R134" s="5">
        <f>if(M134='Survival Probabilities'!$B$21,'Survival Probabilities'!$C$21,if(M134='Survival Probabilities'!$B$22,'Survival Probabilities'!$C$22,if(M134='Survival Probabilities'!$B$23,'Survival Probabilities'!$C$23,if(M134='Survival Probabilities'!$B$24,'Survival Probabilities'!$C$24,if(M134='Survival Probabilities'!$B$25,'Survival Probabilities'!$C$25,if(M134='Survival Probabilities'!$B$26,'Survival Probabilities'!$C$26,if(M134='Survival Probabilities'!$B$27,'Survival Probabilities'!$C$27,if(M134='Survival Probabilities'!$B$28,5%,if(M134="",1)))))))))</f>
        <v>1</v>
      </c>
      <c r="S134" s="4">
        <f t="shared" si="1"/>
        <v>0.02319743312</v>
      </c>
      <c r="T134" s="5">
        <f>if(S134&gt;='Survival Probabilities'!$J$4,1,0)</f>
        <v>0</v>
      </c>
      <c r="U134" s="5">
        <f t="shared" si="2"/>
        <v>1</v>
      </c>
    </row>
    <row r="135">
      <c r="A135" s="3">
        <v>134.0</v>
      </c>
      <c r="B135" s="3">
        <v>1.0</v>
      </c>
      <c r="C135" s="3">
        <v>2.0</v>
      </c>
      <c r="D135" s="3" t="s">
        <v>218</v>
      </c>
      <c r="E135" s="3" t="s">
        <v>26</v>
      </c>
      <c r="F135" s="3">
        <v>29.0</v>
      </c>
      <c r="G135" s="3">
        <v>1.0</v>
      </c>
      <c r="H135" s="3">
        <v>0.0</v>
      </c>
      <c r="I135" s="3">
        <v>228414.0</v>
      </c>
      <c r="J135" s="3">
        <v>26.0</v>
      </c>
      <c r="L135" s="3" t="s">
        <v>24</v>
      </c>
      <c r="M135" s="5" t="str">
        <f t="shared" si="3"/>
        <v/>
      </c>
      <c r="N135" s="4">
        <f>if(C135=1,'Survival Probabilities'!$C$2,if(C135 = 2,'Survival Probabilities'!$C$3,if(C135 = 3,'Survival Probabilities'!$C$4,if(isblank(C135),1))))</f>
        <v>0.472826087</v>
      </c>
      <c r="O135" s="4">
        <f>if(E135 = "male",'Survival Probabilities'!$C$5,if(E135="female",'Survival Probabilities'!$C$6,if(isblank(E135),1)))</f>
        <v>0.7420382166</v>
      </c>
      <c r="P135" s="4">
        <f>if(F135 &lt; 1,'Survival Probabilities'!$C$10,if(and(F135&gt;= 1, F135&lt;5),'Survival Probabilities'!$C$11, if(and(F135&gt;= 5, F135&lt;10),'Survival Probabilities'!$C$12,if(and(F135&gt;= 10, F135&lt;20),'Survival Probabilities'!$C$13,if(and(F135&gt;= 20, F135&lt;30),'Survival Probabilities'!$C$14,if(and(F135&gt;= 30, F135&lt;40),'Survival Probabilities'!$C$15,if(and(F135&gt;= 40, F135&lt;50),'Survival Probabilities'!$C$16,if(and(F135&gt;= 50, F135&lt;60),'Survival Probabilities'!$C$17,if(and(F135&gt;= 60, F135&lt;70),'Survival Probabilities'!$C$18,if(and(F135&gt;= 70, F135&lt;80),5%,if(and(F135&gt;= 80, F135&lt;90),5%,if(isblank(F135),1))))))))))))</f>
        <v>0.35</v>
      </c>
      <c r="Q135" s="4">
        <f>if(L135 = "C",'Survival Probabilities'!$C$7,if(L135="Q",'Survival Probabilities'!$C$8,if(L135="S",'Survival Probabilities'!$C$9,if(isblank(L135),1))))</f>
        <v>0.3369565217</v>
      </c>
      <c r="R135" s="5">
        <f>if(M135='Survival Probabilities'!$B$21,'Survival Probabilities'!$C$21,if(M135='Survival Probabilities'!$B$22,'Survival Probabilities'!$C$22,if(M135='Survival Probabilities'!$B$23,'Survival Probabilities'!$C$23,if(M135='Survival Probabilities'!$B$24,'Survival Probabilities'!$C$24,if(M135='Survival Probabilities'!$B$25,'Survival Probabilities'!$C$25,if(M135='Survival Probabilities'!$B$26,'Survival Probabilities'!$C$26,if(M135='Survival Probabilities'!$B$27,'Survival Probabilities'!$C$27,if(M135='Survival Probabilities'!$B$28,5%,if(M135="",1)))))))))</f>
        <v>1</v>
      </c>
      <c r="S135" s="4">
        <f t="shared" si="1"/>
        <v>0.04137801125</v>
      </c>
      <c r="T135" s="5">
        <f>if(S135&gt;='Survival Probabilities'!$J$4,1,0)</f>
        <v>1</v>
      </c>
      <c r="U135" s="5">
        <f t="shared" si="2"/>
        <v>1</v>
      </c>
    </row>
    <row r="136">
      <c r="A136" s="3">
        <v>135.0</v>
      </c>
      <c r="B136" s="3">
        <v>0.0</v>
      </c>
      <c r="C136" s="3">
        <v>2.0</v>
      </c>
      <c r="D136" s="3" t="s">
        <v>219</v>
      </c>
      <c r="E136" s="3" t="s">
        <v>22</v>
      </c>
      <c r="F136" s="3">
        <v>25.0</v>
      </c>
      <c r="G136" s="3">
        <v>0.0</v>
      </c>
      <c r="H136" s="3">
        <v>0.0</v>
      </c>
      <c r="I136" s="3" t="s">
        <v>220</v>
      </c>
      <c r="J136" s="3">
        <v>13.0</v>
      </c>
      <c r="L136" s="3" t="s">
        <v>24</v>
      </c>
      <c r="M136" s="5" t="str">
        <f t="shared" si="3"/>
        <v/>
      </c>
      <c r="N136" s="4">
        <f>if(C136=1,'Survival Probabilities'!$C$2,if(C136 = 2,'Survival Probabilities'!$C$3,if(C136 = 3,'Survival Probabilities'!$C$4,if(isblank(C136),1))))</f>
        <v>0.472826087</v>
      </c>
      <c r="O136" s="4">
        <f>if(E136 = "male",'Survival Probabilities'!$C$5,if(E136="female",'Survival Probabilities'!$C$6,if(isblank(E136),1)))</f>
        <v>0.1889081456</v>
      </c>
      <c r="P136" s="4">
        <f>if(F136 &lt; 1,'Survival Probabilities'!$C$10,if(and(F136&gt;= 1, F136&lt;5),'Survival Probabilities'!$C$11, if(and(F136&gt;= 5, F136&lt;10),'Survival Probabilities'!$C$12,if(and(F136&gt;= 10, F136&lt;20),'Survival Probabilities'!$C$13,if(and(F136&gt;= 20, F136&lt;30),'Survival Probabilities'!$C$14,if(and(F136&gt;= 30, F136&lt;40),'Survival Probabilities'!$C$15,if(and(F136&gt;= 40, F136&lt;50),'Survival Probabilities'!$C$16,if(and(F136&gt;= 50, F136&lt;60),'Survival Probabilities'!$C$17,if(and(F136&gt;= 60, F136&lt;70),'Survival Probabilities'!$C$18,if(and(F136&gt;= 70, F136&lt;80),5%,if(and(F136&gt;= 80, F136&lt;90),5%,if(isblank(F136),1))))))))))))</f>
        <v>0.35</v>
      </c>
      <c r="Q136" s="4">
        <f>if(L136 = "C",'Survival Probabilities'!$C$7,if(L136="Q",'Survival Probabilities'!$C$8,if(L136="S",'Survival Probabilities'!$C$9,if(isblank(L136),1))))</f>
        <v>0.3369565217</v>
      </c>
      <c r="R136" s="5">
        <f>if(M136='Survival Probabilities'!$B$21,'Survival Probabilities'!$C$21,if(M136='Survival Probabilities'!$B$22,'Survival Probabilities'!$C$22,if(M136='Survival Probabilities'!$B$23,'Survival Probabilities'!$C$23,if(M136='Survival Probabilities'!$B$24,'Survival Probabilities'!$C$24,if(M136='Survival Probabilities'!$B$25,'Survival Probabilities'!$C$25,if(M136='Survival Probabilities'!$B$26,'Survival Probabilities'!$C$26,if(M136='Survival Probabilities'!$B$27,'Survival Probabilities'!$C$27,if(M136='Survival Probabilities'!$B$28,5%,if(M136="",1)))))))))</f>
        <v>1</v>
      </c>
      <c r="S136" s="4">
        <f t="shared" si="1"/>
        <v>0.01053401725</v>
      </c>
      <c r="T136" s="5">
        <f>if(S136&gt;='Survival Probabilities'!$J$4,1,0)</f>
        <v>0</v>
      </c>
      <c r="U136" s="5">
        <f t="shared" si="2"/>
        <v>1</v>
      </c>
    </row>
    <row r="137">
      <c r="A137" s="3">
        <v>136.0</v>
      </c>
      <c r="B137" s="3">
        <v>0.0</v>
      </c>
      <c r="C137" s="3">
        <v>2.0</v>
      </c>
      <c r="D137" s="3" t="s">
        <v>221</v>
      </c>
      <c r="E137" s="3" t="s">
        <v>22</v>
      </c>
      <c r="F137" s="3">
        <v>23.0</v>
      </c>
      <c r="G137" s="3">
        <v>0.0</v>
      </c>
      <c r="H137" s="3">
        <v>0.0</v>
      </c>
      <c r="I137" s="3" t="s">
        <v>222</v>
      </c>
      <c r="J137" s="3">
        <v>15.0458</v>
      </c>
      <c r="L137" s="3" t="s">
        <v>29</v>
      </c>
      <c r="M137" s="5" t="str">
        <f t="shared" si="3"/>
        <v/>
      </c>
      <c r="N137" s="4">
        <f>if(C137=1,'Survival Probabilities'!$C$2,if(C137 = 2,'Survival Probabilities'!$C$3,if(C137 = 3,'Survival Probabilities'!$C$4,if(isblank(C137),1))))</f>
        <v>0.472826087</v>
      </c>
      <c r="O137" s="4">
        <f>if(E137 = "male",'Survival Probabilities'!$C$5,if(E137="female",'Survival Probabilities'!$C$6,if(isblank(E137),1)))</f>
        <v>0.1889081456</v>
      </c>
      <c r="P137" s="4">
        <f>if(F137 &lt; 1,'Survival Probabilities'!$C$10,if(and(F137&gt;= 1, F137&lt;5),'Survival Probabilities'!$C$11, if(and(F137&gt;= 5, F137&lt;10),'Survival Probabilities'!$C$12,if(and(F137&gt;= 10, F137&lt;20),'Survival Probabilities'!$C$13,if(and(F137&gt;= 20, F137&lt;30),'Survival Probabilities'!$C$14,if(and(F137&gt;= 30, F137&lt;40),'Survival Probabilities'!$C$15,if(and(F137&gt;= 40, F137&lt;50),'Survival Probabilities'!$C$16,if(and(F137&gt;= 50, F137&lt;60),'Survival Probabilities'!$C$17,if(and(F137&gt;= 60, F137&lt;70),'Survival Probabilities'!$C$18,if(and(F137&gt;= 70, F137&lt;80),5%,if(and(F137&gt;= 80, F137&lt;90),5%,if(isblank(F137),1))))))))))))</f>
        <v>0.35</v>
      </c>
      <c r="Q137" s="4">
        <f>if(L137 = "C",'Survival Probabilities'!$C$7,if(L137="Q",'Survival Probabilities'!$C$8,if(L137="S",'Survival Probabilities'!$C$9,if(isblank(L137),1))))</f>
        <v>0.5535714286</v>
      </c>
      <c r="R137" s="5">
        <f>if(M137='Survival Probabilities'!$B$21,'Survival Probabilities'!$C$21,if(M137='Survival Probabilities'!$B$22,'Survival Probabilities'!$C$22,if(M137='Survival Probabilities'!$B$23,'Survival Probabilities'!$C$23,if(M137='Survival Probabilities'!$B$24,'Survival Probabilities'!$C$24,if(M137='Survival Probabilities'!$B$25,'Survival Probabilities'!$C$25,if(M137='Survival Probabilities'!$B$26,'Survival Probabilities'!$C$26,if(M137='Survival Probabilities'!$B$27,'Survival Probabilities'!$C$27,if(M137='Survival Probabilities'!$B$28,5%,if(M137="",1)))))))))</f>
        <v>1</v>
      </c>
      <c r="S137" s="4">
        <f t="shared" si="1"/>
        <v>0.01730588548</v>
      </c>
      <c r="T137" s="5">
        <f>if(S137&gt;='Survival Probabilities'!$J$4,1,0)</f>
        <v>0</v>
      </c>
      <c r="U137" s="5">
        <f t="shared" si="2"/>
        <v>1</v>
      </c>
    </row>
    <row r="138">
      <c r="A138" s="3">
        <v>137.0</v>
      </c>
      <c r="B138" s="3">
        <v>1.0</v>
      </c>
      <c r="C138" s="3">
        <v>1.0</v>
      </c>
      <c r="D138" s="3" t="s">
        <v>223</v>
      </c>
      <c r="E138" s="3" t="s">
        <v>26</v>
      </c>
      <c r="F138" s="3">
        <v>19.0</v>
      </c>
      <c r="G138" s="3">
        <v>0.0</v>
      </c>
      <c r="H138" s="3">
        <v>2.0</v>
      </c>
      <c r="I138" s="3">
        <v>11752.0</v>
      </c>
      <c r="J138" s="3">
        <v>26.2833</v>
      </c>
      <c r="K138" s="3" t="s">
        <v>224</v>
      </c>
      <c r="L138" s="3" t="s">
        <v>24</v>
      </c>
      <c r="M138" s="5" t="str">
        <f t="shared" si="3"/>
        <v>D</v>
      </c>
      <c r="N138" s="4">
        <f>if(C138=1,'Survival Probabilities'!$C$2,if(C138 = 2,'Survival Probabilities'!$C$3,if(C138 = 3,'Survival Probabilities'!$C$4,if(isblank(C138),1))))</f>
        <v>0.6296296296</v>
      </c>
      <c r="O138" s="4">
        <f>if(E138 = "male",'Survival Probabilities'!$C$5,if(E138="female",'Survival Probabilities'!$C$6,if(isblank(E138),1)))</f>
        <v>0.7420382166</v>
      </c>
      <c r="P138" s="4">
        <f>if(F138 &lt; 1,'Survival Probabilities'!$C$10,if(and(F138&gt;= 1, F138&lt;5),'Survival Probabilities'!$C$11, if(and(F138&gt;= 5, F138&lt;10),'Survival Probabilities'!$C$12,if(and(F138&gt;= 10, F138&lt;20),'Survival Probabilities'!$C$13,if(and(F138&gt;= 20, F138&lt;30),'Survival Probabilities'!$C$14,if(and(F138&gt;= 30, F138&lt;40),'Survival Probabilities'!$C$15,if(and(F138&gt;= 40, F138&lt;50),'Survival Probabilities'!$C$16,if(and(F138&gt;= 50, F138&lt;60),'Survival Probabilities'!$C$17,if(and(F138&gt;= 60, F138&lt;70),'Survival Probabilities'!$C$18,if(and(F138&gt;= 70, F138&lt;80),5%,if(and(F138&gt;= 80, F138&lt;90),5%,if(isblank(F138),1))))))))))))</f>
        <v>0.4019607843</v>
      </c>
      <c r="Q138" s="4">
        <f>if(L138 = "C",'Survival Probabilities'!$C$7,if(L138="Q",'Survival Probabilities'!$C$8,if(L138="S",'Survival Probabilities'!$C$9,if(isblank(L138),1))))</f>
        <v>0.3369565217</v>
      </c>
      <c r="R138" s="4">
        <f>if(M138='Survival Probabilities'!$B$21,'Survival Probabilities'!$C$21,if(M138='Survival Probabilities'!$B$22,'Survival Probabilities'!$C$22,if(M138='Survival Probabilities'!$B$23,'Survival Probabilities'!$C$23,if(M138='Survival Probabilities'!$B$24,'Survival Probabilities'!$C$24,if(M138='Survival Probabilities'!$B$25,'Survival Probabilities'!$C$25,if(M138='Survival Probabilities'!$B$26,'Survival Probabilities'!$C$26,if(M138='Survival Probabilities'!$B$27,'Survival Probabilities'!$C$27,if(M138='Survival Probabilities'!$B$28,5%,if(M138="",1)))))))))</f>
        <v>0.7575757576</v>
      </c>
      <c r="S138" s="4">
        <f t="shared" si="1"/>
        <v>0.04793967113</v>
      </c>
      <c r="T138" s="5">
        <f>if(S138&gt;='Survival Probabilities'!$J$4,1,0)</f>
        <v>1</v>
      </c>
      <c r="U138" s="5">
        <f t="shared" si="2"/>
        <v>1</v>
      </c>
    </row>
    <row r="139">
      <c r="A139" s="3">
        <v>138.0</v>
      </c>
      <c r="B139" s="3">
        <v>0.0</v>
      </c>
      <c r="C139" s="3">
        <v>1.0</v>
      </c>
      <c r="D139" s="3" t="s">
        <v>225</v>
      </c>
      <c r="E139" s="3" t="s">
        <v>22</v>
      </c>
      <c r="F139" s="3">
        <v>37.0</v>
      </c>
      <c r="G139" s="3">
        <v>1.0</v>
      </c>
      <c r="H139" s="3">
        <v>0.0</v>
      </c>
      <c r="I139" s="3">
        <v>113803.0</v>
      </c>
      <c r="J139" s="3">
        <v>53.1</v>
      </c>
      <c r="K139" s="3" t="s">
        <v>33</v>
      </c>
      <c r="L139" s="3" t="s">
        <v>24</v>
      </c>
      <c r="M139" s="5" t="str">
        <f t="shared" si="3"/>
        <v>C</v>
      </c>
      <c r="N139" s="4">
        <f>if(C139=1,'Survival Probabilities'!$C$2,if(C139 = 2,'Survival Probabilities'!$C$3,if(C139 = 3,'Survival Probabilities'!$C$4,if(isblank(C139),1))))</f>
        <v>0.6296296296</v>
      </c>
      <c r="O139" s="4">
        <f>if(E139 = "male",'Survival Probabilities'!$C$5,if(E139="female",'Survival Probabilities'!$C$6,if(isblank(E139),1)))</f>
        <v>0.1889081456</v>
      </c>
      <c r="P139" s="4">
        <f>if(F139 &lt; 1,'Survival Probabilities'!$C$10,if(and(F139&gt;= 1, F139&lt;5),'Survival Probabilities'!$C$11, if(and(F139&gt;= 5, F139&lt;10),'Survival Probabilities'!$C$12,if(and(F139&gt;= 10, F139&lt;20),'Survival Probabilities'!$C$13,if(and(F139&gt;= 20, F139&lt;30),'Survival Probabilities'!$C$14,if(and(F139&gt;= 30, F139&lt;40),'Survival Probabilities'!$C$15,if(and(F139&gt;= 40, F139&lt;50),'Survival Probabilities'!$C$16,if(and(F139&gt;= 50, F139&lt;60),'Survival Probabilities'!$C$17,if(and(F139&gt;= 60, F139&lt;70),'Survival Probabilities'!$C$18,if(and(F139&gt;= 70, F139&lt;80),5%,if(and(F139&gt;= 80, F139&lt;90),5%,if(isblank(F139),1))))))))))))</f>
        <v>0.4371257485</v>
      </c>
      <c r="Q139" s="4">
        <f>if(L139 = "C",'Survival Probabilities'!$C$7,if(L139="Q",'Survival Probabilities'!$C$8,if(L139="S",'Survival Probabilities'!$C$9,if(isblank(L139),1))))</f>
        <v>0.3369565217</v>
      </c>
      <c r="R139" s="4">
        <f>if(M139='Survival Probabilities'!$B$21,'Survival Probabilities'!$C$21,if(M139='Survival Probabilities'!$B$22,'Survival Probabilities'!$C$22,if(M139='Survival Probabilities'!$B$23,'Survival Probabilities'!$C$23,if(M139='Survival Probabilities'!$B$24,'Survival Probabilities'!$C$24,if(M139='Survival Probabilities'!$B$25,'Survival Probabilities'!$C$25,if(M139='Survival Probabilities'!$B$26,'Survival Probabilities'!$C$26,if(M139='Survival Probabilities'!$B$27,'Survival Probabilities'!$C$27,if(M139='Survival Probabilities'!$B$28,5%,if(M139="",1)))))))))</f>
        <v>0.593220339</v>
      </c>
      <c r="S139" s="4">
        <f t="shared" si="1"/>
        <v>0.01039278948</v>
      </c>
      <c r="T139" s="5">
        <f>if(S139&gt;='Survival Probabilities'!$J$4,1,0)</f>
        <v>0</v>
      </c>
      <c r="U139" s="5">
        <f t="shared" si="2"/>
        <v>1</v>
      </c>
    </row>
    <row r="140">
      <c r="A140" s="3">
        <v>139.0</v>
      </c>
      <c r="B140" s="3">
        <v>0.0</v>
      </c>
      <c r="C140" s="3">
        <v>3.0</v>
      </c>
      <c r="D140" s="3" t="s">
        <v>226</v>
      </c>
      <c r="E140" s="3" t="s">
        <v>22</v>
      </c>
      <c r="F140" s="3">
        <v>16.0</v>
      </c>
      <c r="G140" s="3">
        <v>0.0</v>
      </c>
      <c r="H140" s="3">
        <v>0.0</v>
      </c>
      <c r="I140" s="3">
        <v>7534.0</v>
      </c>
      <c r="J140" s="3">
        <v>9.2167</v>
      </c>
      <c r="L140" s="3" t="s">
        <v>24</v>
      </c>
      <c r="M140" s="5" t="str">
        <f t="shared" si="3"/>
        <v/>
      </c>
      <c r="N140" s="4">
        <f>if(C140=1,'Survival Probabilities'!$C$2,if(C140 = 2,'Survival Probabilities'!$C$3,if(C140 = 3,'Survival Probabilities'!$C$4,if(isblank(C140),1))))</f>
        <v>0.2428571429</v>
      </c>
      <c r="O140" s="4">
        <f>if(E140 = "male",'Survival Probabilities'!$C$5,if(E140="female",'Survival Probabilities'!$C$6,if(isblank(E140),1)))</f>
        <v>0.1889081456</v>
      </c>
      <c r="P140" s="4">
        <f>if(F140 &lt; 1,'Survival Probabilities'!$C$10,if(and(F140&gt;= 1, F140&lt;5),'Survival Probabilities'!$C$11, if(and(F140&gt;= 5, F140&lt;10),'Survival Probabilities'!$C$12,if(and(F140&gt;= 10, F140&lt;20),'Survival Probabilities'!$C$13,if(and(F140&gt;= 20, F140&lt;30),'Survival Probabilities'!$C$14,if(and(F140&gt;= 30, F140&lt;40),'Survival Probabilities'!$C$15,if(and(F140&gt;= 40, F140&lt;50),'Survival Probabilities'!$C$16,if(and(F140&gt;= 50, F140&lt;60),'Survival Probabilities'!$C$17,if(and(F140&gt;= 60, F140&lt;70),'Survival Probabilities'!$C$18,if(and(F140&gt;= 70, F140&lt;80),5%,if(and(F140&gt;= 80, F140&lt;90),5%,if(isblank(F140),1))))))))))))</f>
        <v>0.4019607843</v>
      </c>
      <c r="Q140" s="4">
        <f>if(L140 = "C",'Survival Probabilities'!$C$7,if(L140="Q",'Survival Probabilities'!$C$8,if(L140="S",'Survival Probabilities'!$C$9,if(isblank(L140),1))))</f>
        <v>0.3369565217</v>
      </c>
      <c r="R140" s="5">
        <f>if(M140='Survival Probabilities'!$B$21,'Survival Probabilities'!$C$21,if(M140='Survival Probabilities'!$B$22,'Survival Probabilities'!$C$22,if(M140='Survival Probabilities'!$B$23,'Survival Probabilities'!$C$23,if(M140='Survival Probabilities'!$B$24,'Survival Probabilities'!$C$24,if(M140='Survival Probabilities'!$B$25,'Survival Probabilities'!$C$25,if(M140='Survival Probabilities'!$B$26,'Survival Probabilities'!$C$26,if(M140='Survival Probabilities'!$B$27,'Survival Probabilities'!$C$27,if(M140='Survival Probabilities'!$B$28,5%,if(M140="",1)))))))))</f>
        <v>1</v>
      </c>
      <c r="S140" s="4">
        <f t="shared" si="1"/>
        <v>0.006213826424</v>
      </c>
      <c r="T140" s="5">
        <f>if(S140&gt;='Survival Probabilities'!$J$4,1,0)</f>
        <v>0</v>
      </c>
      <c r="U140" s="5">
        <f t="shared" si="2"/>
        <v>1</v>
      </c>
    </row>
    <row r="141">
      <c r="A141" s="3">
        <v>140.0</v>
      </c>
      <c r="B141" s="3">
        <v>0.0</v>
      </c>
      <c r="C141" s="3">
        <v>1.0</v>
      </c>
      <c r="D141" s="3" t="s">
        <v>227</v>
      </c>
      <c r="E141" s="3" t="s">
        <v>22</v>
      </c>
      <c r="F141" s="3">
        <v>24.0</v>
      </c>
      <c r="G141" s="3">
        <v>0.0</v>
      </c>
      <c r="H141" s="3">
        <v>0.0</v>
      </c>
      <c r="I141" s="3" t="s">
        <v>228</v>
      </c>
      <c r="J141" s="3">
        <v>79.2</v>
      </c>
      <c r="K141" s="3" t="s">
        <v>229</v>
      </c>
      <c r="L141" s="3" t="s">
        <v>29</v>
      </c>
      <c r="M141" s="5" t="str">
        <f t="shared" si="3"/>
        <v>B</v>
      </c>
      <c r="N141" s="4">
        <f>if(C141=1,'Survival Probabilities'!$C$2,if(C141 = 2,'Survival Probabilities'!$C$3,if(C141 = 3,'Survival Probabilities'!$C$4,if(isblank(C141),1))))</f>
        <v>0.6296296296</v>
      </c>
      <c r="O141" s="4">
        <f>if(E141 = "male",'Survival Probabilities'!$C$5,if(E141="female",'Survival Probabilities'!$C$6,if(isblank(E141),1)))</f>
        <v>0.1889081456</v>
      </c>
      <c r="P141" s="4">
        <f>if(F141 &lt; 1,'Survival Probabilities'!$C$10,if(and(F141&gt;= 1, F141&lt;5),'Survival Probabilities'!$C$11, if(and(F141&gt;= 5, F141&lt;10),'Survival Probabilities'!$C$12,if(and(F141&gt;= 10, F141&lt;20),'Survival Probabilities'!$C$13,if(and(F141&gt;= 20, F141&lt;30),'Survival Probabilities'!$C$14,if(and(F141&gt;= 30, F141&lt;40),'Survival Probabilities'!$C$15,if(and(F141&gt;= 40, F141&lt;50),'Survival Probabilities'!$C$16,if(and(F141&gt;= 50, F141&lt;60),'Survival Probabilities'!$C$17,if(and(F141&gt;= 60, F141&lt;70),'Survival Probabilities'!$C$18,if(and(F141&gt;= 70, F141&lt;80),5%,if(and(F141&gt;= 80, F141&lt;90),5%,if(isblank(F141),1))))))))))))</f>
        <v>0.35</v>
      </c>
      <c r="Q141" s="4">
        <f>if(L141 = "C",'Survival Probabilities'!$C$7,if(L141="Q",'Survival Probabilities'!$C$8,if(L141="S",'Survival Probabilities'!$C$9,if(isblank(L141),1))))</f>
        <v>0.5535714286</v>
      </c>
      <c r="R141" s="4">
        <f>if(M141='Survival Probabilities'!$B$21,'Survival Probabilities'!$C$21,if(M141='Survival Probabilities'!$B$22,'Survival Probabilities'!$C$22,if(M141='Survival Probabilities'!$B$23,'Survival Probabilities'!$C$23,if(M141='Survival Probabilities'!$B$24,'Survival Probabilities'!$C$24,if(M141='Survival Probabilities'!$B$25,'Survival Probabilities'!$C$25,if(M141='Survival Probabilities'!$B$26,'Survival Probabilities'!$C$26,if(M141='Survival Probabilities'!$B$27,'Survival Probabilities'!$C$27,if(M141='Survival Probabilities'!$B$28,5%,if(M141="",1)))))))))</f>
        <v>0.7446808511</v>
      </c>
      <c r="S141" s="4">
        <f t="shared" si="1"/>
        <v>0.01716120343</v>
      </c>
      <c r="T141" s="5">
        <f>if(S141&gt;='Survival Probabilities'!$J$4,1,0)</f>
        <v>0</v>
      </c>
      <c r="U141" s="5">
        <f t="shared" si="2"/>
        <v>1</v>
      </c>
    </row>
    <row r="142">
      <c r="A142" s="3">
        <v>141.0</v>
      </c>
      <c r="B142" s="3">
        <v>0.0</v>
      </c>
      <c r="C142" s="3">
        <v>3.0</v>
      </c>
      <c r="D142" s="3" t="s">
        <v>230</v>
      </c>
      <c r="E142" s="3" t="s">
        <v>26</v>
      </c>
      <c r="G142" s="3">
        <v>0.0</v>
      </c>
      <c r="H142" s="3">
        <v>2.0</v>
      </c>
      <c r="I142" s="3">
        <v>2678.0</v>
      </c>
      <c r="J142" s="3">
        <v>15.2458</v>
      </c>
      <c r="L142" s="3" t="s">
        <v>29</v>
      </c>
      <c r="M142" s="5" t="str">
        <f t="shared" si="3"/>
        <v/>
      </c>
      <c r="N142" s="4">
        <f>if(C142=1,'Survival Probabilities'!$C$2,if(C142 = 2,'Survival Probabilities'!$C$3,if(C142 = 3,'Survival Probabilities'!$C$4,if(isblank(C142),1))))</f>
        <v>0.2428571429</v>
      </c>
      <c r="O142" s="4">
        <f>if(E142 = "male",'Survival Probabilities'!$C$5,if(E142="female",'Survival Probabilities'!$C$6,if(isblank(E142),1)))</f>
        <v>0.7420382166</v>
      </c>
      <c r="P142" s="4">
        <f>if(F142 &lt; 1,'Survival Probabilities'!$C$10,if(and(F142&gt;= 1, F142&lt;5),'Survival Probabilities'!$C$11, if(and(F142&gt;= 5, F142&lt;10),'Survival Probabilities'!$C$12,if(and(F142&gt;= 10, F142&lt;20),'Survival Probabilities'!$C$13,if(and(F142&gt;= 20, F142&lt;30),'Survival Probabilities'!$C$14,if(and(F142&gt;= 30, F142&lt;40),'Survival Probabilities'!$C$15,if(and(F142&gt;= 40, F142&lt;50),'Survival Probabilities'!$C$16,if(and(F142&gt;= 50, F142&lt;60),'Survival Probabilities'!$C$17,if(and(F142&gt;= 60, F142&lt;70),'Survival Probabilities'!$C$18,if(and(F142&gt;= 70, F142&lt;80),5%,if(and(F142&gt;= 80, F142&lt;90),5%,if(isblank(F142),1))))))))))))</f>
        <v>1</v>
      </c>
      <c r="Q142" s="4">
        <f>if(L142 = "C",'Survival Probabilities'!$C$7,if(L142="Q",'Survival Probabilities'!$C$8,if(L142="S",'Survival Probabilities'!$C$9,if(isblank(L142),1))))</f>
        <v>0.5535714286</v>
      </c>
      <c r="R142" s="5">
        <f>if(M142='Survival Probabilities'!$B$21,'Survival Probabilities'!$C$21,if(M142='Survival Probabilities'!$B$22,'Survival Probabilities'!$C$22,if(M142='Survival Probabilities'!$B$23,'Survival Probabilities'!$C$23,if(M142='Survival Probabilities'!$B$24,'Survival Probabilities'!$C$24,if(M142='Survival Probabilities'!$B$25,'Survival Probabilities'!$C$25,if(M142='Survival Probabilities'!$B$26,'Survival Probabilities'!$C$26,if(M142='Survival Probabilities'!$B$27,'Survival Probabilities'!$C$27,if(M142='Survival Probabilities'!$B$28,5%,if(M142="",1)))))))))</f>
        <v>1</v>
      </c>
      <c r="S142" s="4">
        <f t="shared" si="1"/>
        <v>0.09975870922</v>
      </c>
      <c r="T142" s="5">
        <f>if(S142&gt;='Survival Probabilities'!$J$4,1,0)</f>
        <v>1</v>
      </c>
      <c r="U142" s="5">
        <f t="shared" si="2"/>
        <v>0</v>
      </c>
    </row>
    <row r="143">
      <c r="A143" s="3">
        <v>142.0</v>
      </c>
      <c r="B143" s="3">
        <v>1.0</v>
      </c>
      <c r="C143" s="3">
        <v>3.0</v>
      </c>
      <c r="D143" s="3" t="s">
        <v>231</v>
      </c>
      <c r="E143" s="3" t="s">
        <v>26</v>
      </c>
      <c r="F143" s="3">
        <v>22.0</v>
      </c>
      <c r="G143" s="3">
        <v>0.0</v>
      </c>
      <c r="H143" s="3">
        <v>0.0</v>
      </c>
      <c r="I143" s="3">
        <v>347081.0</v>
      </c>
      <c r="J143" s="3">
        <v>7.75</v>
      </c>
      <c r="L143" s="3" t="s">
        <v>24</v>
      </c>
      <c r="M143" s="5" t="str">
        <f t="shared" si="3"/>
        <v/>
      </c>
      <c r="N143" s="4">
        <f>if(C143=1,'Survival Probabilities'!$C$2,if(C143 = 2,'Survival Probabilities'!$C$3,if(C143 = 3,'Survival Probabilities'!$C$4,if(isblank(C143),1))))</f>
        <v>0.2428571429</v>
      </c>
      <c r="O143" s="4">
        <f>if(E143 = "male",'Survival Probabilities'!$C$5,if(E143="female",'Survival Probabilities'!$C$6,if(isblank(E143),1)))</f>
        <v>0.7420382166</v>
      </c>
      <c r="P143" s="4">
        <f>if(F143 &lt; 1,'Survival Probabilities'!$C$10,if(and(F143&gt;= 1, F143&lt;5),'Survival Probabilities'!$C$11, if(and(F143&gt;= 5, F143&lt;10),'Survival Probabilities'!$C$12,if(and(F143&gt;= 10, F143&lt;20),'Survival Probabilities'!$C$13,if(and(F143&gt;= 20, F143&lt;30),'Survival Probabilities'!$C$14,if(and(F143&gt;= 30, F143&lt;40),'Survival Probabilities'!$C$15,if(and(F143&gt;= 40, F143&lt;50),'Survival Probabilities'!$C$16,if(and(F143&gt;= 50, F143&lt;60),'Survival Probabilities'!$C$17,if(and(F143&gt;= 60, F143&lt;70),'Survival Probabilities'!$C$18,if(and(F143&gt;= 70, F143&lt;80),5%,if(and(F143&gt;= 80, F143&lt;90),5%,if(isblank(F143),1))))))))))))</f>
        <v>0.35</v>
      </c>
      <c r="Q143" s="4">
        <f>if(L143 = "C",'Survival Probabilities'!$C$7,if(L143="Q",'Survival Probabilities'!$C$8,if(L143="S",'Survival Probabilities'!$C$9,if(isblank(L143),1))))</f>
        <v>0.3369565217</v>
      </c>
      <c r="R143" s="5">
        <f>if(M143='Survival Probabilities'!$B$21,'Survival Probabilities'!$C$21,if(M143='Survival Probabilities'!$B$22,'Survival Probabilities'!$C$22,if(M143='Survival Probabilities'!$B$23,'Survival Probabilities'!$C$23,if(M143='Survival Probabilities'!$B$24,'Survival Probabilities'!$C$24,if(M143='Survival Probabilities'!$B$25,'Survival Probabilities'!$C$25,if(M143='Survival Probabilities'!$B$26,'Survival Probabilities'!$C$26,if(M143='Survival Probabilities'!$B$27,'Survival Probabilities'!$C$27,if(M143='Survival Probabilities'!$B$28,5%,if(M143="",1)))))))))</f>
        <v>1</v>
      </c>
      <c r="S143" s="4">
        <f t="shared" si="1"/>
        <v>0.0212529424</v>
      </c>
      <c r="T143" s="5">
        <f>if(S143&gt;='Survival Probabilities'!$J$4,1,0)</f>
        <v>0</v>
      </c>
      <c r="U143" s="5">
        <f t="shared" si="2"/>
        <v>0</v>
      </c>
    </row>
    <row r="144">
      <c r="A144" s="3">
        <v>143.0</v>
      </c>
      <c r="B144" s="3">
        <v>1.0</v>
      </c>
      <c r="C144" s="3">
        <v>3.0</v>
      </c>
      <c r="D144" s="3" t="s">
        <v>232</v>
      </c>
      <c r="E144" s="3" t="s">
        <v>26</v>
      </c>
      <c r="F144" s="3">
        <v>24.0</v>
      </c>
      <c r="G144" s="3">
        <v>1.0</v>
      </c>
      <c r="H144" s="3">
        <v>0.0</v>
      </c>
      <c r="I144" s="3" t="s">
        <v>233</v>
      </c>
      <c r="J144" s="3">
        <v>15.85</v>
      </c>
      <c r="L144" s="3" t="s">
        <v>24</v>
      </c>
      <c r="M144" s="5" t="str">
        <f t="shared" si="3"/>
        <v/>
      </c>
      <c r="N144" s="4">
        <f>if(C144=1,'Survival Probabilities'!$C$2,if(C144 = 2,'Survival Probabilities'!$C$3,if(C144 = 3,'Survival Probabilities'!$C$4,if(isblank(C144),1))))</f>
        <v>0.2428571429</v>
      </c>
      <c r="O144" s="4">
        <f>if(E144 = "male",'Survival Probabilities'!$C$5,if(E144="female",'Survival Probabilities'!$C$6,if(isblank(E144),1)))</f>
        <v>0.7420382166</v>
      </c>
      <c r="P144" s="4">
        <f>if(F144 &lt; 1,'Survival Probabilities'!$C$10,if(and(F144&gt;= 1, F144&lt;5),'Survival Probabilities'!$C$11, if(and(F144&gt;= 5, F144&lt;10),'Survival Probabilities'!$C$12,if(and(F144&gt;= 10, F144&lt;20),'Survival Probabilities'!$C$13,if(and(F144&gt;= 20, F144&lt;30),'Survival Probabilities'!$C$14,if(and(F144&gt;= 30, F144&lt;40),'Survival Probabilities'!$C$15,if(and(F144&gt;= 40, F144&lt;50),'Survival Probabilities'!$C$16,if(and(F144&gt;= 50, F144&lt;60),'Survival Probabilities'!$C$17,if(and(F144&gt;= 60, F144&lt;70),'Survival Probabilities'!$C$18,if(and(F144&gt;= 70, F144&lt;80),5%,if(and(F144&gt;= 80, F144&lt;90),5%,if(isblank(F144),1))))))))))))</f>
        <v>0.35</v>
      </c>
      <c r="Q144" s="4">
        <f>if(L144 = "C",'Survival Probabilities'!$C$7,if(L144="Q",'Survival Probabilities'!$C$8,if(L144="S",'Survival Probabilities'!$C$9,if(isblank(L144),1))))</f>
        <v>0.3369565217</v>
      </c>
      <c r="R144" s="5">
        <f>if(M144='Survival Probabilities'!$B$21,'Survival Probabilities'!$C$21,if(M144='Survival Probabilities'!$B$22,'Survival Probabilities'!$C$22,if(M144='Survival Probabilities'!$B$23,'Survival Probabilities'!$C$23,if(M144='Survival Probabilities'!$B$24,'Survival Probabilities'!$C$24,if(M144='Survival Probabilities'!$B$25,'Survival Probabilities'!$C$25,if(M144='Survival Probabilities'!$B$26,'Survival Probabilities'!$C$26,if(M144='Survival Probabilities'!$B$27,'Survival Probabilities'!$C$27,if(M144='Survival Probabilities'!$B$28,5%,if(M144="",1)))))))))</f>
        <v>1</v>
      </c>
      <c r="S144" s="4">
        <f t="shared" si="1"/>
        <v>0.0212529424</v>
      </c>
      <c r="T144" s="5">
        <f>if(S144&gt;='Survival Probabilities'!$J$4,1,0)</f>
        <v>0</v>
      </c>
      <c r="U144" s="5">
        <f t="shared" si="2"/>
        <v>0</v>
      </c>
    </row>
    <row r="145">
      <c r="A145" s="3">
        <v>144.0</v>
      </c>
      <c r="B145" s="3">
        <v>0.0</v>
      </c>
      <c r="C145" s="3">
        <v>3.0</v>
      </c>
      <c r="D145" s="3" t="s">
        <v>234</v>
      </c>
      <c r="E145" s="3" t="s">
        <v>22</v>
      </c>
      <c r="F145" s="3">
        <v>19.0</v>
      </c>
      <c r="G145" s="3">
        <v>0.0</v>
      </c>
      <c r="H145" s="3">
        <v>0.0</v>
      </c>
      <c r="I145" s="3">
        <v>365222.0</v>
      </c>
      <c r="J145" s="3">
        <v>6.75</v>
      </c>
      <c r="L145" s="3" t="s">
        <v>36</v>
      </c>
      <c r="M145" s="5" t="str">
        <f t="shared" si="3"/>
        <v/>
      </c>
      <c r="N145" s="4">
        <f>if(C145=1,'Survival Probabilities'!$C$2,if(C145 = 2,'Survival Probabilities'!$C$3,if(C145 = 3,'Survival Probabilities'!$C$4,if(isblank(C145),1))))</f>
        <v>0.2428571429</v>
      </c>
      <c r="O145" s="4">
        <f>if(E145 = "male",'Survival Probabilities'!$C$5,if(E145="female",'Survival Probabilities'!$C$6,if(isblank(E145),1)))</f>
        <v>0.1889081456</v>
      </c>
      <c r="P145" s="4">
        <f>if(F145 &lt; 1,'Survival Probabilities'!$C$10,if(and(F145&gt;= 1, F145&lt;5),'Survival Probabilities'!$C$11, if(and(F145&gt;= 5, F145&lt;10),'Survival Probabilities'!$C$12,if(and(F145&gt;= 10, F145&lt;20),'Survival Probabilities'!$C$13,if(and(F145&gt;= 20, F145&lt;30),'Survival Probabilities'!$C$14,if(and(F145&gt;= 30, F145&lt;40),'Survival Probabilities'!$C$15,if(and(F145&gt;= 40, F145&lt;50),'Survival Probabilities'!$C$16,if(and(F145&gt;= 50, F145&lt;60),'Survival Probabilities'!$C$17,if(and(F145&gt;= 60, F145&lt;70),'Survival Probabilities'!$C$18,if(and(F145&gt;= 70, F145&lt;80),5%,if(and(F145&gt;= 80, F145&lt;90),5%,if(isblank(F145),1))))))))))))</f>
        <v>0.4019607843</v>
      </c>
      <c r="Q145" s="4">
        <f>if(L145 = "C",'Survival Probabilities'!$C$7,if(L145="Q",'Survival Probabilities'!$C$8,if(L145="S",'Survival Probabilities'!$C$9,if(isblank(L145),1))))</f>
        <v>0.3896103896</v>
      </c>
      <c r="R145" s="5">
        <f>if(M145='Survival Probabilities'!$B$21,'Survival Probabilities'!$C$21,if(M145='Survival Probabilities'!$B$22,'Survival Probabilities'!$C$22,if(M145='Survival Probabilities'!$B$23,'Survival Probabilities'!$C$23,if(M145='Survival Probabilities'!$B$24,'Survival Probabilities'!$C$24,if(M145='Survival Probabilities'!$B$25,'Survival Probabilities'!$C$25,if(M145='Survival Probabilities'!$B$26,'Survival Probabilities'!$C$26,if(M145='Survival Probabilities'!$B$27,'Survival Probabilities'!$C$27,if(M145='Survival Probabilities'!$B$28,5%,if(M145="",1)))))))))</f>
        <v>1</v>
      </c>
      <c r="S145" s="4">
        <f t="shared" si="1"/>
        <v>0.007184818153</v>
      </c>
      <c r="T145" s="5">
        <f>if(S145&gt;='Survival Probabilities'!$J$4,1,0)</f>
        <v>0</v>
      </c>
      <c r="U145" s="5">
        <f t="shared" si="2"/>
        <v>1</v>
      </c>
    </row>
    <row r="146">
      <c r="A146" s="3">
        <v>145.0</v>
      </c>
      <c r="B146" s="3">
        <v>0.0</v>
      </c>
      <c r="C146" s="3">
        <v>2.0</v>
      </c>
      <c r="D146" s="3" t="s">
        <v>235</v>
      </c>
      <c r="E146" s="3" t="s">
        <v>22</v>
      </c>
      <c r="F146" s="3">
        <v>18.0</v>
      </c>
      <c r="G146" s="3">
        <v>0.0</v>
      </c>
      <c r="H146" s="3">
        <v>0.0</v>
      </c>
      <c r="I146" s="3">
        <v>231945.0</v>
      </c>
      <c r="J146" s="3">
        <v>11.5</v>
      </c>
      <c r="L146" s="3" t="s">
        <v>24</v>
      </c>
      <c r="M146" s="5" t="str">
        <f t="shared" si="3"/>
        <v/>
      </c>
      <c r="N146" s="4">
        <f>if(C146=1,'Survival Probabilities'!$C$2,if(C146 = 2,'Survival Probabilities'!$C$3,if(C146 = 3,'Survival Probabilities'!$C$4,if(isblank(C146),1))))</f>
        <v>0.472826087</v>
      </c>
      <c r="O146" s="4">
        <f>if(E146 = "male",'Survival Probabilities'!$C$5,if(E146="female",'Survival Probabilities'!$C$6,if(isblank(E146),1)))</f>
        <v>0.1889081456</v>
      </c>
      <c r="P146" s="4">
        <f>if(F146 &lt; 1,'Survival Probabilities'!$C$10,if(and(F146&gt;= 1, F146&lt;5),'Survival Probabilities'!$C$11, if(and(F146&gt;= 5, F146&lt;10),'Survival Probabilities'!$C$12,if(and(F146&gt;= 10, F146&lt;20),'Survival Probabilities'!$C$13,if(and(F146&gt;= 20, F146&lt;30),'Survival Probabilities'!$C$14,if(and(F146&gt;= 30, F146&lt;40),'Survival Probabilities'!$C$15,if(and(F146&gt;= 40, F146&lt;50),'Survival Probabilities'!$C$16,if(and(F146&gt;= 50, F146&lt;60),'Survival Probabilities'!$C$17,if(and(F146&gt;= 60, F146&lt;70),'Survival Probabilities'!$C$18,if(and(F146&gt;= 70, F146&lt;80),5%,if(and(F146&gt;= 80, F146&lt;90),5%,if(isblank(F146),1))))))))))))</f>
        <v>0.4019607843</v>
      </c>
      <c r="Q146" s="4">
        <f>if(L146 = "C",'Survival Probabilities'!$C$7,if(L146="Q",'Survival Probabilities'!$C$8,if(L146="S",'Survival Probabilities'!$C$9,if(isblank(L146),1))))</f>
        <v>0.3369565217</v>
      </c>
      <c r="R146" s="5">
        <f>if(M146='Survival Probabilities'!$B$21,'Survival Probabilities'!$C$21,if(M146='Survival Probabilities'!$B$22,'Survival Probabilities'!$C$22,if(M146='Survival Probabilities'!$B$23,'Survival Probabilities'!$C$23,if(M146='Survival Probabilities'!$B$24,'Survival Probabilities'!$C$24,if(M146='Survival Probabilities'!$B$25,'Survival Probabilities'!$C$25,if(M146='Survival Probabilities'!$B$26,'Survival Probabilities'!$C$26,if(M146='Survival Probabilities'!$B$27,'Survival Probabilities'!$C$27,if(M146='Survival Probabilities'!$B$28,5%,if(M146="",1)))))))))</f>
        <v>1</v>
      </c>
      <c r="S146" s="4">
        <f t="shared" si="1"/>
        <v>0.01209789096</v>
      </c>
      <c r="T146" s="5">
        <f>if(S146&gt;='Survival Probabilities'!$J$4,1,0)</f>
        <v>0</v>
      </c>
      <c r="U146" s="5">
        <f t="shared" si="2"/>
        <v>1</v>
      </c>
    </row>
    <row r="147">
      <c r="A147" s="3">
        <v>146.0</v>
      </c>
      <c r="B147" s="3">
        <v>0.0</v>
      </c>
      <c r="C147" s="3">
        <v>2.0</v>
      </c>
      <c r="D147" s="3" t="s">
        <v>236</v>
      </c>
      <c r="E147" s="3" t="s">
        <v>22</v>
      </c>
      <c r="F147" s="3">
        <v>19.0</v>
      </c>
      <c r="G147" s="3">
        <v>1.0</v>
      </c>
      <c r="H147" s="3">
        <v>1.0</v>
      </c>
      <c r="I147" s="3" t="s">
        <v>237</v>
      </c>
      <c r="J147" s="3">
        <v>36.75</v>
      </c>
      <c r="L147" s="3" t="s">
        <v>24</v>
      </c>
      <c r="M147" s="5" t="str">
        <f t="shared" si="3"/>
        <v/>
      </c>
      <c r="N147" s="4">
        <f>if(C147=1,'Survival Probabilities'!$C$2,if(C147 = 2,'Survival Probabilities'!$C$3,if(C147 = 3,'Survival Probabilities'!$C$4,if(isblank(C147),1))))</f>
        <v>0.472826087</v>
      </c>
      <c r="O147" s="4">
        <f>if(E147 = "male",'Survival Probabilities'!$C$5,if(E147="female",'Survival Probabilities'!$C$6,if(isblank(E147),1)))</f>
        <v>0.1889081456</v>
      </c>
      <c r="P147" s="4">
        <f>if(F147 &lt; 1,'Survival Probabilities'!$C$10,if(and(F147&gt;= 1, F147&lt;5),'Survival Probabilities'!$C$11, if(and(F147&gt;= 5, F147&lt;10),'Survival Probabilities'!$C$12,if(and(F147&gt;= 10, F147&lt;20),'Survival Probabilities'!$C$13,if(and(F147&gt;= 20, F147&lt;30),'Survival Probabilities'!$C$14,if(and(F147&gt;= 30, F147&lt;40),'Survival Probabilities'!$C$15,if(and(F147&gt;= 40, F147&lt;50),'Survival Probabilities'!$C$16,if(and(F147&gt;= 50, F147&lt;60),'Survival Probabilities'!$C$17,if(and(F147&gt;= 60, F147&lt;70),'Survival Probabilities'!$C$18,if(and(F147&gt;= 70, F147&lt;80),5%,if(and(F147&gt;= 80, F147&lt;90),5%,if(isblank(F147),1))))))))))))</f>
        <v>0.4019607843</v>
      </c>
      <c r="Q147" s="4">
        <f>if(L147 = "C",'Survival Probabilities'!$C$7,if(L147="Q",'Survival Probabilities'!$C$8,if(L147="S",'Survival Probabilities'!$C$9,if(isblank(L147),1))))</f>
        <v>0.3369565217</v>
      </c>
      <c r="R147" s="5">
        <f>if(M147='Survival Probabilities'!$B$21,'Survival Probabilities'!$C$21,if(M147='Survival Probabilities'!$B$22,'Survival Probabilities'!$C$22,if(M147='Survival Probabilities'!$B$23,'Survival Probabilities'!$C$23,if(M147='Survival Probabilities'!$B$24,'Survival Probabilities'!$C$24,if(M147='Survival Probabilities'!$B$25,'Survival Probabilities'!$C$25,if(M147='Survival Probabilities'!$B$26,'Survival Probabilities'!$C$26,if(M147='Survival Probabilities'!$B$27,'Survival Probabilities'!$C$27,if(M147='Survival Probabilities'!$B$28,5%,if(M147="",1)))))))))</f>
        <v>1</v>
      </c>
      <c r="S147" s="4">
        <f t="shared" si="1"/>
        <v>0.01209789096</v>
      </c>
      <c r="T147" s="5">
        <f>if(S147&gt;='Survival Probabilities'!$J$4,1,0)</f>
        <v>0</v>
      </c>
      <c r="U147" s="5">
        <f t="shared" si="2"/>
        <v>1</v>
      </c>
    </row>
    <row r="148">
      <c r="A148" s="3">
        <v>147.0</v>
      </c>
      <c r="B148" s="3">
        <v>1.0</v>
      </c>
      <c r="C148" s="3">
        <v>3.0</v>
      </c>
      <c r="D148" s="3" t="s">
        <v>238</v>
      </c>
      <c r="E148" s="3" t="s">
        <v>22</v>
      </c>
      <c r="F148" s="3">
        <v>27.0</v>
      </c>
      <c r="G148" s="3">
        <v>0.0</v>
      </c>
      <c r="H148" s="3">
        <v>0.0</v>
      </c>
      <c r="I148" s="3">
        <v>350043.0</v>
      </c>
      <c r="J148" s="3">
        <v>7.7958</v>
      </c>
      <c r="L148" s="3" t="s">
        <v>24</v>
      </c>
      <c r="M148" s="5" t="str">
        <f t="shared" si="3"/>
        <v/>
      </c>
      <c r="N148" s="4">
        <f>if(C148=1,'Survival Probabilities'!$C$2,if(C148 = 2,'Survival Probabilities'!$C$3,if(C148 = 3,'Survival Probabilities'!$C$4,if(isblank(C148),1))))</f>
        <v>0.2428571429</v>
      </c>
      <c r="O148" s="4">
        <f>if(E148 = "male",'Survival Probabilities'!$C$5,if(E148="female",'Survival Probabilities'!$C$6,if(isblank(E148),1)))</f>
        <v>0.1889081456</v>
      </c>
      <c r="P148" s="4">
        <f>if(F148 &lt; 1,'Survival Probabilities'!$C$10,if(and(F148&gt;= 1, F148&lt;5),'Survival Probabilities'!$C$11, if(and(F148&gt;= 5, F148&lt;10),'Survival Probabilities'!$C$12,if(and(F148&gt;= 10, F148&lt;20),'Survival Probabilities'!$C$13,if(and(F148&gt;= 20, F148&lt;30),'Survival Probabilities'!$C$14,if(and(F148&gt;= 30, F148&lt;40),'Survival Probabilities'!$C$15,if(and(F148&gt;= 40, F148&lt;50),'Survival Probabilities'!$C$16,if(and(F148&gt;= 50, F148&lt;60),'Survival Probabilities'!$C$17,if(and(F148&gt;= 60, F148&lt;70),'Survival Probabilities'!$C$18,if(and(F148&gt;= 70, F148&lt;80),5%,if(and(F148&gt;= 80, F148&lt;90),5%,if(isblank(F148),1))))))))))))</f>
        <v>0.35</v>
      </c>
      <c r="Q148" s="4">
        <f>if(L148 = "C",'Survival Probabilities'!$C$7,if(L148="Q",'Survival Probabilities'!$C$8,if(L148="S",'Survival Probabilities'!$C$9,if(isblank(L148),1))))</f>
        <v>0.3369565217</v>
      </c>
      <c r="R148" s="5">
        <f>if(M148='Survival Probabilities'!$B$21,'Survival Probabilities'!$C$21,if(M148='Survival Probabilities'!$B$22,'Survival Probabilities'!$C$22,if(M148='Survival Probabilities'!$B$23,'Survival Probabilities'!$C$23,if(M148='Survival Probabilities'!$B$24,'Survival Probabilities'!$C$24,if(M148='Survival Probabilities'!$B$25,'Survival Probabilities'!$C$25,if(M148='Survival Probabilities'!$B$26,'Survival Probabilities'!$C$26,if(M148='Survival Probabilities'!$B$27,'Survival Probabilities'!$C$27,if(M148='Survival Probabilities'!$B$28,5%,if(M148="",1)))))))))</f>
        <v>1</v>
      </c>
      <c r="S148" s="4">
        <f t="shared" si="1"/>
        <v>0.005410575691</v>
      </c>
      <c r="T148" s="5">
        <f>if(S148&gt;='Survival Probabilities'!$J$4,1,0)</f>
        <v>0</v>
      </c>
      <c r="U148" s="5">
        <f t="shared" si="2"/>
        <v>0</v>
      </c>
    </row>
    <row r="149">
      <c r="A149" s="3">
        <v>148.0</v>
      </c>
      <c r="B149" s="3">
        <v>0.0</v>
      </c>
      <c r="C149" s="3">
        <v>3.0</v>
      </c>
      <c r="D149" s="3" t="s">
        <v>239</v>
      </c>
      <c r="E149" s="3" t="s">
        <v>26</v>
      </c>
      <c r="F149" s="3">
        <v>9.0</v>
      </c>
      <c r="G149" s="3">
        <v>2.0</v>
      </c>
      <c r="H149" s="3">
        <v>2.0</v>
      </c>
      <c r="I149" s="3" t="s">
        <v>152</v>
      </c>
      <c r="J149" s="3">
        <v>34.375</v>
      </c>
      <c r="L149" s="3" t="s">
        <v>24</v>
      </c>
      <c r="M149" s="5" t="str">
        <f t="shared" si="3"/>
        <v/>
      </c>
      <c r="N149" s="4">
        <f>if(C149=1,'Survival Probabilities'!$C$2,if(C149 = 2,'Survival Probabilities'!$C$3,if(C149 = 3,'Survival Probabilities'!$C$4,if(isblank(C149),1))))</f>
        <v>0.2428571429</v>
      </c>
      <c r="O149" s="4">
        <f>if(E149 = "male",'Survival Probabilities'!$C$5,if(E149="female",'Survival Probabilities'!$C$6,if(isblank(E149),1)))</f>
        <v>0.7420382166</v>
      </c>
      <c r="P149" s="4">
        <f>if(F149 &lt; 1,'Survival Probabilities'!$C$10,if(and(F149&gt;= 1, F149&lt;5),'Survival Probabilities'!$C$11, if(and(F149&gt;= 5, F149&lt;10),'Survival Probabilities'!$C$12,if(and(F149&gt;= 10, F149&lt;20),'Survival Probabilities'!$C$13,if(and(F149&gt;= 20, F149&lt;30),'Survival Probabilities'!$C$14,if(and(F149&gt;= 30, F149&lt;40),'Survival Probabilities'!$C$15,if(and(F149&gt;= 40, F149&lt;50),'Survival Probabilities'!$C$16,if(and(F149&gt;= 50, F149&lt;60),'Survival Probabilities'!$C$17,if(and(F149&gt;= 60, F149&lt;70),'Survival Probabilities'!$C$18,if(and(F149&gt;= 70, F149&lt;80),5%,if(and(F149&gt;= 80, F149&lt;90),5%,if(isblank(F149),1))))))))))))</f>
        <v>0.5</v>
      </c>
      <c r="Q149" s="4">
        <f>if(L149 = "C",'Survival Probabilities'!$C$7,if(L149="Q",'Survival Probabilities'!$C$8,if(L149="S",'Survival Probabilities'!$C$9,if(isblank(L149),1))))</f>
        <v>0.3369565217</v>
      </c>
      <c r="R149" s="5">
        <f>if(M149='Survival Probabilities'!$B$21,'Survival Probabilities'!$C$21,if(M149='Survival Probabilities'!$B$22,'Survival Probabilities'!$C$22,if(M149='Survival Probabilities'!$B$23,'Survival Probabilities'!$C$23,if(M149='Survival Probabilities'!$B$24,'Survival Probabilities'!$C$24,if(M149='Survival Probabilities'!$B$25,'Survival Probabilities'!$C$25,if(M149='Survival Probabilities'!$B$26,'Survival Probabilities'!$C$26,if(M149='Survival Probabilities'!$B$27,'Survival Probabilities'!$C$27,if(M149='Survival Probabilities'!$B$28,5%,if(M149="",1)))))))))</f>
        <v>1</v>
      </c>
      <c r="S149" s="4">
        <f t="shared" si="1"/>
        <v>0.03036134628</v>
      </c>
      <c r="T149" s="5">
        <f>if(S149&gt;='Survival Probabilities'!$J$4,1,0)</f>
        <v>1</v>
      </c>
      <c r="U149" s="5">
        <f t="shared" si="2"/>
        <v>0</v>
      </c>
    </row>
    <row r="150">
      <c r="A150" s="3">
        <v>149.0</v>
      </c>
      <c r="B150" s="3">
        <v>0.0</v>
      </c>
      <c r="C150" s="3">
        <v>2.0</v>
      </c>
      <c r="D150" s="3" t="s">
        <v>240</v>
      </c>
      <c r="E150" s="3" t="s">
        <v>22</v>
      </c>
      <c r="F150" s="3">
        <v>36.5</v>
      </c>
      <c r="G150" s="3">
        <v>0.0</v>
      </c>
      <c r="H150" s="3">
        <v>2.0</v>
      </c>
      <c r="I150" s="3">
        <v>230080.0</v>
      </c>
      <c r="J150" s="3">
        <v>26.0</v>
      </c>
      <c r="K150" s="3" t="s">
        <v>241</v>
      </c>
      <c r="L150" s="3" t="s">
        <v>24</v>
      </c>
      <c r="M150" s="5" t="str">
        <f t="shared" si="3"/>
        <v>F</v>
      </c>
      <c r="N150" s="4">
        <f>if(C150=1,'Survival Probabilities'!$C$2,if(C150 = 2,'Survival Probabilities'!$C$3,if(C150 = 3,'Survival Probabilities'!$C$4,if(isblank(C150),1))))</f>
        <v>0.472826087</v>
      </c>
      <c r="O150" s="4">
        <f>if(E150 = "male",'Survival Probabilities'!$C$5,if(E150="female",'Survival Probabilities'!$C$6,if(isblank(E150),1)))</f>
        <v>0.1889081456</v>
      </c>
      <c r="P150" s="4">
        <f>if(F150 &lt; 1,'Survival Probabilities'!$C$10,if(and(F150&gt;= 1, F150&lt;5),'Survival Probabilities'!$C$11, if(and(F150&gt;= 5, F150&lt;10),'Survival Probabilities'!$C$12,if(and(F150&gt;= 10, F150&lt;20),'Survival Probabilities'!$C$13,if(and(F150&gt;= 20, F150&lt;30),'Survival Probabilities'!$C$14,if(and(F150&gt;= 30, F150&lt;40),'Survival Probabilities'!$C$15,if(and(F150&gt;= 40, F150&lt;50),'Survival Probabilities'!$C$16,if(and(F150&gt;= 50, F150&lt;60),'Survival Probabilities'!$C$17,if(and(F150&gt;= 60, F150&lt;70),'Survival Probabilities'!$C$18,if(and(F150&gt;= 70, F150&lt;80),5%,if(and(F150&gt;= 80, F150&lt;90),5%,if(isblank(F150),1))))))))))))</f>
        <v>0.4371257485</v>
      </c>
      <c r="Q150" s="4">
        <f>if(L150 = "C",'Survival Probabilities'!$C$7,if(L150="Q",'Survival Probabilities'!$C$8,if(L150="S",'Survival Probabilities'!$C$9,if(isblank(L150),1))))</f>
        <v>0.3369565217</v>
      </c>
      <c r="R150" s="4">
        <f>if(M150='Survival Probabilities'!$B$21,'Survival Probabilities'!$C$21,if(M150='Survival Probabilities'!$B$22,'Survival Probabilities'!$C$22,if(M150='Survival Probabilities'!$B$23,'Survival Probabilities'!$C$23,if(M150='Survival Probabilities'!$B$24,'Survival Probabilities'!$C$24,if(M150='Survival Probabilities'!$B$25,'Survival Probabilities'!$C$25,if(M150='Survival Probabilities'!$B$26,'Survival Probabilities'!$C$26,if(M150='Survival Probabilities'!$B$27,'Survival Probabilities'!$C$27,if(M150='Survival Probabilities'!$B$28,5%,if(M150="",1)))))))))</f>
        <v>0.6153846154</v>
      </c>
      <c r="S150" s="4">
        <f t="shared" si="1"/>
        <v>0.00809615855</v>
      </c>
      <c r="T150" s="5">
        <f>if(S150&gt;='Survival Probabilities'!$J$4,1,0)</f>
        <v>0</v>
      </c>
      <c r="U150" s="5">
        <f t="shared" si="2"/>
        <v>1</v>
      </c>
    </row>
    <row r="151">
      <c r="A151" s="3">
        <v>150.0</v>
      </c>
      <c r="B151" s="3">
        <v>0.0</v>
      </c>
      <c r="C151" s="3">
        <v>2.0</v>
      </c>
      <c r="D151" s="3" t="s">
        <v>242</v>
      </c>
      <c r="E151" s="3" t="s">
        <v>22</v>
      </c>
      <c r="F151" s="3">
        <v>42.0</v>
      </c>
      <c r="G151" s="3">
        <v>0.0</v>
      </c>
      <c r="H151" s="3">
        <v>0.0</v>
      </c>
      <c r="I151" s="3">
        <v>244310.0</v>
      </c>
      <c r="J151" s="3">
        <v>13.0</v>
      </c>
      <c r="L151" s="3" t="s">
        <v>24</v>
      </c>
      <c r="M151" s="5" t="str">
        <f t="shared" si="3"/>
        <v/>
      </c>
      <c r="N151" s="4">
        <f>if(C151=1,'Survival Probabilities'!$C$2,if(C151 = 2,'Survival Probabilities'!$C$3,if(C151 = 3,'Survival Probabilities'!$C$4,if(isblank(C151),1))))</f>
        <v>0.472826087</v>
      </c>
      <c r="O151" s="4">
        <f>if(E151 = "male",'Survival Probabilities'!$C$5,if(E151="female",'Survival Probabilities'!$C$6,if(isblank(E151),1)))</f>
        <v>0.1889081456</v>
      </c>
      <c r="P151" s="4">
        <f>if(F151 &lt; 1,'Survival Probabilities'!$C$10,if(and(F151&gt;= 1, F151&lt;5),'Survival Probabilities'!$C$11, if(and(F151&gt;= 5, F151&lt;10),'Survival Probabilities'!$C$12,if(and(F151&gt;= 10, F151&lt;20),'Survival Probabilities'!$C$13,if(and(F151&gt;= 20, F151&lt;30),'Survival Probabilities'!$C$14,if(and(F151&gt;= 30, F151&lt;40),'Survival Probabilities'!$C$15,if(and(F151&gt;= 40, F151&lt;50),'Survival Probabilities'!$C$16,if(and(F151&gt;= 50, F151&lt;60),'Survival Probabilities'!$C$17,if(and(F151&gt;= 60, F151&lt;70),'Survival Probabilities'!$C$18,if(and(F151&gt;= 70, F151&lt;80),5%,if(and(F151&gt;= 80, F151&lt;90),5%,if(isblank(F151),1))))))))))))</f>
        <v>0.3820224719</v>
      </c>
      <c r="Q151" s="4">
        <f>if(L151 = "C",'Survival Probabilities'!$C$7,if(L151="Q",'Survival Probabilities'!$C$8,if(L151="S",'Survival Probabilities'!$C$9,if(isblank(L151),1))))</f>
        <v>0.3369565217</v>
      </c>
      <c r="R151" s="5">
        <f>if(M151='Survival Probabilities'!$B$21,'Survival Probabilities'!$C$21,if(M151='Survival Probabilities'!$B$22,'Survival Probabilities'!$C$22,if(M151='Survival Probabilities'!$B$23,'Survival Probabilities'!$C$23,if(M151='Survival Probabilities'!$B$24,'Survival Probabilities'!$C$24,if(M151='Survival Probabilities'!$B$25,'Survival Probabilities'!$C$25,if(M151='Survival Probabilities'!$B$26,'Survival Probabilities'!$C$26,if(M151='Survival Probabilities'!$B$27,'Survival Probabilities'!$C$27,if(M151='Survival Probabilities'!$B$28,5%,if(M151="",1)))))))))</f>
        <v>1</v>
      </c>
      <c r="S151" s="4">
        <f t="shared" si="1"/>
        <v>0.01149780374</v>
      </c>
      <c r="T151" s="5">
        <f>if(S151&gt;='Survival Probabilities'!$J$4,1,0)</f>
        <v>0</v>
      </c>
      <c r="U151" s="5">
        <f t="shared" si="2"/>
        <v>1</v>
      </c>
    </row>
    <row r="152">
      <c r="A152" s="3">
        <v>151.0</v>
      </c>
      <c r="B152" s="3">
        <v>0.0</v>
      </c>
      <c r="C152" s="3">
        <v>2.0</v>
      </c>
      <c r="D152" s="3" t="s">
        <v>243</v>
      </c>
      <c r="E152" s="3" t="s">
        <v>22</v>
      </c>
      <c r="F152" s="3">
        <v>51.0</v>
      </c>
      <c r="G152" s="3">
        <v>0.0</v>
      </c>
      <c r="H152" s="3">
        <v>0.0</v>
      </c>
      <c r="I152" s="3" t="s">
        <v>244</v>
      </c>
      <c r="J152" s="3">
        <v>12.525</v>
      </c>
      <c r="L152" s="3" t="s">
        <v>24</v>
      </c>
      <c r="M152" s="5" t="str">
        <f t="shared" si="3"/>
        <v/>
      </c>
      <c r="N152" s="4">
        <f>if(C152=1,'Survival Probabilities'!$C$2,if(C152 = 2,'Survival Probabilities'!$C$3,if(C152 = 3,'Survival Probabilities'!$C$4,if(isblank(C152),1))))</f>
        <v>0.472826087</v>
      </c>
      <c r="O152" s="4">
        <f>if(E152 = "male",'Survival Probabilities'!$C$5,if(E152="female",'Survival Probabilities'!$C$6,if(isblank(E152),1)))</f>
        <v>0.1889081456</v>
      </c>
      <c r="P152" s="4">
        <f>if(F152 &lt; 1,'Survival Probabilities'!$C$10,if(and(F152&gt;= 1, F152&lt;5),'Survival Probabilities'!$C$11, if(and(F152&gt;= 5, F152&lt;10),'Survival Probabilities'!$C$12,if(and(F152&gt;= 10, F152&lt;20),'Survival Probabilities'!$C$13,if(and(F152&gt;= 20, F152&lt;30),'Survival Probabilities'!$C$14,if(and(F152&gt;= 30, F152&lt;40),'Survival Probabilities'!$C$15,if(and(F152&gt;= 40, F152&lt;50),'Survival Probabilities'!$C$16,if(and(F152&gt;= 50, F152&lt;60),'Survival Probabilities'!$C$17,if(and(F152&gt;= 60, F152&lt;70),'Survival Probabilities'!$C$18,if(and(F152&gt;= 70, F152&lt;80),5%,if(and(F152&gt;= 80, F152&lt;90),5%,if(isblank(F152),1))))))))))))</f>
        <v>0.4166666667</v>
      </c>
      <c r="Q152" s="4">
        <f>if(L152 = "C",'Survival Probabilities'!$C$7,if(L152="Q",'Survival Probabilities'!$C$8,if(L152="S",'Survival Probabilities'!$C$9,if(isblank(L152),1))))</f>
        <v>0.3369565217</v>
      </c>
      <c r="R152" s="5">
        <f>if(M152='Survival Probabilities'!$B$21,'Survival Probabilities'!$C$21,if(M152='Survival Probabilities'!$B$22,'Survival Probabilities'!$C$22,if(M152='Survival Probabilities'!$B$23,'Survival Probabilities'!$C$23,if(M152='Survival Probabilities'!$B$24,'Survival Probabilities'!$C$24,if(M152='Survival Probabilities'!$B$25,'Survival Probabilities'!$C$25,if(M152='Survival Probabilities'!$B$26,'Survival Probabilities'!$C$26,if(M152='Survival Probabilities'!$B$27,'Survival Probabilities'!$C$27,if(M152='Survival Probabilities'!$B$28,5%,if(M152="",1)))))))))</f>
        <v>1</v>
      </c>
      <c r="S152" s="4">
        <f t="shared" si="1"/>
        <v>0.01254049673</v>
      </c>
      <c r="T152" s="5">
        <f>if(S152&gt;='Survival Probabilities'!$J$4,1,0)</f>
        <v>0</v>
      </c>
      <c r="U152" s="5">
        <f t="shared" si="2"/>
        <v>1</v>
      </c>
    </row>
    <row r="153">
      <c r="A153" s="3">
        <v>152.0</v>
      </c>
      <c r="B153" s="3">
        <v>1.0</v>
      </c>
      <c r="C153" s="3">
        <v>1.0</v>
      </c>
      <c r="D153" s="3" t="s">
        <v>245</v>
      </c>
      <c r="E153" s="3" t="s">
        <v>26</v>
      </c>
      <c r="F153" s="3">
        <v>22.0</v>
      </c>
      <c r="G153" s="3">
        <v>1.0</v>
      </c>
      <c r="H153" s="3">
        <v>0.0</v>
      </c>
      <c r="I153" s="3">
        <v>113776.0</v>
      </c>
      <c r="J153" s="3">
        <v>66.6</v>
      </c>
      <c r="K153" s="3" t="s">
        <v>246</v>
      </c>
      <c r="L153" s="3" t="s">
        <v>24</v>
      </c>
      <c r="M153" s="5" t="str">
        <f t="shared" si="3"/>
        <v>C</v>
      </c>
      <c r="N153" s="4">
        <f>if(C153=1,'Survival Probabilities'!$C$2,if(C153 = 2,'Survival Probabilities'!$C$3,if(C153 = 3,'Survival Probabilities'!$C$4,if(isblank(C153),1))))</f>
        <v>0.6296296296</v>
      </c>
      <c r="O153" s="4">
        <f>if(E153 = "male",'Survival Probabilities'!$C$5,if(E153="female",'Survival Probabilities'!$C$6,if(isblank(E153),1)))</f>
        <v>0.7420382166</v>
      </c>
      <c r="P153" s="4">
        <f>if(F153 &lt; 1,'Survival Probabilities'!$C$10,if(and(F153&gt;= 1, F153&lt;5),'Survival Probabilities'!$C$11, if(and(F153&gt;= 5, F153&lt;10),'Survival Probabilities'!$C$12,if(and(F153&gt;= 10, F153&lt;20),'Survival Probabilities'!$C$13,if(and(F153&gt;= 20, F153&lt;30),'Survival Probabilities'!$C$14,if(and(F153&gt;= 30, F153&lt;40),'Survival Probabilities'!$C$15,if(and(F153&gt;= 40, F153&lt;50),'Survival Probabilities'!$C$16,if(and(F153&gt;= 50, F153&lt;60),'Survival Probabilities'!$C$17,if(and(F153&gt;= 60, F153&lt;70),'Survival Probabilities'!$C$18,if(and(F153&gt;= 70, F153&lt;80),5%,if(and(F153&gt;= 80, F153&lt;90),5%,if(isblank(F153),1))))))))))))</f>
        <v>0.35</v>
      </c>
      <c r="Q153" s="4">
        <f>if(L153 = "C",'Survival Probabilities'!$C$7,if(L153="Q",'Survival Probabilities'!$C$8,if(L153="S",'Survival Probabilities'!$C$9,if(isblank(L153),1))))</f>
        <v>0.3369565217</v>
      </c>
      <c r="R153" s="4">
        <f>if(M153='Survival Probabilities'!$B$21,'Survival Probabilities'!$C$21,if(M153='Survival Probabilities'!$B$22,'Survival Probabilities'!$C$22,if(M153='Survival Probabilities'!$B$23,'Survival Probabilities'!$C$23,if(M153='Survival Probabilities'!$B$24,'Survival Probabilities'!$C$24,if(M153='Survival Probabilities'!$B$25,'Survival Probabilities'!$C$25,if(M153='Survival Probabilities'!$B$26,'Survival Probabilities'!$C$26,if(M153='Survival Probabilities'!$B$27,'Survival Probabilities'!$C$27,if(M153='Survival Probabilities'!$B$28,5%,if(M153="",1)))))))))</f>
        <v>0.593220339</v>
      </c>
      <c r="S153" s="4">
        <f t="shared" si="1"/>
        <v>0.0326865718</v>
      </c>
      <c r="T153" s="5">
        <f>if(S153&gt;='Survival Probabilities'!$J$4,1,0)</f>
        <v>1</v>
      </c>
      <c r="U153" s="5">
        <f t="shared" si="2"/>
        <v>1</v>
      </c>
    </row>
    <row r="154">
      <c r="A154" s="3">
        <v>153.0</v>
      </c>
      <c r="B154" s="3">
        <v>0.0</v>
      </c>
      <c r="C154" s="3">
        <v>3.0</v>
      </c>
      <c r="D154" s="3" t="s">
        <v>247</v>
      </c>
      <c r="E154" s="3" t="s">
        <v>22</v>
      </c>
      <c r="F154" s="3">
        <v>55.5</v>
      </c>
      <c r="G154" s="3">
        <v>0.0</v>
      </c>
      <c r="H154" s="3">
        <v>0.0</v>
      </c>
      <c r="I154" s="3" t="s">
        <v>248</v>
      </c>
      <c r="J154" s="3">
        <v>8.05</v>
      </c>
      <c r="L154" s="3" t="s">
        <v>24</v>
      </c>
      <c r="M154" s="5" t="str">
        <f t="shared" si="3"/>
        <v/>
      </c>
      <c r="N154" s="4">
        <f>if(C154=1,'Survival Probabilities'!$C$2,if(C154 = 2,'Survival Probabilities'!$C$3,if(C154 = 3,'Survival Probabilities'!$C$4,if(isblank(C154),1))))</f>
        <v>0.2428571429</v>
      </c>
      <c r="O154" s="4">
        <f>if(E154 = "male",'Survival Probabilities'!$C$5,if(E154="female",'Survival Probabilities'!$C$6,if(isblank(E154),1)))</f>
        <v>0.1889081456</v>
      </c>
      <c r="P154" s="4">
        <f>if(F154 &lt; 1,'Survival Probabilities'!$C$10,if(and(F154&gt;= 1, F154&lt;5),'Survival Probabilities'!$C$11, if(and(F154&gt;= 5, F154&lt;10),'Survival Probabilities'!$C$12,if(and(F154&gt;= 10, F154&lt;20),'Survival Probabilities'!$C$13,if(and(F154&gt;= 20, F154&lt;30),'Survival Probabilities'!$C$14,if(and(F154&gt;= 30, F154&lt;40),'Survival Probabilities'!$C$15,if(and(F154&gt;= 40, F154&lt;50),'Survival Probabilities'!$C$16,if(and(F154&gt;= 50, F154&lt;60),'Survival Probabilities'!$C$17,if(and(F154&gt;= 60, F154&lt;70),'Survival Probabilities'!$C$18,if(and(F154&gt;= 70, F154&lt;80),5%,if(and(F154&gt;= 80, F154&lt;90),5%,if(isblank(F154),1))))))))))))</f>
        <v>0.4166666667</v>
      </c>
      <c r="Q154" s="4">
        <f>if(L154 = "C",'Survival Probabilities'!$C$7,if(L154="Q",'Survival Probabilities'!$C$8,if(L154="S",'Survival Probabilities'!$C$9,if(isblank(L154),1))))</f>
        <v>0.3369565217</v>
      </c>
      <c r="R154" s="5">
        <f>if(M154='Survival Probabilities'!$B$21,'Survival Probabilities'!$C$21,if(M154='Survival Probabilities'!$B$22,'Survival Probabilities'!$C$22,if(M154='Survival Probabilities'!$B$23,'Survival Probabilities'!$C$23,if(M154='Survival Probabilities'!$B$24,'Survival Probabilities'!$C$24,if(M154='Survival Probabilities'!$B$25,'Survival Probabilities'!$C$25,if(M154='Survival Probabilities'!$B$26,'Survival Probabilities'!$C$26,if(M154='Survival Probabilities'!$B$27,'Survival Probabilities'!$C$27,if(M154='Survival Probabilities'!$B$28,5%,if(M154="",1)))))))))</f>
        <v>1</v>
      </c>
      <c r="S154" s="4">
        <f t="shared" si="1"/>
        <v>0.006441161537</v>
      </c>
      <c r="T154" s="5">
        <f>if(S154&gt;='Survival Probabilities'!$J$4,1,0)</f>
        <v>0</v>
      </c>
      <c r="U154" s="5">
        <f t="shared" si="2"/>
        <v>1</v>
      </c>
    </row>
    <row r="155">
      <c r="A155" s="3">
        <v>154.0</v>
      </c>
      <c r="B155" s="3">
        <v>0.0</v>
      </c>
      <c r="C155" s="3">
        <v>3.0</v>
      </c>
      <c r="D155" s="3" t="s">
        <v>249</v>
      </c>
      <c r="E155" s="3" t="s">
        <v>22</v>
      </c>
      <c r="F155" s="3">
        <v>40.5</v>
      </c>
      <c r="G155" s="3">
        <v>0.0</v>
      </c>
      <c r="H155" s="3">
        <v>2.0</v>
      </c>
      <c r="I155" s="3" t="s">
        <v>250</v>
      </c>
      <c r="J155" s="3">
        <v>14.5</v>
      </c>
      <c r="L155" s="3" t="s">
        <v>24</v>
      </c>
      <c r="M155" s="5" t="str">
        <f t="shared" si="3"/>
        <v/>
      </c>
      <c r="N155" s="4">
        <f>if(C155=1,'Survival Probabilities'!$C$2,if(C155 = 2,'Survival Probabilities'!$C$3,if(C155 = 3,'Survival Probabilities'!$C$4,if(isblank(C155),1))))</f>
        <v>0.2428571429</v>
      </c>
      <c r="O155" s="4">
        <f>if(E155 = "male",'Survival Probabilities'!$C$5,if(E155="female",'Survival Probabilities'!$C$6,if(isblank(E155),1)))</f>
        <v>0.1889081456</v>
      </c>
      <c r="P155" s="4">
        <f>if(F155 &lt; 1,'Survival Probabilities'!$C$10,if(and(F155&gt;= 1, F155&lt;5),'Survival Probabilities'!$C$11, if(and(F155&gt;= 5, F155&lt;10),'Survival Probabilities'!$C$12,if(and(F155&gt;= 10, F155&lt;20),'Survival Probabilities'!$C$13,if(and(F155&gt;= 20, F155&lt;30),'Survival Probabilities'!$C$14,if(and(F155&gt;= 30, F155&lt;40),'Survival Probabilities'!$C$15,if(and(F155&gt;= 40, F155&lt;50),'Survival Probabilities'!$C$16,if(and(F155&gt;= 50, F155&lt;60),'Survival Probabilities'!$C$17,if(and(F155&gt;= 60, F155&lt;70),'Survival Probabilities'!$C$18,if(and(F155&gt;= 70, F155&lt;80),5%,if(and(F155&gt;= 80, F155&lt;90),5%,if(isblank(F155),1))))))))))))</f>
        <v>0.3820224719</v>
      </c>
      <c r="Q155" s="4">
        <f>if(L155 = "C",'Survival Probabilities'!$C$7,if(L155="Q",'Survival Probabilities'!$C$8,if(L155="S",'Survival Probabilities'!$C$9,if(isblank(L155),1))))</f>
        <v>0.3369565217</v>
      </c>
      <c r="R155" s="5">
        <f>if(M155='Survival Probabilities'!$B$21,'Survival Probabilities'!$C$21,if(M155='Survival Probabilities'!$B$22,'Survival Probabilities'!$C$22,if(M155='Survival Probabilities'!$B$23,'Survival Probabilities'!$C$23,if(M155='Survival Probabilities'!$B$24,'Survival Probabilities'!$C$24,if(M155='Survival Probabilities'!$B$25,'Survival Probabilities'!$C$25,if(M155='Survival Probabilities'!$B$26,'Survival Probabilities'!$C$26,if(M155='Survival Probabilities'!$B$27,'Survival Probabilities'!$C$27,if(M155='Survival Probabilities'!$B$28,5%,if(M155="",1)))))))))</f>
        <v>1</v>
      </c>
      <c r="S155" s="4">
        <f t="shared" si="1"/>
        <v>0.005905604286</v>
      </c>
      <c r="T155" s="5">
        <f>if(S155&gt;='Survival Probabilities'!$J$4,1,0)</f>
        <v>0</v>
      </c>
      <c r="U155" s="5">
        <f t="shared" si="2"/>
        <v>1</v>
      </c>
    </row>
    <row r="156">
      <c r="A156" s="3">
        <v>155.0</v>
      </c>
      <c r="B156" s="3">
        <v>0.0</v>
      </c>
      <c r="C156" s="3">
        <v>3.0</v>
      </c>
      <c r="D156" s="3" t="s">
        <v>251</v>
      </c>
      <c r="E156" s="3" t="s">
        <v>22</v>
      </c>
      <c r="G156" s="3">
        <v>0.0</v>
      </c>
      <c r="H156" s="3">
        <v>0.0</v>
      </c>
      <c r="I156" s="3" t="s">
        <v>252</v>
      </c>
      <c r="J156" s="3">
        <v>7.3125</v>
      </c>
      <c r="L156" s="3" t="s">
        <v>24</v>
      </c>
      <c r="M156" s="5" t="str">
        <f t="shared" si="3"/>
        <v/>
      </c>
      <c r="N156" s="4">
        <f>if(C156=1,'Survival Probabilities'!$C$2,if(C156 = 2,'Survival Probabilities'!$C$3,if(C156 = 3,'Survival Probabilities'!$C$4,if(isblank(C156),1))))</f>
        <v>0.2428571429</v>
      </c>
      <c r="O156" s="4">
        <f>if(E156 = "male",'Survival Probabilities'!$C$5,if(E156="female",'Survival Probabilities'!$C$6,if(isblank(E156),1)))</f>
        <v>0.1889081456</v>
      </c>
      <c r="P156" s="4">
        <f>if(F156 &lt; 1,'Survival Probabilities'!$C$10,if(and(F156&gt;= 1, F156&lt;5),'Survival Probabilities'!$C$11, if(and(F156&gt;= 5, F156&lt;10),'Survival Probabilities'!$C$12,if(and(F156&gt;= 10, F156&lt;20),'Survival Probabilities'!$C$13,if(and(F156&gt;= 20, F156&lt;30),'Survival Probabilities'!$C$14,if(and(F156&gt;= 30, F156&lt;40),'Survival Probabilities'!$C$15,if(and(F156&gt;= 40, F156&lt;50),'Survival Probabilities'!$C$16,if(and(F156&gt;= 50, F156&lt;60),'Survival Probabilities'!$C$17,if(and(F156&gt;= 60, F156&lt;70),'Survival Probabilities'!$C$18,if(and(F156&gt;= 70, F156&lt;80),5%,if(and(F156&gt;= 80, F156&lt;90),5%,if(isblank(F156),1))))))))))))</f>
        <v>1</v>
      </c>
      <c r="Q156" s="4">
        <f>if(L156 = "C",'Survival Probabilities'!$C$7,if(L156="Q",'Survival Probabilities'!$C$8,if(L156="S",'Survival Probabilities'!$C$9,if(isblank(L156),1))))</f>
        <v>0.3369565217</v>
      </c>
      <c r="R156" s="5">
        <f>if(M156='Survival Probabilities'!$B$21,'Survival Probabilities'!$C$21,if(M156='Survival Probabilities'!$B$22,'Survival Probabilities'!$C$22,if(M156='Survival Probabilities'!$B$23,'Survival Probabilities'!$C$23,if(M156='Survival Probabilities'!$B$24,'Survival Probabilities'!$C$24,if(M156='Survival Probabilities'!$B$25,'Survival Probabilities'!$C$25,if(M156='Survival Probabilities'!$B$26,'Survival Probabilities'!$C$26,if(M156='Survival Probabilities'!$B$27,'Survival Probabilities'!$C$27,if(M156='Survival Probabilities'!$B$28,5%,if(M156="",1)))))))))</f>
        <v>1</v>
      </c>
      <c r="S156" s="4">
        <f t="shared" si="1"/>
        <v>0.01545878769</v>
      </c>
      <c r="T156" s="5">
        <f>if(S156&gt;='Survival Probabilities'!$J$4,1,0)</f>
        <v>0</v>
      </c>
      <c r="U156" s="5">
        <f t="shared" si="2"/>
        <v>1</v>
      </c>
    </row>
    <row r="157">
      <c r="A157" s="3">
        <v>156.0</v>
      </c>
      <c r="B157" s="3">
        <v>0.0</v>
      </c>
      <c r="C157" s="3">
        <v>1.0</v>
      </c>
      <c r="D157" s="3" t="s">
        <v>253</v>
      </c>
      <c r="E157" s="3" t="s">
        <v>22</v>
      </c>
      <c r="F157" s="3">
        <v>51.0</v>
      </c>
      <c r="G157" s="3">
        <v>0.0</v>
      </c>
      <c r="H157" s="3">
        <v>1.0</v>
      </c>
      <c r="I157" s="3" t="s">
        <v>254</v>
      </c>
      <c r="J157" s="3">
        <v>61.3792</v>
      </c>
      <c r="L157" s="3" t="s">
        <v>29</v>
      </c>
      <c r="M157" s="5" t="str">
        <f t="shared" si="3"/>
        <v/>
      </c>
      <c r="N157" s="4">
        <f>if(C157=1,'Survival Probabilities'!$C$2,if(C157 = 2,'Survival Probabilities'!$C$3,if(C157 = 3,'Survival Probabilities'!$C$4,if(isblank(C157),1))))</f>
        <v>0.6296296296</v>
      </c>
      <c r="O157" s="4">
        <f>if(E157 = "male",'Survival Probabilities'!$C$5,if(E157="female",'Survival Probabilities'!$C$6,if(isblank(E157),1)))</f>
        <v>0.1889081456</v>
      </c>
      <c r="P157" s="4">
        <f>if(F157 &lt; 1,'Survival Probabilities'!$C$10,if(and(F157&gt;= 1, F157&lt;5),'Survival Probabilities'!$C$11, if(and(F157&gt;= 5, F157&lt;10),'Survival Probabilities'!$C$12,if(and(F157&gt;= 10, F157&lt;20),'Survival Probabilities'!$C$13,if(and(F157&gt;= 20, F157&lt;30),'Survival Probabilities'!$C$14,if(and(F157&gt;= 30, F157&lt;40),'Survival Probabilities'!$C$15,if(and(F157&gt;= 40, F157&lt;50),'Survival Probabilities'!$C$16,if(and(F157&gt;= 50, F157&lt;60),'Survival Probabilities'!$C$17,if(and(F157&gt;= 60, F157&lt;70),'Survival Probabilities'!$C$18,if(and(F157&gt;= 70, F157&lt;80),5%,if(and(F157&gt;= 80, F157&lt;90),5%,if(isblank(F157),1))))))))))))</f>
        <v>0.4166666667</v>
      </c>
      <c r="Q157" s="4">
        <f>if(L157 = "C",'Survival Probabilities'!$C$7,if(L157="Q",'Survival Probabilities'!$C$8,if(L157="S",'Survival Probabilities'!$C$9,if(isblank(L157),1))))</f>
        <v>0.5535714286</v>
      </c>
      <c r="R157" s="5">
        <f>if(M157='Survival Probabilities'!$B$21,'Survival Probabilities'!$C$21,if(M157='Survival Probabilities'!$B$22,'Survival Probabilities'!$C$22,if(M157='Survival Probabilities'!$B$23,'Survival Probabilities'!$C$23,if(M157='Survival Probabilities'!$B$24,'Survival Probabilities'!$C$24,if(M157='Survival Probabilities'!$B$25,'Survival Probabilities'!$C$25,if(M157='Survival Probabilities'!$B$26,'Survival Probabilities'!$C$26,if(M157='Survival Probabilities'!$B$27,'Survival Probabilities'!$C$27,if(M157='Survival Probabilities'!$B$28,5%,if(M157="",1)))))))))</f>
        <v>1</v>
      </c>
      <c r="S157" s="4">
        <f t="shared" si="1"/>
        <v>0.02743457692</v>
      </c>
      <c r="T157" s="5">
        <f>if(S157&gt;='Survival Probabilities'!$J$4,1,0)</f>
        <v>0</v>
      </c>
      <c r="U157" s="5">
        <f t="shared" si="2"/>
        <v>1</v>
      </c>
    </row>
    <row r="158">
      <c r="A158" s="3">
        <v>157.0</v>
      </c>
      <c r="B158" s="3">
        <v>1.0</v>
      </c>
      <c r="C158" s="3">
        <v>3.0</v>
      </c>
      <c r="D158" s="3" t="s">
        <v>255</v>
      </c>
      <c r="E158" s="3" t="s">
        <v>26</v>
      </c>
      <c r="F158" s="3">
        <v>16.0</v>
      </c>
      <c r="G158" s="3">
        <v>0.0</v>
      </c>
      <c r="H158" s="3">
        <v>0.0</v>
      </c>
      <c r="I158" s="3">
        <v>35851.0</v>
      </c>
      <c r="J158" s="3">
        <v>7.7333</v>
      </c>
      <c r="L158" s="3" t="s">
        <v>36</v>
      </c>
      <c r="M158" s="5" t="str">
        <f t="shared" si="3"/>
        <v/>
      </c>
      <c r="N158" s="4">
        <f>if(C158=1,'Survival Probabilities'!$C$2,if(C158 = 2,'Survival Probabilities'!$C$3,if(C158 = 3,'Survival Probabilities'!$C$4,if(isblank(C158),1))))</f>
        <v>0.2428571429</v>
      </c>
      <c r="O158" s="4">
        <f>if(E158 = "male",'Survival Probabilities'!$C$5,if(E158="female",'Survival Probabilities'!$C$6,if(isblank(E158),1)))</f>
        <v>0.7420382166</v>
      </c>
      <c r="P158" s="4">
        <f>if(F158 &lt; 1,'Survival Probabilities'!$C$10,if(and(F158&gt;= 1, F158&lt;5),'Survival Probabilities'!$C$11, if(and(F158&gt;= 5, F158&lt;10),'Survival Probabilities'!$C$12,if(and(F158&gt;= 10, F158&lt;20),'Survival Probabilities'!$C$13,if(and(F158&gt;= 20, F158&lt;30),'Survival Probabilities'!$C$14,if(and(F158&gt;= 30, F158&lt;40),'Survival Probabilities'!$C$15,if(and(F158&gt;= 40, F158&lt;50),'Survival Probabilities'!$C$16,if(and(F158&gt;= 50, F158&lt;60),'Survival Probabilities'!$C$17,if(and(F158&gt;= 60, F158&lt;70),'Survival Probabilities'!$C$18,if(and(F158&gt;= 70, F158&lt;80),5%,if(and(F158&gt;= 80, F158&lt;90),5%,if(isblank(F158),1))))))))))))</f>
        <v>0.4019607843</v>
      </c>
      <c r="Q158" s="4">
        <f>if(L158 = "C",'Survival Probabilities'!$C$7,if(L158="Q",'Survival Probabilities'!$C$8,if(L158="S",'Survival Probabilities'!$C$9,if(isblank(L158),1))))</f>
        <v>0.3896103896</v>
      </c>
      <c r="R158" s="5">
        <f>if(M158='Survival Probabilities'!$B$21,'Survival Probabilities'!$C$21,if(M158='Survival Probabilities'!$B$22,'Survival Probabilities'!$C$22,if(M158='Survival Probabilities'!$B$23,'Survival Probabilities'!$C$23,if(M158='Survival Probabilities'!$B$24,'Survival Probabilities'!$C$24,if(M158='Survival Probabilities'!$B$25,'Survival Probabilities'!$C$25,if(M158='Survival Probabilities'!$B$26,'Survival Probabilities'!$C$26,if(M158='Survival Probabilities'!$B$27,'Survival Probabilities'!$C$27,if(M158='Survival Probabilities'!$B$28,5%,if(M158="",1)))))))))</f>
        <v>1</v>
      </c>
      <c r="S158" s="4">
        <f t="shared" si="1"/>
        <v>0.02822223273</v>
      </c>
      <c r="T158" s="5">
        <f>if(S158&gt;='Survival Probabilities'!$J$4,1,0)</f>
        <v>1</v>
      </c>
      <c r="U158" s="5">
        <f t="shared" si="2"/>
        <v>1</v>
      </c>
    </row>
    <row r="159">
      <c r="A159" s="3">
        <v>158.0</v>
      </c>
      <c r="B159" s="3">
        <v>0.0</v>
      </c>
      <c r="C159" s="3">
        <v>3.0</v>
      </c>
      <c r="D159" s="3" t="s">
        <v>256</v>
      </c>
      <c r="E159" s="3" t="s">
        <v>22</v>
      </c>
      <c r="F159" s="3">
        <v>30.0</v>
      </c>
      <c r="G159" s="3">
        <v>0.0</v>
      </c>
      <c r="H159" s="3">
        <v>0.0</v>
      </c>
      <c r="I159" s="3" t="s">
        <v>257</v>
      </c>
      <c r="J159" s="3">
        <v>8.05</v>
      </c>
      <c r="L159" s="3" t="s">
        <v>24</v>
      </c>
      <c r="M159" s="5" t="str">
        <f t="shared" si="3"/>
        <v/>
      </c>
      <c r="N159" s="4">
        <f>if(C159=1,'Survival Probabilities'!$C$2,if(C159 = 2,'Survival Probabilities'!$C$3,if(C159 = 3,'Survival Probabilities'!$C$4,if(isblank(C159),1))))</f>
        <v>0.2428571429</v>
      </c>
      <c r="O159" s="4">
        <f>if(E159 = "male",'Survival Probabilities'!$C$5,if(E159="female",'Survival Probabilities'!$C$6,if(isblank(E159),1)))</f>
        <v>0.1889081456</v>
      </c>
      <c r="P159" s="4">
        <f>if(F159 &lt; 1,'Survival Probabilities'!$C$10,if(and(F159&gt;= 1, F159&lt;5),'Survival Probabilities'!$C$11, if(and(F159&gt;= 5, F159&lt;10),'Survival Probabilities'!$C$12,if(and(F159&gt;= 10, F159&lt;20),'Survival Probabilities'!$C$13,if(and(F159&gt;= 20, F159&lt;30),'Survival Probabilities'!$C$14,if(and(F159&gt;= 30, F159&lt;40),'Survival Probabilities'!$C$15,if(and(F159&gt;= 40, F159&lt;50),'Survival Probabilities'!$C$16,if(and(F159&gt;= 50, F159&lt;60),'Survival Probabilities'!$C$17,if(and(F159&gt;= 60, F159&lt;70),'Survival Probabilities'!$C$18,if(and(F159&gt;= 70, F159&lt;80),5%,if(and(F159&gt;= 80, F159&lt;90),5%,if(isblank(F159),1))))))))))))</f>
        <v>0.4371257485</v>
      </c>
      <c r="Q159" s="4">
        <f>if(L159 = "C",'Survival Probabilities'!$C$7,if(L159="Q",'Survival Probabilities'!$C$8,if(L159="S",'Survival Probabilities'!$C$9,if(isblank(L159),1))))</f>
        <v>0.3369565217</v>
      </c>
      <c r="R159" s="5">
        <f>if(M159='Survival Probabilities'!$B$21,'Survival Probabilities'!$C$21,if(M159='Survival Probabilities'!$B$22,'Survival Probabilities'!$C$22,if(M159='Survival Probabilities'!$B$23,'Survival Probabilities'!$C$23,if(M159='Survival Probabilities'!$B$24,'Survival Probabilities'!$C$24,if(M159='Survival Probabilities'!$B$25,'Survival Probabilities'!$C$25,if(M159='Survival Probabilities'!$B$26,'Survival Probabilities'!$C$26,if(M159='Survival Probabilities'!$B$27,'Survival Probabilities'!$C$27,if(M159='Survival Probabilities'!$B$28,5%,if(M159="",1)))))))))</f>
        <v>1</v>
      </c>
      <c r="S159" s="4">
        <f t="shared" si="1"/>
        <v>0.00675743414</v>
      </c>
      <c r="T159" s="5">
        <f>if(S159&gt;='Survival Probabilities'!$J$4,1,0)</f>
        <v>0</v>
      </c>
      <c r="U159" s="5">
        <f t="shared" si="2"/>
        <v>1</v>
      </c>
    </row>
    <row r="160">
      <c r="A160" s="3">
        <v>159.0</v>
      </c>
      <c r="B160" s="3">
        <v>0.0</v>
      </c>
      <c r="C160" s="3">
        <v>3.0</v>
      </c>
      <c r="D160" s="3" t="s">
        <v>258</v>
      </c>
      <c r="E160" s="3" t="s">
        <v>22</v>
      </c>
      <c r="G160" s="3">
        <v>0.0</v>
      </c>
      <c r="H160" s="3">
        <v>0.0</v>
      </c>
      <c r="I160" s="3">
        <v>315037.0</v>
      </c>
      <c r="J160" s="3">
        <v>8.6625</v>
      </c>
      <c r="L160" s="3" t="s">
        <v>24</v>
      </c>
      <c r="M160" s="5" t="str">
        <f t="shared" si="3"/>
        <v/>
      </c>
      <c r="N160" s="4">
        <f>if(C160=1,'Survival Probabilities'!$C$2,if(C160 = 2,'Survival Probabilities'!$C$3,if(C160 = 3,'Survival Probabilities'!$C$4,if(isblank(C160),1))))</f>
        <v>0.2428571429</v>
      </c>
      <c r="O160" s="4">
        <f>if(E160 = "male",'Survival Probabilities'!$C$5,if(E160="female",'Survival Probabilities'!$C$6,if(isblank(E160),1)))</f>
        <v>0.1889081456</v>
      </c>
      <c r="P160" s="4">
        <f>if(F160 &lt; 1,'Survival Probabilities'!$C$10,if(and(F160&gt;= 1, F160&lt;5),'Survival Probabilities'!$C$11, if(and(F160&gt;= 5, F160&lt;10),'Survival Probabilities'!$C$12,if(and(F160&gt;= 10, F160&lt;20),'Survival Probabilities'!$C$13,if(and(F160&gt;= 20, F160&lt;30),'Survival Probabilities'!$C$14,if(and(F160&gt;= 30, F160&lt;40),'Survival Probabilities'!$C$15,if(and(F160&gt;= 40, F160&lt;50),'Survival Probabilities'!$C$16,if(and(F160&gt;= 50, F160&lt;60),'Survival Probabilities'!$C$17,if(and(F160&gt;= 60, F160&lt;70),'Survival Probabilities'!$C$18,if(and(F160&gt;= 70, F160&lt;80),5%,if(and(F160&gt;= 80, F160&lt;90),5%,if(isblank(F160),1))))))))))))</f>
        <v>1</v>
      </c>
      <c r="Q160" s="4">
        <f>if(L160 = "C",'Survival Probabilities'!$C$7,if(L160="Q",'Survival Probabilities'!$C$8,if(L160="S",'Survival Probabilities'!$C$9,if(isblank(L160),1))))</f>
        <v>0.3369565217</v>
      </c>
      <c r="R160" s="5">
        <f>if(M160='Survival Probabilities'!$B$21,'Survival Probabilities'!$C$21,if(M160='Survival Probabilities'!$B$22,'Survival Probabilities'!$C$22,if(M160='Survival Probabilities'!$B$23,'Survival Probabilities'!$C$23,if(M160='Survival Probabilities'!$B$24,'Survival Probabilities'!$C$24,if(M160='Survival Probabilities'!$B$25,'Survival Probabilities'!$C$25,if(M160='Survival Probabilities'!$B$26,'Survival Probabilities'!$C$26,if(M160='Survival Probabilities'!$B$27,'Survival Probabilities'!$C$27,if(M160='Survival Probabilities'!$B$28,5%,if(M160="",1)))))))))</f>
        <v>1</v>
      </c>
      <c r="S160" s="4">
        <f t="shared" si="1"/>
        <v>0.01545878769</v>
      </c>
      <c r="T160" s="5">
        <f>if(S160&gt;='Survival Probabilities'!$J$4,1,0)</f>
        <v>0</v>
      </c>
      <c r="U160" s="5">
        <f t="shared" si="2"/>
        <v>1</v>
      </c>
    </row>
    <row r="161">
      <c r="A161" s="3">
        <v>160.0</v>
      </c>
      <c r="B161" s="3">
        <v>0.0</v>
      </c>
      <c r="C161" s="3">
        <v>3.0</v>
      </c>
      <c r="D161" s="3" t="s">
        <v>259</v>
      </c>
      <c r="E161" s="3" t="s">
        <v>22</v>
      </c>
      <c r="G161" s="3">
        <v>8.0</v>
      </c>
      <c r="H161" s="3">
        <v>2.0</v>
      </c>
      <c r="I161" s="3" t="s">
        <v>260</v>
      </c>
      <c r="J161" s="3">
        <v>69.55</v>
      </c>
      <c r="L161" s="3" t="s">
        <v>24</v>
      </c>
      <c r="M161" s="5" t="str">
        <f t="shared" si="3"/>
        <v/>
      </c>
      <c r="N161" s="4">
        <f>if(C161=1,'Survival Probabilities'!$C$2,if(C161 = 2,'Survival Probabilities'!$C$3,if(C161 = 3,'Survival Probabilities'!$C$4,if(isblank(C161),1))))</f>
        <v>0.2428571429</v>
      </c>
      <c r="O161" s="4">
        <f>if(E161 = "male",'Survival Probabilities'!$C$5,if(E161="female",'Survival Probabilities'!$C$6,if(isblank(E161),1)))</f>
        <v>0.1889081456</v>
      </c>
      <c r="P161" s="4">
        <f>if(F161 &lt; 1,'Survival Probabilities'!$C$10,if(and(F161&gt;= 1, F161&lt;5),'Survival Probabilities'!$C$11, if(and(F161&gt;= 5, F161&lt;10),'Survival Probabilities'!$C$12,if(and(F161&gt;= 10, F161&lt;20),'Survival Probabilities'!$C$13,if(and(F161&gt;= 20, F161&lt;30),'Survival Probabilities'!$C$14,if(and(F161&gt;= 30, F161&lt;40),'Survival Probabilities'!$C$15,if(and(F161&gt;= 40, F161&lt;50),'Survival Probabilities'!$C$16,if(and(F161&gt;= 50, F161&lt;60),'Survival Probabilities'!$C$17,if(and(F161&gt;= 60, F161&lt;70),'Survival Probabilities'!$C$18,if(and(F161&gt;= 70, F161&lt;80),5%,if(and(F161&gt;= 80, F161&lt;90),5%,if(isblank(F161),1))))))))))))</f>
        <v>1</v>
      </c>
      <c r="Q161" s="4">
        <f>if(L161 = "C",'Survival Probabilities'!$C$7,if(L161="Q",'Survival Probabilities'!$C$8,if(L161="S",'Survival Probabilities'!$C$9,if(isblank(L161),1))))</f>
        <v>0.3369565217</v>
      </c>
      <c r="R161" s="5">
        <f>if(M161='Survival Probabilities'!$B$21,'Survival Probabilities'!$C$21,if(M161='Survival Probabilities'!$B$22,'Survival Probabilities'!$C$22,if(M161='Survival Probabilities'!$B$23,'Survival Probabilities'!$C$23,if(M161='Survival Probabilities'!$B$24,'Survival Probabilities'!$C$24,if(M161='Survival Probabilities'!$B$25,'Survival Probabilities'!$C$25,if(M161='Survival Probabilities'!$B$26,'Survival Probabilities'!$C$26,if(M161='Survival Probabilities'!$B$27,'Survival Probabilities'!$C$27,if(M161='Survival Probabilities'!$B$28,5%,if(M161="",1)))))))))</f>
        <v>1</v>
      </c>
      <c r="S161" s="4">
        <f t="shared" si="1"/>
        <v>0.01545878769</v>
      </c>
      <c r="T161" s="5">
        <f>if(S161&gt;='Survival Probabilities'!$J$4,1,0)</f>
        <v>0</v>
      </c>
      <c r="U161" s="5">
        <f t="shared" si="2"/>
        <v>1</v>
      </c>
    </row>
    <row r="162">
      <c r="A162" s="3">
        <v>161.0</v>
      </c>
      <c r="B162" s="3">
        <v>0.0</v>
      </c>
      <c r="C162" s="3">
        <v>3.0</v>
      </c>
      <c r="D162" s="3" t="s">
        <v>261</v>
      </c>
      <c r="E162" s="3" t="s">
        <v>22</v>
      </c>
      <c r="F162" s="3">
        <v>44.0</v>
      </c>
      <c r="G162" s="3">
        <v>0.0</v>
      </c>
      <c r="H162" s="3">
        <v>1.0</v>
      </c>
      <c r="I162" s="3">
        <v>371362.0</v>
      </c>
      <c r="J162" s="3">
        <v>16.1</v>
      </c>
      <c r="L162" s="3" t="s">
        <v>24</v>
      </c>
      <c r="M162" s="5" t="str">
        <f t="shared" si="3"/>
        <v/>
      </c>
      <c r="N162" s="4">
        <f>if(C162=1,'Survival Probabilities'!$C$2,if(C162 = 2,'Survival Probabilities'!$C$3,if(C162 = 3,'Survival Probabilities'!$C$4,if(isblank(C162),1))))</f>
        <v>0.2428571429</v>
      </c>
      <c r="O162" s="4">
        <f>if(E162 = "male",'Survival Probabilities'!$C$5,if(E162="female",'Survival Probabilities'!$C$6,if(isblank(E162),1)))</f>
        <v>0.1889081456</v>
      </c>
      <c r="P162" s="4">
        <f>if(F162 &lt; 1,'Survival Probabilities'!$C$10,if(and(F162&gt;= 1, F162&lt;5),'Survival Probabilities'!$C$11, if(and(F162&gt;= 5, F162&lt;10),'Survival Probabilities'!$C$12,if(and(F162&gt;= 10, F162&lt;20),'Survival Probabilities'!$C$13,if(and(F162&gt;= 20, F162&lt;30),'Survival Probabilities'!$C$14,if(and(F162&gt;= 30, F162&lt;40),'Survival Probabilities'!$C$15,if(and(F162&gt;= 40, F162&lt;50),'Survival Probabilities'!$C$16,if(and(F162&gt;= 50, F162&lt;60),'Survival Probabilities'!$C$17,if(and(F162&gt;= 60, F162&lt;70),'Survival Probabilities'!$C$18,if(and(F162&gt;= 70, F162&lt;80),5%,if(and(F162&gt;= 80, F162&lt;90),5%,if(isblank(F162),1))))))))))))</f>
        <v>0.3820224719</v>
      </c>
      <c r="Q162" s="4">
        <f>if(L162 = "C",'Survival Probabilities'!$C$7,if(L162="Q",'Survival Probabilities'!$C$8,if(L162="S",'Survival Probabilities'!$C$9,if(isblank(L162),1))))</f>
        <v>0.3369565217</v>
      </c>
      <c r="R162" s="5">
        <f>if(M162='Survival Probabilities'!$B$21,'Survival Probabilities'!$C$21,if(M162='Survival Probabilities'!$B$22,'Survival Probabilities'!$C$22,if(M162='Survival Probabilities'!$B$23,'Survival Probabilities'!$C$23,if(M162='Survival Probabilities'!$B$24,'Survival Probabilities'!$C$24,if(M162='Survival Probabilities'!$B$25,'Survival Probabilities'!$C$25,if(M162='Survival Probabilities'!$B$26,'Survival Probabilities'!$C$26,if(M162='Survival Probabilities'!$B$27,'Survival Probabilities'!$C$27,if(M162='Survival Probabilities'!$B$28,5%,if(M162="",1)))))))))</f>
        <v>1</v>
      </c>
      <c r="S162" s="4">
        <f t="shared" si="1"/>
        <v>0.005905604286</v>
      </c>
      <c r="T162" s="5">
        <f>if(S162&gt;='Survival Probabilities'!$J$4,1,0)</f>
        <v>0</v>
      </c>
      <c r="U162" s="5">
        <f t="shared" si="2"/>
        <v>1</v>
      </c>
    </row>
    <row r="163">
      <c r="A163" s="3">
        <v>162.0</v>
      </c>
      <c r="B163" s="3">
        <v>1.0</v>
      </c>
      <c r="C163" s="3">
        <v>2.0</v>
      </c>
      <c r="D163" s="3" t="s">
        <v>262</v>
      </c>
      <c r="E163" s="3" t="s">
        <v>26</v>
      </c>
      <c r="F163" s="3">
        <v>40.0</v>
      </c>
      <c r="G163" s="3">
        <v>0.0</v>
      </c>
      <c r="H163" s="3">
        <v>0.0</v>
      </c>
      <c r="I163" s="3" t="s">
        <v>263</v>
      </c>
      <c r="J163" s="3">
        <v>15.75</v>
      </c>
      <c r="L163" s="3" t="s">
        <v>24</v>
      </c>
      <c r="M163" s="5" t="str">
        <f t="shared" si="3"/>
        <v/>
      </c>
      <c r="N163" s="4">
        <f>if(C163=1,'Survival Probabilities'!$C$2,if(C163 = 2,'Survival Probabilities'!$C$3,if(C163 = 3,'Survival Probabilities'!$C$4,if(isblank(C163),1))))</f>
        <v>0.472826087</v>
      </c>
      <c r="O163" s="4">
        <f>if(E163 = "male",'Survival Probabilities'!$C$5,if(E163="female",'Survival Probabilities'!$C$6,if(isblank(E163),1)))</f>
        <v>0.7420382166</v>
      </c>
      <c r="P163" s="4">
        <f>if(F163 &lt; 1,'Survival Probabilities'!$C$10,if(and(F163&gt;= 1, F163&lt;5),'Survival Probabilities'!$C$11, if(and(F163&gt;= 5, F163&lt;10),'Survival Probabilities'!$C$12,if(and(F163&gt;= 10, F163&lt;20),'Survival Probabilities'!$C$13,if(and(F163&gt;= 20, F163&lt;30),'Survival Probabilities'!$C$14,if(and(F163&gt;= 30, F163&lt;40),'Survival Probabilities'!$C$15,if(and(F163&gt;= 40, F163&lt;50),'Survival Probabilities'!$C$16,if(and(F163&gt;= 50, F163&lt;60),'Survival Probabilities'!$C$17,if(and(F163&gt;= 60, F163&lt;70),'Survival Probabilities'!$C$18,if(and(F163&gt;= 70, F163&lt;80),5%,if(and(F163&gt;= 80, F163&lt;90),5%,if(isblank(F163),1))))))))))))</f>
        <v>0.3820224719</v>
      </c>
      <c r="Q163" s="4">
        <f>if(L163 = "C",'Survival Probabilities'!$C$7,if(L163="Q",'Survival Probabilities'!$C$8,if(L163="S",'Survival Probabilities'!$C$9,if(isblank(L163),1))))</f>
        <v>0.3369565217</v>
      </c>
      <c r="R163" s="5">
        <f>if(M163='Survival Probabilities'!$B$21,'Survival Probabilities'!$C$21,if(M163='Survival Probabilities'!$B$22,'Survival Probabilities'!$C$22,if(M163='Survival Probabilities'!$B$23,'Survival Probabilities'!$C$23,if(M163='Survival Probabilities'!$B$24,'Survival Probabilities'!$C$24,if(M163='Survival Probabilities'!$B$25,'Survival Probabilities'!$C$25,if(M163='Survival Probabilities'!$B$26,'Survival Probabilities'!$C$26,if(M163='Survival Probabilities'!$B$27,'Survival Probabilities'!$C$27,if(M163='Survival Probabilities'!$B$28,5%,if(M163="",1)))))))))</f>
        <v>1</v>
      </c>
      <c r="S163" s="4">
        <f t="shared" si="1"/>
        <v>0.04516380041</v>
      </c>
      <c r="T163" s="5">
        <f>if(S163&gt;='Survival Probabilities'!$J$4,1,0)</f>
        <v>1</v>
      </c>
      <c r="U163" s="5">
        <f t="shared" si="2"/>
        <v>1</v>
      </c>
    </row>
    <row r="164">
      <c r="A164" s="3">
        <v>163.0</v>
      </c>
      <c r="B164" s="3">
        <v>0.0</v>
      </c>
      <c r="C164" s="3">
        <v>3.0</v>
      </c>
      <c r="D164" s="3" t="s">
        <v>264</v>
      </c>
      <c r="E164" s="3" t="s">
        <v>22</v>
      </c>
      <c r="F164" s="3">
        <v>26.0</v>
      </c>
      <c r="G164" s="3">
        <v>0.0</v>
      </c>
      <c r="H164" s="3">
        <v>0.0</v>
      </c>
      <c r="I164" s="3">
        <v>347068.0</v>
      </c>
      <c r="J164" s="3">
        <v>7.775</v>
      </c>
      <c r="L164" s="3" t="s">
        <v>24</v>
      </c>
      <c r="M164" s="5" t="str">
        <f t="shared" si="3"/>
        <v/>
      </c>
      <c r="N164" s="4">
        <f>if(C164=1,'Survival Probabilities'!$C$2,if(C164 = 2,'Survival Probabilities'!$C$3,if(C164 = 3,'Survival Probabilities'!$C$4,if(isblank(C164),1))))</f>
        <v>0.2428571429</v>
      </c>
      <c r="O164" s="4">
        <f>if(E164 = "male",'Survival Probabilities'!$C$5,if(E164="female",'Survival Probabilities'!$C$6,if(isblank(E164),1)))</f>
        <v>0.1889081456</v>
      </c>
      <c r="P164" s="4">
        <f>if(F164 &lt; 1,'Survival Probabilities'!$C$10,if(and(F164&gt;= 1, F164&lt;5),'Survival Probabilities'!$C$11, if(and(F164&gt;= 5, F164&lt;10),'Survival Probabilities'!$C$12,if(and(F164&gt;= 10, F164&lt;20),'Survival Probabilities'!$C$13,if(and(F164&gt;= 20, F164&lt;30),'Survival Probabilities'!$C$14,if(and(F164&gt;= 30, F164&lt;40),'Survival Probabilities'!$C$15,if(and(F164&gt;= 40, F164&lt;50),'Survival Probabilities'!$C$16,if(and(F164&gt;= 50, F164&lt;60),'Survival Probabilities'!$C$17,if(and(F164&gt;= 60, F164&lt;70),'Survival Probabilities'!$C$18,if(and(F164&gt;= 70, F164&lt;80),5%,if(and(F164&gt;= 80, F164&lt;90),5%,if(isblank(F164),1))))))))))))</f>
        <v>0.35</v>
      </c>
      <c r="Q164" s="4">
        <f>if(L164 = "C",'Survival Probabilities'!$C$7,if(L164="Q",'Survival Probabilities'!$C$8,if(L164="S",'Survival Probabilities'!$C$9,if(isblank(L164),1))))</f>
        <v>0.3369565217</v>
      </c>
      <c r="R164" s="5">
        <f>if(M164='Survival Probabilities'!$B$21,'Survival Probabilities'!$C$21,if(M164='Survival Probabilities'!$B$22,'Survival Probabilities'!$C$22,if(M164='Survival Probabilities'!$B$23,'Survival Probabilities'!$C$23,if(M164='Survival Probabilities'!$B$24,'Survival Probabilities'!$C$24,if(M164='Survival Probabilities'!$B$25,'Survival Probabilities'!$C$25,if(M164='Survival Probabilities'!$B$26,'Survival Probabilities'!$C$26,if(M164='Survival Probabilities'!$B$27,'Survival Probabilities'!$C$27,if(M164='Survival Probabilities'!$B$28,5%,if(M164="",1)))))))))</f>
        <v>1</v>
      </c>
      <c r="S164" s="4">
        <f t="shared" si="1"/>
        <v>0.005410575691</v>
      </c>
      <c r="T164" s="5">
        <f>if(S164&gt;='Survival Probabilities'!$J$4,1,0)</f>
        <v>0</v>
      </c>
      <c r="U164" s="5">
        <f t="shared" si="2"/>
        <v>1</v>
      </c>
    </row>
    <row r="165">
      <c r="A165" s="3">
        <v>164.0</v>
      </c>
      <c r="B165" s="3">
        <v>0.0</v>
      </c>
      <c r="C165" s="3">
        <v>3.0</v>
      </c>
      <c r="D165" s="3" t="s">
        <v>265</v>
      </c>
      <c r="E165" s="3" t="s">
        <v>22</v>
      </c>
      <c r="F165" s="3">
        <v>17.0</v>
      </c>
      <c r="G165" s="3">
        <v>0.0</v>
      </c>
      <c r="H165" s="3">
        <v>0.0</v>
      </c>
      <c r="I165" s="3">
        <v>315093.0</v>
      </c>
      <c r="J165" s="3">
        <v>8.6625</v>
      </c>
      <c r="L165" s="3" t="s">
        <v>24</v>
      </c>
      <c r="M165" s="5" t="str">
        <f t="shared" si="3"/>
        <v/>
      </c>
      <c r="N165" s="4">
        <f>if(C165=1,'Survival Probabilities'!$C$2,if(C165 = 2,'Survival Probabilities'!$C$3,if(C165 = 3,'Survival Probabilities'!$C$4,if(isblank(C165),1))))</f>
        <v>0.2428571429</v>
      </c>
      <c r="O165" s="4">
        <f>if(E165 = "male",'Survival Probabilities'!$C$5,if(E165="female",'Survival Probabilities'!$C$6,if(isblank(E165),1)))</f>
        <v>0.1889081456</v>
      </c>
      <c r="P165" s="4">
        <f>if(F165 &lt; 1,'Survival Probabilities'!$C$10,if(and(F165&gt;= 1, F165&lt;5),'Survival Probabilities'!$C$11, if(and(F165&gt;= 5, F165&lt;10),'Survival Probabilities'!$C$12,if(and(F165&gt;= 10, F165&lt;20),'Survival Probabilities'!$C$13,if(and(F165&gt;= 20, F165&lt;30),'Survival Probabilities'!$C$14,if(and(F165&gt;= 30, F165&lt;40),'Survival Probabilities'!$C$15,if(and(F165&gt;= 40, F165&lt;50),'Survival Probabilities'!$C$16,if(and(F165&gt;= 50, F165&lt;60),'Survival Probabilities'!$C$17,if(and(F165&gt;= 60, F165&lt;70),'Survival Probabilities'!$C$18,if(and(F165&gt;= 70, F165&lt;80),5%,if(and(F165&gt;= 80, F165&lt;90),5%,if(isblank(F165),1))))))))))))</f>
        <v>0.4019607843</v>
      </c>
      <c r="Q165" s="4">
        <f>if(L165 = "C",'Survival Probabilities'!$C$7,if(L165="Q",'Survival Probabilities'!$C$8,if(L165="S",'Survival Probabilities'!$C$9,if(isblank(L165),1))))</f>
        <v>0.3369565217</v>
      </c>
      <c r="R165" s="5">
        <f>if(M165='Survival Probabilities'!$B$21,'Survival Probabilities'!$C$21,if(M165='Survival Probabilities'!$B$22,'Survival Probabilities'!$C$22,if(M165='Survival Probabilities'!$B$23,'Survival Probabilities'!$C$23,if(M165='Survival Probabilities'!$B$24,'Survival Probabilities'!$C$24,if(M165='Survival Probabilities'!$B$25,'Survival Probabilities'!$C$25,if(M165='Survival Probabilities'!$B$26,'Survival Probabilities'!$C$26,if(M165='Survival Probabilities'!$B$27,'Survival Probabilities'!$C$27,if(M165='Survival Probabilities'!$B$28,5%,if(M165="",1)))))))))</f>
        <v>1</v>
      </c>
      <c r="S165" s="4">
        <f t="shared" si="1"/>
        <v>0.006213826424</v>
      </c>
      <c r="T165" s="5">
        <f>if(S165&gt;='Survival Probabilities'!$J$4,1,0)</f>
        <v>0</v>
      </c>
      <c r="U165" s="5">
        <f t="shared" si="2"/>
        <v>1</v>
      </c>
    </row>
    <row r="166">
      <c r="A166" s="3">
        <v>165.0</v>
      </c>
      <c r="B166" s="3">
        <v>0.0</v>
      </c>
      <c r="C166" s="3">
        <v>3.0</v>
      </c>
      <c r="D166" s="3" t="s">
        <v>266</v>
      </c>
      <c r="E166" s="3" t="s">
        <v>22</v>
      </c>
      <c r="F166" s="3">
        <v>1.0</v>
      </c>
      <c r="G166" s="3">
        <v>4.0</v>
      </c>
      <c r="H166" s="3">
        <v>1.0</v>
      </c>
      <c r="I166" s="3">
        <v>3101295.0</v>
      </c>
      <c r="J166" s="3">
        <v>39.6875</v>
      </c>
      <c r="L166" s="3" t="s">
        <v>24</v>
      </c>
      <c r="M166" s="5" t="str">
        <f t="shared" si="3"/>
        <v/>
      </c>
      <c r="N166" s="4">
        <f>if(C166=1,'Survival Probabilities'!$C$2,if(C166 = 2,'Survival Probabilities'!$C$3,if(C166 = 3,'Survival Probabilities'!$C$4,if(isblank(C166),1))))</f>
        <v>0.2428571429</v>
      </c>
      <c r="O166" s="4">
        <f>if(E166 = "male",'Survival Probabilities'!$C$5,if(E166="female",'Survival Probabilities'!$C$6,if(isblank(E166),1)))</f>
        <v>0.1889081456</v>
      </c>
      <c r="P166" s="4">
        <f>if(F166 &lt; 1,'Survival Probabilities'!$C$10,if(and(F166&gt;= 1, F166&lt;5),'Survival Probabilities'!$C$11, if(and(F166&gt;= 5, F166&lt;10),'Survival Probabilities'!$C$12,if(and(F166&gt;= 10, F166&lt;20),'Survival Probabilities'!$C$13,if(and(F166&gt;= 20, F166&lt;30),'Survival Probabilities'!$C$14,if(and(F166&gt;= 30, F166&lt;40),'Survival Probabilities'!$C$15,if(and(F166&gt;= 40, F166&lt;50),'Survival Probabilities'!$C$16,if(and(F166&gt;= 50, F166&lt;60),'Survival Probabilities'!$C$17,if(and(F166&gt;= 60, F166&lt;70),'Survival Probabilities'!$C$18,if(and(F166&gt;= 70, F166&lt;80),5%,if(and(F166&gt;= 80, F166&lt;90),5%,if(isblank(F166),1))))))))))))</f>
        <v>0.6060606061</v>
      </c>
      <c r="Q166" s="4">
        <f>if(L166 = "C",'Survival Probabilities'!$C$7,if(L166="Q",'Survival Probabilities'!$C$8,if(L166="S",'Survival Probabilities'!$C$9,if(isblank(L166),1))))</f>
        <v>0.3369565217</v>
      </c>
      <c r="R166" s="5">
        <f>if(M166='Survival Probabilities'!$B$21,'Survival Probabilities'!$C$21,if(M166='Survival Probabilities'!$B$22,'Survival Probabilities'!$C$22,if(M166='Survival Probabilities'!$B$23,'Survival Probabilities'!$C$23,if(M166='Survival Probabilities'!$B$24,'Survival Probabilities'!$C$24,if(M166='Survival Probabilities'!$B$25,'Survival Probabilities'!$C$25,if(M166='Survival Probabilities'!$B$26,'Survival Probabilities'!$C$26,if(M166='Survival Probabilities'!$B$27,'Survival Probabilities'!$C$27,if(M166='Survival Probabilities'!$B$28,5%,if(M166="",1)))))))))</f>
        <v>1</v>
      </c>
      <c r="S166" s="4">
        <f t="shared" si="1"/>
        <v>0.009368962236</v>
      </c>
      <c r="T166" s="5">
        <f>if(S166&gt;='Survival Probabilities'!$J$4,1,0)</f>
        <v>0</v>
      </c>
      <c r="U166" s="5">
        <f t="shared" si="2"/>
        <v>1</v>
      </c>
    </row>
    <row r="167">
      <c r="A167" s="3">
        <v>166.0</v>
      </c>
      <c r="B167" s="3">
        <v>1.0</v>
      </c>
      <c r="C167" s="3">
        <v>3.0</v>
      </c>
      <c r="D167" s="3" t="s">
        <v>267</v>
      </c>
      <c r="E167" s="3" t="s">
        <v>22</v>
      </c>
      <c r="F167" s="3">
        <v>9.0</v>
      </c>
      <c r="G167" s="3">
        <v>0.0</v>
      </c>
      <c r="H167" s="3">
        <v>2.0</v>
      </c>
      <c r="I167" s="3">
        <v>363291.0</v>
      </c>
      <c r="J167" s="3">
        <v>20.525</v>
      </c>
      <c r="L167" s="3" t="s">
        <v>24</v>
      </c>
      <c r="M167" s="5" t="str">
        <f t="shared" si="3"/>
        <v/>
      </c>
      <c r="N167" s="4">
        <f>if(C167=1,'Survival Probabilities'!$C$2,if(C167 = 2,'Survival Probabilities'!$C$3,if(C167 = 3,'Survival Probabilities'!$C$4,if(isblank(C167),1))))</f>
        <v>0.2428571429</v>
      </c>
      <c r="O167" s="4">
        <f>if(E167 = "male",'Survival Probabilities'!$C$5,if(E167="female",'Survival Probabilities'!$C$6,if(isblank(E167),1)))</f>
        <v>0.1889081456</v>
      </c>
      <c r="P167" s="4">
        <f>if(F167 &lt; 1,'Survival Probabilities'!$C$10,if(and(F167&gt;= 1, F167&lt;5),'Survival Probabilities'!$C$11, if(and(F167&gt;= 5, F167&lt;10),'Survival Probabilities'!$C$12,if(and(F167&gt;= 10, F167&lt;20),'Survival Probabilities'!$C$13,if(and(F167&gt;= 20, F167&lt;30),'Survival Probabilities'!$C$14,if(and(F167&gt;= 30, F167&lt;40),'Survival Probabilities'!$C$15,if(and(F167&gt;= 40, F167&lt;50),'Survival Probabilities'!$C$16,if(and(F167&gt;= 50, F167&lt;60),'Survival Probabilities'!$C$17,if(and(F167&gt;= 60, F167&lt;70),'Survival Probabilities'!$C$18,if(and(F167&gt;= 70, F167&lt;80),5%,if(and(F167&gt;= 80, F167&lt;90),5%,if(isblank(F167),1))))))))))))</f>
        <v>0.5</v>
      </c>
      <c r="Q167" s="4">
        <f>if(L167 = "C",'Survival Probabilities'!$C$7,if(L167="Q",'Survival Probabilities'!$C$8,if(L167="S",'Survival Probabilities'!$C$9,if(isblank(L167),1))))</f>
        <v>0.3369565217</v>
      </c>
      <c r="R167" s="5">
        <f>if(M167='Survival Probabilities'!$B$21,'Survival Probabilities'!$C$21,if(M167='Survival Probabilities'!$B$22,'Survival Probabilities'!$C$22,if(M167='Survival Probabilities'!$B$23,'Survival Probabilities'!$C$23,if(M167='Survival Probabilities'!$B$24,'Survival Probabilities'!$C$24,if(M167='Survival Probabilities'!$B$25,'Survival Probabilities'!$C$25,if(M167='Survival Probabilities'!$B$26,'Survival Probabilities'!$C$26,if(M167='Survival Probabilities'!$B$27,'Survival Probabilities'!$C$27,if(M167='Survival Probabilities'!$B$28,5%,if(M167="",1)))))))))</f>
        <v>1</v>
      </c>
      <c r="S167" s="4">
        <f t="shared" si="1"/>
        <v>0.007729393845</v>
      </c>
      <c r="T167" s="5">
        <f>if(S167&gt;='Survival Probabilities'!$J$4,1,0)</f>
        <v>0</v>
      </c>
      <c r="U167" s="5">
        <f t="shared" si="2"/>
        <v>0</v>
      </c>
    </row>
    <row r="168">
      <c r="A168" s="3">
        <v>167.0</v>
      </c>
      <c r="B168" s="3">
        <v>1.0</v>
      </c>
      <c r="C168" s="3">
        <v>1.0</v>
      </c>
      <c r="D168" s="3" t="s">
        <v>268</v>
      </c>
      <c r="E168" s="3" t="s">
        <v>26</v>
      </c>
      <c r="G168" s="3">
        <v>0.0</v>
      </c>
      <c r="H168" s="3">
        <v>1.0</v>
      </c>
      <c r="I168" s="3">
        <v>113505.0</v>
      </c>
      <c r="J168" s="3">
        <v>55.0</v>
      </c>
      <c r="K168" s="3" t="s">
        <v>269</v>
      </c>
      <c r="L168" s="3" t="s">
        <v>24</v>
      </c>
      <c r="M168" s="5" t="str">
        <f t="shared" si="3"/>
        <v>E</v>
      </c>
      <c r="N168" s="4">
        <f>if(C168=1,'Survival Probabilities'!$C$2,if(C168 = 2,'Survival Probabilities'!$C$3,if(C168 = 3,'Survival Probabilities'!$C$4,if(isblank(C168),1))))</f>
        <v>0.6296296296</v>
      </c>
      <c r="O168" s="4">
        <f>if(E168 = "male",'Survival Probabilities'!$C$5,if(E168="female",'Survival Probabilities'!$C$6,if(isblank(E168),1)))</f>
        <v>0.7420382166</v>
      </c>
      <c r="P168" s="4">
        <f>if(F168 &lt; 1,'Survival Probabilities'!$C$10,if(and(F168&gt;= 1, F168&lt;5),'Survival Probabilities'!$C$11, if(and(F168&gt;= 5, F168&lt;10),'Survival Probabilities'!$C$12,if(and(F168&gt;= 10, F168&lt;20),'Survival Probabilities'!$C$13,if(and(F168&gt;= 20, F168&lt;30),'Survival Probabilities'!$C$14,if(and(F168&gt;= 30, F168&lt;40),'Survival Probabilities'!$C$15,if(and(F168&gt;= 40, F168&lt;50),'Survival Probabilities'!$C$16,if(and(F168&gt;= 50, F168&lt;60),'Survival Probabilities'!$C$17,if(and(F168&gt;= 60, F168&lt;70),'Survival Probabilities'!$C$18,if(and(F168&gt;= 70, F168&lt;80),5%,if(and(F168&gt;= 80, F168&lt;90),5%,if(isblank(F168),1))))))))))))</f>
        <v>1</v>
      </c>
      <c r="Q168" s="4">
        <f>if(L168 = "C",'Survival Probabilities'!$C$7,if(L168="Q",'Survival Probabilities'!$C$8,if(L168="S",'Survival Probabilities'!$C$9,if(isblank(L168),1))))</f>
        <v>0.3369565217</v>
      </c>
      <c r="R168" s="4">
        <f>if(M168='Survival Probabilities'!$B$21,'Survival Probabilities'!$C$21,if(M168='Survival Probabilities'!$B$22,'Survival Probabilities'!$C$22,if(M168='Survival Probabilities'!$B$23,'Survival Probabilities'!$C$23,if(M168='Survival Probabilities'!$B$24,'Survival Probabilities'!$C$24,if(M168='Survival Probabilities'!$B$25,'Survival Probabilities'!$C$25,if(M168='Survival Probabilities'!$B$26,'Survival Probabilities'!$C$26,if(M168='Survival Probabilities'!$B$27,'Survival Probabilities'!$C$27,if(M168='Survival Probabilities'!$B$28,5%,if(M168="",1)))))))))</f>
        <v>0.75</v>
      </c>
      <c r="S168" s="4">
        <f t="shared" si="1"/>
        <v>0.1180719022</v>
      </c>
      <c r="T168" s="5">
        <f>if(S168&gt;='Survival Probabilities'!$J$4,1,0)</f>
        <v>1</v>
      </c>
      <c r="U168" s="5">
        <f t="shared" si="2"/>
        <v>1</v>
      </c>
    </row>
    <row r="169">
      <c r="A169" s="3">
        <v>168.0</v>
      </c>
      <c r="B169" s="3">
        <v>0.0</v>
      </c>
      <c r="C169" s="3">
        <v>3.0</v>
      </c>
      <c r="D169" s="3" t="s">
        <v>270</v>
      </c>
      <c r="E169" s="3" t="s">
        <v>26</v>
      </c>
      <c r="F169" s="3">
        <v>45.0</v>
      </c>
      <c r="G169" s="3">
        <v>1.0</v>
      </c>
      <c r="H169" s="3">
        <v>4.0</v>
      </c>
      <c r="I169" s="3">
        <v>347088.0</v>
      </c>
      <c r="J169" s="3">
        <v>27.9</v>
      </c>
      <c r="L169" s="3" t="s">
        <v>24</v>
      </c>
      <c r="M169" s="5" t="str">
        <f t="shared" si="3"/>
        <v/>
      </c>
      <c r="N169" s="4">
        <f>if(C169=1,'Survival Probabilities'!$C$2,if(C169 = 2,'Survival Probabilities'!$C$3,if(C169 = 3,'Survival Probabilities'!$C$4,if(isblank(C169),1))))</f>
        <v>0.2428571429</v>
      </c>
      <c r="O169" s="4">
        <f>if(E169 = "male",'Survival Probabilities'!$C$5,if(E169="female",'Survival Probabilities'!$C$6,if(isblank(E169),1)))</f>
        <v>0.7420382166</v>
      </c>
      <c r="P169" s="4">
        <f>if(F169 &lt; 1,'Survival Probabilities'!$C$10,if(and(F169&gt;= 1, F169&lt;5),'Survival Probabilities'!$C$11, if(and(F169&gt;= 5, F169&lt;10),'Survival Probabilities'!$C$12,if(and(F169&gt;= 10, F169&lt;20),'Survival Probabilities'!$C$13,if(and(F169&gt;= 20, F169&lt;30),'Survival Probabilities'!$C$14,if(and(F169&gt;= 30, F169&lt;40),'Survival Probabilities'!$C$15,if(and(F169&gt;= 40, F169&lt;50),'Survival Probabilities'!$C$16,if(and(F169&gt;= 50, F169&lt;60),'Survival Probabilities'!$C$17,if(and(F169&gt;= 60, F169&lt;70),'Survival Probabilities'!$C$18,if(and(F169&gt;= 70, F169&lt;80),5%,if(and(F169&gt;= 80, F169&lt;90),5%,if(isblank(F169),1))))))))))))</f>
        <v>0.3820224719</v>
      </c>
      <c r="Q169" s="4">
        <f>if(L169 = "C",'Survival Probabilities'!$C$7,if(L169="Q",'Survival Probabilities'!$C$8,if(L169="S",'Survival Probabilities'!$C$9,if(isblank(L169),1))))</f>
        <v>0.3369565217</v>
      </c>
      <c r="R169" s="5">
        <f>if(M169='Survival Probabilities'!$B$21,'Survival Probabilities'!$C$21,if(M169='Survival Probabilities'!$B$22,'Survival Probabilities'!$C$22,if(M169='Survival Probabilities'!$B$23,'Survival Probabilities'!$C$23,if(M169='Survival Probabilities'!$B$24,'Survival Probabilities'!$C$24,if(M169='Survival Probabilities'!$B$25,'Survival Probabilities'!$C$25,if(M169='Survival Probabilities'!$B$26,'Survival Probabilities'!$C$26,if(M169='Survival Probabilities'!$B$27,'Survival Probabilities'!$C$27,if(M169='Survival Probabilities'!$B$28,5%,if(M169="",1)))))))))</f>
        <v>1</v>
      </c>
      <c r="S169" s="4">
        <f t="shared" si="1"/>
        <v>0.02319743312</v>
      </c>
      <c r="T169" s="5">
        <f>if(S169&gt;='Survival Probabilities'!$J$4,1,0)</f>
        <v>0</v>
      </c>
      <c r="U169" s="5">
        <f t="shared" si="2"/>
        <v>1</v>
      </c>
    </row>
    <row r="170">
      <c r="A170" s="3">
        <v>169.0</v>
      </c>
      <c r="B170" s="3">
        <v>0.0</v>
      </c>
      <c r="C170" s="3">
        <v>1.0</v>
      </c>
      <c r="D170" s="3" t="s">
        <v>271</v>
      </c>
      <c r="E170" s="3" t="s">
        <v>22</v>
      </c>
      <c r="G170" s="3">
        <v>0.0</v>
      </c>
      <c r="H170" s="3">
        <v>0.0</v>
      </c>
      <c r="I170" s="3" t="s">
        <v>272</v>
      </c>
      <c r="J170" s="3">
        <v>25.925</v>
      </c>
      <c r="L170" s="3" t="s">
        <v>24</v>
      </c>
      <c r="M170" s="5" t="str">
        <f t="shared" si="3"/>
        <v/>
      </c>
      <c r="N170" s="4">
        <f>if(C170=1,'Survival Probabilities'!$C$2,if(C170 = 2,'Survival Probabilities'!$C$3,if(C170 = 3,'Survival Probabilities'!$C$4,if(isblank(C170),1))))</f>
        <v>0.6296296296</v>
      </c>
      <c r="O170" s="4">
        <f>if(E170 = "male",'Survival Probabilities'!$C$5,if(E170="female",'Survival Probabilities'!$C$6,if(isblank(E170),1)))</f>
        <v>0.1889081456</v>
      </c>
      <c r="P170" s="4">
        <f>if(F170 &lt; 1,'Survival Probabilities'!$C$10,if(and(F170&gt;= 1, F170&lt;5),'Survival Probabilities'!$C$11, if(and(F170&gt;= 5, F170&lt;10),'Survival Probabilities'!$C$12,if(and(F170&gt;= 10, F170&lt;20),'Survival Probabilities'!$C$13,if(and(F170&gt;= 20, F170&lt;30),'Survival Probabilities'!$C$14,if(and(F170&gt;= 30, F170&lt;40),'Survival Probabilities'!$C$15,if(and(F170&gt;= 40, F170&lt;50),'Survival Probabilities'!$C$16,if(and(F170&gt;= 50, F170&lt;60),'Survival Probabilities'!$C$17,if(and(F170&gt;= 60, F170&lt;70),'Survival Probabilities'!$C$18,if(and(F170&gt;= 70, F170&lt;80),5%,if(and(F170&gt;= 80, F170&lt;90),5%,if(isblank(F170),1))))))))))))</f>
        <v>1</v>
      </c>
      <c r="Q170" s="4">
        <f>if(L170 = "C",'Survival Probabilities'!$C$7,if(L170="Q",'Survival Probabilities'!$C$8,if(L170="S",'Survival Probabilities'!$C$9,if(isblank(L170),1))))</f>
        <v>0.3369565217</v>
      </c>
      <c r="R170" s="5">
        <f>if(M170='Survival Probabilities'!$B$21,'Survival Probabilities'!$C$21,if(M170='Survival Probabilities'!$B$22,'Survival Probabilities'!$C$22,if(M170='Survival Probabilities'!$B$23,'Survival Probabilities'!$C$23,if(M170='Survival Probabilities'!$B$24,'Survival Probabilities'!$C$24,if(M170='Survival Probabilities'!$B$25,'Survival Probabilities'!$C$25,if(M170='Survival Probabilities'!$B$26,'Survival Probabilities'!$C$26,if(M170='Survival Probabilities'!$B$27,'Survival Probabilities'!$C$27,if(M170='Survival Probabilities'!$B$28,5%,if(M170="",1)))))))))</f>
        <v>1</v>
      </c>
      <c r="S170" s="4">
        <f t="shared" si="1"/>
        <v>0.04007833845</v>
      </c>
      <c r="T170" s="5">
        <f>if(S170&gt;='Survival Probabilities'!$J$4,1,0)</f>
        <v>1</v>
      </c>
      <c r="U170" s="5">
        <f t="shared" si="2"/>
        <v>0</v>
      </c>
    </row>
    <row r="171">
      <c r="A171" s="3">
        <v>170.0</v>
      </c>
      <c r="B171" s="3">
        <v>0.0</v>
      </c>
      <c r="C171" s="3">
        <v>3.0</v>
      </c>
      <c r="D171" s="3" t="s">
        <v>273</v>
      </c>
      <c r="E171" s="3" t="s">
        <v>22</v>
      </c>
      <c r="F171" s="3">
        <v>28.0</v>
      </c>
      <c r="G171" s="3">
        <v>0.0</v>
      </c>
      <c r="H171" s="3">
        <v>0.0</v>
      </c>
      <c r="I171" s="3">
        <v>1601.0</v>
      </c>
      <c r="J171" s="3">
        <v>56.4958</v>
      </c>
      <c r="L171" s="3" t="s">
        <v>24</v>
      </c>
      <c r="M171" s="5" t="str">
        <f t="shared" si="3"/>
        <v/>
      </c>
      <c r="N171" s="4">
        <f>if(C171=1,'Survival Probabilities'!$C$2,if(C171 = 2,'Survival Probabilities'!$C$3,if(C171 = 3,'Survival Probabilities'!$C$4,if(isblank(C171),1))))</f>
        <v>0.2428571429</v>
      </c>
      <c r="O171" s="4">
        <f>if(E171 = "male",'Survival Probabilities'!$C$5,if(E171="female",'Survival Probabilities'!$C$6,if(isblank(E171),1)))</f>
        <v>0.1889081456</v>
      </c>
      <c r="P171" s="4">
        <f>if(F171 &lt; 1,'Survival Probabilities'!$C$10,if(and(F171&gt;= 1, F171&lt;5),'Survival Probabilities'!$C$11, if(and(F171&gt;= 5, F171&lt;10),'Survival Probabilities'!$C$12,if(and(F171&gt;= 10, F171&lt;20),'Survival Probabilities'!$C$13,if(and(F171&gt;= 20, F171&lt;30),'Survival Probabilities'!$C$14,if(and(F171&gt;= 30, F171&lt;40),'Survival Probabilities'!$C$15,if(and(F171&gt;= 40, F171&lt;50),'Survival Probabilities'!$C$16,if(and(F171&gt;= 50, F171&lt;60),'Survival Probabilities'!$C$17,if(and(F171&gt;= 60, F171&lt;70),'Survival Probabilities'!$C$18,if(and(F171&gt;= 70, F171&lt;80),5%,if(and(F171&gt;= 80, F171&lt;90),5%,if(isblank(F171),1))))))))))))</f>
        <v>0.35</v>
      </c>
      <c r="Q171" s="4">
        <f>if(L171 = "C",'Survival Probabilities'!$C$7,if(L171="Q",'Survival Probabilities'!$C$8,if(L171="S",'Survival Probabilities'!$C$9,if(isblank(L171),1))))</f>
        <v>0.3369565217</v>
      </c>
      <c r="R171" s="5">
        <f>if(M171='Survival Probabilities'!$B$21,'Survival Probabilities'!$C$21,if(M171='Survival Probabilities'!$B$22,'Survival Probabilities'!$C$22,if(M171='Survival Probabilities'!$B$23,'Survival Probabilities'!$C$23,if(M171='Survival Probabilities'!$B$24,'Survival Probabilities'!$C$24,if(M171='Survival Probabilities'!$B$25,'Survival Probabilities'!$C$25,if(M171='Survival Probabilities'!$B$26,'Survival Probabilities'!$C$26,if(M171='Survival Probabilities'!$B$27,'Survival Probabilities'!$C$27,if(M171='Survival Probabilities'!$B$28,5%,if(M171="",1)))))))))</f>
        <v>1</v>
      </c>
      <c r="S171" s="4">
        <f t="shared" si="1"/>
        <v>0.005410575691</v>
      </c>
      <c r="T171" s="5">
        <f>if(S171&gt;='Survival Probabilities'!$J$4,1,0)</f>
        <v>0</v>
      </c>
      <c r="U171" s="5">
        <f t="shared" si="2"/>
        <v>1</v>
      </c>
    </row>
    <row r="172">
      <c r="A172" s="3">
        <v>171.0</v>
      </c>
      <c r="B172" s="3">
        <v>0.0</v>
      </c>
      <c r="C172" s="3">
        <v>1.0</v>
      </c>
      <c r="D172" s="3" t="s">
        <v>274</v>
      </c>
      <c r="E172" s="3" t="s">
        <v>22</v>
      </c>
      <c r="F172" s="3">
        <v>61.0</v>
      </c>
      <c r="G172" s="3">
        <v>0.0</v>
      </c>
      <c r="H172" s="3">
        <v>0.0</v>
      </c>
      <c r="I172" s="3">
        <v>111240.0</v>
      </c>
      <c r="J172" s="3">
        <v>33.5</v>
      </c>
      <c r="K172" s="3" t="s">
        <v>275</v>
      </c>
      <c r="L172" s="3" t="s">
        <v>24</v>
      </c>
      <c r="M172" s="5" t="str">
        <f t="shared" si="3"/>
        <v>B</v>
      </c>
      <c r="N172" s="4">
        <f>if(C172=1,'Survival Probabilities'!$C$2,if(C172 = 2,'Survival Probabilities'!$C$3,if(C172 = 3,'Survival Probabilities'!$C$4,if(isblank(C172),1))))</f>
        <v>0.6296296296</v>
      </c>
      <c r="O172" s="4">
        <f>if(E172 = "male",'Survival Probabilities'!$C$5,if(E172="female",'Survival Probabilities'!$C$6,if(isblank(E172),1)))</f>
        <v>0.1889081456</v>
      </c>
      <c r="P172" s="4">
        <f>if(F172 &lt; 1,'Survival Probabilities'!$C$10,if(and(F172&gt;= 1, F172&lt;5),'Survival Probabilities'!$C$11, if(and(F172&gt;= 5, F172&lt;10),'Survival Probabilities'!$C$12,if(and(F172&gt;= 10, F172&lt;20),'Survival Probabilities'!$C$13,if(and(F172&gt;= 20, F172&lt;30),'Survival Probabilities'!$C$14,if(and(F172&gt;= 30, F172&lt;40),'Survival Probabilities'!$C$15,if(and(F172&gt;= 40, F172&lt;50),'Survival Probabilities'!$C$16,if(and(F172&gt;= 50, F172&lt;60),'Survival Probabilities'!$C$17,if(and(F172&gt;= 60, F172&lt;70),'Survival Probabilities'!$C$18,if(and(F172&gt;= 70, F172&lt;80),5%,if(and(F172&gt;= 80, F172&lt;90),5%,if(isblank(F172),1))))))))))))</f>
        <v>0.3157894737</v>
      </c>
      <c r="Q172" s="4">
        <f>if(L172 = "C",'Survival Probabilities'!$C$7,if(L172="Q",'Survival Probabilities'!$C$8,if(L172="S",'Survival Probabilities'!$C$9,if(isblank(L172),1))))</f>
        <v>0.3369565217</v>
      </c>
      <c r="R172" s="4">
        <f>if(M172='Survival Probabilities'!$B$21,'Survival Probabilities'!$C$21,if(M172='Survival Probabilities'!$B$22,'Survival Probabilities'!$C$22,if(M172='Survival Probabilities'!$B$23,'Survival Probabilities'!$C$23,if(M172='Survival Probabilities'!$B$24,'Survival Probabilities'!$C$24,if(M172='Survival Probabilities'!$B$25,'Survival Probabilities'!$C$25,if(M172='Survival Probabilities'!$B$26,'Survival Probabilities'!$C$26,if(M172='Survival Probabilities'!$B$27,'Survival Probabilities'!$C$27,if(M172='Survival Probabilities'!$B$28,5%,if(M172="",1)))))))))</f>
        <v>0.7446808511</v>
      </c>
      <c r="S172" s="4">
        <f t="shared" si="1"/>
        <v>0.009424917218</v>
      </c>
      <c r="T172" s="5">
        <f>if(S172&gt;='Survival Probabilities'!$J$4,1,0)</f>
        <v>0</v>
      </c>
      <c r="U172" s="5">
        <f t="shared" si="2"/>
        <v>1</v>
      </c>
    </row>
    <row r="173">
      <c r="A173" s="3">
        <v>172.0</v>
      </c>
      <c r="B173" s="3">
        <v>0.0</v>
      </c>
      <c r="C173" s="3">
        <v>3.0</v>
      </c>
      <c r="D173" s="3" t="s">
        <v>276</v>
      </c>
      <c r="E173" s="3" t="s">
        <v>22</v>
      </c>
      <c r="F173" s="3">
        <v>4.0</v>
      </c>
      <c r="G173" s="3">
        <v>4.0</v>
      </c>
      <c r="H173" s="3">
        <v>1.0</v>
      </c>
      <c r="I173" s="3">
        <v>382652.0</v>
      </c>
      <c r="J173" s="3">
        <v>29.125</v>
      </c>
      <c r="L173" s="3" t="s">
        <v>36</v>
      </c>
      <c r="M173" s="5" t="str">
        <f t="shared" si="3"/>
        <v/>
      </c>
      <c r="N173" s="4">
        <f>if(C173=1,'Survival Probabilities'!$C$2,if(C173 = 2,'Survival Probabilities'!$C$3,if(C173 = 3,'Survival Probabilities'!$C$4,if(isblank(C173),1))))</f>
        <v>0.2428571429</v>
      </c>
      <c r="O173" s="4">
        <f>if(E173 = "male",'Survival Probabilities'!$C$5,if(E173="female",'Survival Probabilities'!$C$6,if(isblank(E173),1)))</f>
        <v>0.1889081456</v>
      </c>
      <c r="P173" s="4">
        <f>if(F173 &lt; 1,'Survival Probabilities'!$C$10,if(and(F173&gt;= 1, F173&lt;5),'Survival Probabilities'!$C$11, if(and(F173&gt;= 5, F173&lt;10),'Survival Probabilities'!$C$12,if(and(F173&gt;= 10, F173&lt;20),'Survival Probabilities'!$C$13,if(and(F173&gt;= 20, F173&lt;30),'Survival Probabilities'!$C$14,if(and(F173&gt;= 30, F173&lt;40),'Survival Probabilities'!$C$15,if(and(F173&gt;= 40, F173&lt;50),'Survival Probabilities'!$C$16,if(and(F173&gt;= 50, F173&lt;60),'Survival Probabilities'!$C$17,if(and(F173&gt;= 60, F173&lt;70),'Survival Probabilities'!$C$18,if(and(F173&gt;= 70, F173&lt;80),5%,if(and(F173&gt;= 80, F173&lt;90),5%,if(isblank(F173),1))))))))))))</f>
        <v>0.6060606061</v>
      </c>
      <c r="Q173" s="4">
        <f>if(L173 = "C",'Survival Probabilities'!$C$7,if(L173="Q",'Survival Probabilities'!$C$8,if(L173="S",'Survival Probabilities'!$C$9,if(isblank(L173),1))))</f>
        <v>0.3896103896</v>
      </c>
      <c r="R173" s="5">
        <f>if(M173='Survival Probabilities'!$B$21,'Survival Probabilities'!$C$21,if(M173='Survival Probabilities'!$B$22,'Survival Probabilities'!$C$22,if(M173='Survival Probabilities'!$B$23,'Survival Probabilities'!$C$23,if(M173='Survival Probabilities'!$B$24,'Survival Probabilities'!$C$24,if(M173='Survival Probabilities'!$B$25,'Survival Probabilities'!$C$25,if(M173='Survival Probabilities'!$B$26,'Survival Probabilities'!$C$26,if(M173='Survival Probabilities'!$B$27,'Survival Probabilities'!$C$27,if(M173='Survival Probabilities'!$B$28,5%,if(M173="",1)))))))))</f>
        <v>1</v>
      </c>
      <c r="S173" s="4">
        <f t="shared" si="1"/>
        <v>0.01083298524</v>
      </c>
      <c r="T173" s="5">
        <f>if(S173&gt;='Survival Probabilities'!$J$4,1,0)</f>
        <v>0</v>
      </c>
      <c r="U173" s="5">
        <f t="shared" si="2"/>
        <v>1</v>
      </c>
    </row>
    <row r="174">
      <c r="A174" s="3">
        <v>173.0</v>
      </c>
      <c r="B174" s="3">
        <v>1.0</v>
      </c>
      <c r="C174" s="3">
        <v>3.0</v>
      </c>
      <c r="D174" s="3" t="s">
        <v>277</v>
      </c>
      <c r="E174" s="3" t="s">
        <v>26</v>
      </c>
      <c r="F174" s="3">
        <v>1.0</v>
      </c>
      <c r="G174" s="3">
        <v>1.0</v>
      </c>
      <c r="H174" s="3">
        <v>1.0</v>
      </c>
      <c r="I174" s="3">
        <v>347742.0</v>
      </c>
      <c r="J174" s="3">
        <v>11.1333</v>
      </c>
      <c r="L174" s="3" t="s">
        <v>24</v>
      </c>
      <c r="M174" s="5" t="str">
        <f t="shared" si="3"/>
        <v/>
      </c>
      <c r="N174" s="4">
        <f>if(C174=1,'Survival Probabilities'!$C$2,if(C174 = 2,'Survival Probabilities'!$C$3,if(C174 = 3,'Survival Probabilities'!$C$4,if(isblank(C174),1))))</f>
        <v>0.2428571429</v>
      </c>
      <c r="O174" s="4">
        <f>if(E174 = "male",'Survival Probabilities'!$C$5,if(E174="female",'Survival Probabilities'!$C$6,if(isblank(E174),1)))</f>
        <v>0.7420382166</v>
      </c>
      <c r="P174" s="4">
        <f>if(F174 &lt; 1,'Survival Probabilities'!$C$10,if(and(F174&gt;= 1, F174&lt;5),'Survival Probabilities'!$C$11, if(and(F174&gt;= 5, F174&lt;10),'Survival Probabilities'!$C$12,if(and(F174&gt;= 10, F174&lt;20),'Survival Probabilities'!$C$13,if(and(F174&gt;= 20, F174&lt;30),'Survival Probabilities'!$C$14,if(and(F174&gt;= 30, F174&lt;40),'Survival Probabilities'!$C$15,if(and(F174&gt;= 40, F174&lt;50),'Survival Probabilities'!$C$16,if(and(F174&gt;= 50, F174&lt;60),'Survival Probabilities'!$C$17,if(and(F174&gt;= 60, F174&lt;70),'Survival Probabilities'!$C$18,if(and(F174&gt;= 70, F174&lt;80),5%,if(and(F174&gt;= 80, F174&lt;90),5%,if(isblank(F174),1))))))))))))</f>
        <v>0.6060606061</v>
      </c>
      <c r="Q174" s="4">
        <f>if(L174 = "C",'Survival Probabilities'!$C$7,if(L174="Q",'Survival Probabilities'!$C$8,if(L174="S",'Survival Probabilities'!$C$9,if(isblank(L174),1))))</f>
        <v>0.3369565217</v>
      </c>
      <c r="R174" s="5">
        <f>if(M174='Survival Probabilities'!$B$21,'Survival Probabilities'!$C$21,if(M174='Survival Probabilities'!$B$22,'Survival Probabilities'!$C$22,if(M174='Survival Probabilities'!$B$23,'Survival Probabilities'!$C$23,if(M174='Survival Probabilities'!$B$24,'Survival Probabilities'!$C$24,if(M174='Survival Probabilities'!$B$25,'Survival Probabilities'!$C$25,if(M174='Survival Probabilities'!$B$26,'Survival Probabilities'!$C$26,if(M174='Survival Probabilities'!$B$27,'Survival Probabilities'!$C$27,if(M174='Survival Probabilities'!$B$28,5%,if(M174="",1)))))))))</f>
        <v>1</v>
      </c>
      <c r="S174" s="4">
        <f t="shared" si="1"/>
        <v>0.03680163186</v>
      </c>
      <c r="T174" s="5">
        <f>if(S174&gt;='Survival Probabilities'!$J$4,1,0)</f>
        <v>1</v>
      </c>
      <c r="U174" s="5">
        <f t="shared" si="2"/>
        <v>1</v>
      </c>
    </row>
    <row r="175">
      <c r="A175" s="3">
        <v>174.0</v>
      </c>
      <c r="B175" s="3">
        <v>0.0</v>
      </c>
      <c r="C175" s="3">
        <v>3.0</v>
      </c>
      <c r="D175" s="3" t="s">
        <v>278</v>
      </c>
      <c r="E175" s="3" t="s">
        <v>22</v>
      </c>
      <c r="F175" s="3">
        <v>21.0</v>
      </c>
      <c r="G175" s="3">
        <v>0.0</v>
      </c>
      <c r="H175" s="3">
        <v>0.0</v>
      </c>
      <c r="I175" s="3" t="s">
        <v>279</v>
      </c>
      <c r="J175" s="3">
        <v>7.925</v>
      </c>
      <c r="L175" s="3" t="s">
        <v>24</v>
      </c>
      <c r="M175" s="5" t="str">
        <f t="shared" si="3"/>
        <v/>
      </c>
      <c r="N175" s="4">
        <f>if(C175=1,'Survival Probabilities'!$C$2,if(C175 = 2,'Survival Probabilities'!$C$3,if(C175 = 3,'Survival Probabilities'!$C$4,if(isblank(C175),1))))</f>
        <v>0.2428571429</v>
      </c>
      <c r="O175" s="4">
        <f>if(E175 = "male",'Survival Probabilities'!$C$5,if(E175="female",'Survival Probabilities'!$C$6,if(isblank(E175),1)))</f>
        <v>0.1889081456</v>
      </c>
      <c r="P175" s="4">
        <f>if(F175 &lt; 1,'Survival Probabilities'!$C$10,if(and(F175&gt;= 1, F175&lt;5),'Survival Probabilities'!$C$11, if(and(F175&gt;= 5, F175&lt;10),'Survival Probabilities'!$C$12,if(and(F175&gt;= 10, F175&lt;20),'Survival Probabilities'!$C$13,if(and(F175&gt;= 20, F175&lt;30),'Survival Probabilities'!$C$14,if(and(F175&gt;= 30, F175&lt;40),'Survival Probabilities'!$C$15,if(and(F175&gt;= 40, F175&lt;50),'Survival Probabilities'!$C$16,if(and(F175&gt;= 50, F175&lt;60),'Survival Probabilities'!$C$17,if(and(F175&gt;= 60, F175&lt;70),'Survival Probabilities'!$C$18,if(and(F175&gt;= 70, F175&lt;80),5%,if(and(F175&gt;= 80, F175&lt;90),5%,if(isblank(F175),1))))))))))))</f>
        <v>0.35</v>
      </c>
      <c r="Q175" s="4">
        <f>if(L175 = "C",'Survival Probabilities'!$C$7,if(L175="Q",'Survival Probabilities'!$C$8,if(L175="S",'Survival Probabilities'!$C$9,if(isblank(L175),1))))</f>
        <v>0.3369565217</v>
      </c>
      <c r="R175" s="5">
        <f>if(M175='Survival Probabilities'!$B$21,'Survival Probabilities'!$C$21,if(M175='Survival Probabilities'!$B$22,'Survival Probabilities'!$C$22,if(M175='Survival Probabilities'!$B$23,'Survival Probabilities'!$C$23,if(M175='Survival Probabilities'!$B$24,'Survival Probabilities'!$C$24,if(M175='Survival Probabilities'!$B$25,'Survival Probabilities'!$C$25,if(M175='Survival Probabilities'!$B$26,'Survival Probabilities'!$C$26,if(M175='Survival Probabilities'!$B$27,'Survival Probabilities'!$C$27,if(M175='Survival Probabilities'!$B$28,5%,if(M175="",1)))))))))</f>
        <v>1</v>
      </c>
      <c r="S175" s="4">
        <f t="shared" si="1"/>
        <v>0.005410575691</v>
      </c>
      <c r="T175" s="5">
        <f>if(S175&gt;='Survival Probabilities'!$J$4,1,0)</f>
        <v>0</v>
      </c>
      <c r="U175" s="5">
        <f t="shared" si="2"/>
        <v>1</v>
      </c>
    </row>
    <row r="176">
      <c r="A176" s="3">
        <v>175.0</v>
      </c>
      <c r="B176" s="3">
        <v>0.0</v>
      </c>
      <c r="C176" s="3">
        <v>1.0</v>
      </c>
      <c r="D176" s="3" t="s">
        <v>280</v>
      </c>
      <c r="E176" s="3" t="s">
        <v>22</v>
      </c>
      <c r="F176" s="3">
        <v>56.0</v>
      </c>
      <c r="G176" s="3">
        <v>0.0</v>
      </c>
      <c r="H176" s="3">
        <v>0.0</v>
      </c>
      <c r="I176" s="3">
        <v>17764.0</v>
      </c>
      <c r="J176" s="3">
        <v>30.6958</v>
      </c>
      <c r="K176" s="3" t="s">
        <v>281</v>
      </c>
      <c r="L176" s="3" t="s">
        <v>29</v>
      </c>
      <c r="M176" s="5" t="str">
        <f t="shared" si="3"/>
        <v>A</v>
      </c>
      <c r="N176" s="4">
        <f>if(C176=1,'Survival Probabilities'!$C$2,if(C176 = 2,'Survival Probabilities'!$C$3,if(C176 = 3,'Survival Probabilities'!$C$4,if(isblank(C176),1))))</f>
        <v>0.6296296296</v>
      </c>
      <c r="O176" s="4">
        <f>if(E176 = "male",'Survival Probabilities'!$C$5,if(E176="female",'Survival Probabilities'!$C$6,if(isblank(E176),1)))</f>
        <v>0.1889081456</v>
      </c>
      <c r="P176" s="4">
        <f>if(F176 &lt; 1,'Survival Probabilities'!$C$10,if(and(F176&gt;= 1, F176&lt;5),'Survival Probabilities'!$C$11, if(and(F176&gt;= 5, F176&lt;10),'Survival Probabilities'!$C$12,if(and(F176&gt;= 10, F176&lt;20),'Survival Probabilities'!$C$13,if(and(F176&gt;= 20, F176&lt;30),'Survival Probabilities'!$C$14,if(and(F176&gt;= 30, F176&lt;40),'Survival Probabilities'!$C$15,if(and(F176&gt;= 40, F176&lt;50),'Survival Probabilities'!$C$16,if(and(F176&gt;= 50, F176&lt;60),'Survival Probabilities'!$C$17,if(and(F176&gt;= 60, F176&lt;70),'Survival Probabilities'!$C$18,if(and(F176&gt;= 70, F176&lt;80),5%,if(and(F176&gt;= 80, F176&lt;90),5%,if(isblank(F176),1))))))))))))</f>
        <v>0.4166666667</v>
      </c>
      <c r="Q176" s="4">
        <f>if(L176 = "C",'Survival Probabilities'!$C$7,if(L176="Q",'Survival Probabilities'!$C$8,if(L176="S",'Survival Probabilities'!$C$9,if(isblank(L176),1))))</f>
        <v>0.5535714286</v>
      </c>
      <c r="R176" s="4">
        <f>if(M176='Survival Probabilities'!$B$21,'Survival Probabilities'!$C$21,if(M176='Survival Probabilities'!$B$22,'Survival Probabilities'!$C$22,if(M176='Survival Probabilities'!$B$23,'Survival Probabilities'!$C$23,if(M176='Survival Probabilities'!$B$24,'Survival Probabilities'!$C$24,if(M176='Survival Probabilities'!$B$25,'Survival Probabilities'!$C$25,if(M176='Survival Probabilities'!$B$26,'Survival Probabilities'!$C$26,if(M176='Survival Probabilities'!$B$27,'Survival Probabilities'!$C$27,if(M176='Survival Probabilities'!$B$28,5%,if(M176="",1)))))))))</f>
        <v>0.4666666667</v>
      </c>
      <c r="S176" s="4">
        <f t="shared" si="1"/>
        <v>0.01280280256</v>
      </c>
      <c r="T176" s="5">
        <f>if(S176&gt;='Survival Probabilities'!$J$4,1,0)</f>
        <v>0</v>
      </c>
      <c r="U176" s="5">
        <f t="shared" si="2"/>
        <v>1</v>
      </c>
    </row>
    <row r="177">
      <c r="A177" s="3">
        <v>176.0</v>
      </c>
      <c r="B177" s="3">
        <v>0.0</v>
      </c>
      <c r="C177" s="3">
        <v>3.0</v>
      </c>
      <c r="D177" s="3" t="s">
        <v>282</v>
      </c>
      <c r="E177" s="3" t="s">
        <v>22</v>
      </c>
      <c r="F177" s="3">
        <v>18.0</v>
      </c>
      <c r="G177" s="3">
        <v>1.0</v>
      </c>
      <c r="H177" s="3">
        <v>1.0</v>
      </c>
      <c r="I177" s="3">
        <v>350404.0</v>
      </c>
      <c r="J177" s="3">
        <v>7.8542</v>
      </c>
      <c r="L177" s="3" t="s">
        <v>24</v>
      </c>
      <c r="M177" s="5" t="str">
        <f t="shared" si="3"/>
        <v/>
      </c>
      <c r="N177" s="4">
        <f>if(C177=1,'Survival Probabilities'!$C$2,if(C177 = 2,'Survival Probabilities'!$C$3,if(C177 = 3,'Survival Probabilities'!$C$4,if(isblank(C177),1))))</f>
        <v>0.2428571429</v>
      </c>
      <c r="O177" s="4">
        <f>if(E177 = "male",'Survival Probabilities'!$C$5,if(E177="female",'Survival Probabilities'!$C$6,if(isblank(E177),1)))</f>
        <v>0.1889081456</v>
      </c>
      <c r="P177" s="4">
        <f>if(F177 &lt; 1,'Survival Probabilities'!$C$10,if(and(F177&gt;= 1, F177&lt;5),'Survival Probabilities'!$C$11, if(and(F177&gt;= 5, F177&lt;10),'Survival Probabilities'!$C$12,if(and(F177&gt;= 10, F177&lt;20),'Survival Probabilities'!$C$13,if(and(F177&gt;= 20, F177&lt;30),'Survival Probabilities'!$C$14,if(and(F177&gt;= 30, F177&lt;40),'Survival Probabilities'!$C$15,if(and(F177&gt;= 40, F177&lt;50),'Survival Probabilities'!$C$16,if(and(F177&gt;= 50, F177&lt;60),'Survival Probabilities'!$C$17,if(and(F177&gt;= 60, F177&lt;70),'Survival Probabilities'!$C$18,if(and(F177&gt;= 70, F177&lt;80),5%,if(and(F177&gt;= 80, F177&lt;90),5%,if(isblank(F177),1))))))))))))</f>
        <v>0.4019607843</v>
      </c>
      <c r="Q177" s="4">
        <f>if(L177 = "C",'Survival Probabilities'!$C$7,if(L177="Q",'Survival Probabilities'!$C$8,if(L177="S",'Survival Probabilities'!$C$9,if(isblank(L177),1))))</f>
        <v>0.3369565217</v>
      </c>
      <c r="R177" s="5">
        <f>if(M177='Survival Probabilities'!$B$21,'Survival Probabilities'!$C$21,if(M177='Survival Probabilities'!$B$22,'Survival Probabilities'!$C$22,if(M177='Survival Probabilities'!$B$23,'Survival Probabilities'!$C$23,if(M177='Survival Probabilities'!$B$24,'Survival Probabilities'!$C$24,if(M177='Survival Probabilities'!$B$25,'Survival Probabilities'!$C$25,if(M177='Survival Probabilities'!$B$26,'Survival Probabilities'!$C$26,if(M177='Survival Probabilities'!$B$27,'Survival Probabilities'!$C$27,if(M177='Survival Probabilities'!$B$28,5%,if(M177="",1)))))))))</f>
        <v>1</v>
      </c>
      <c r="S177" s="4">
        <f t="shared" si="1"/>
        <v>0.006213826424</v>
      </c>
      <c r="T177" s="5">
        <f>if(S177&gt;='Survival Probabilities'!$J$4,1,0)</f>
        <v>0</v>
      </c>
      <c r="U177" s="5">
        <f t="shared" si="2"/>
        <v>1</v>
      </c>
    </row>
    <row r="178">
      <c r="A178" s="3">
        <v>177.0</v>
      </c>
      <c r="B178" s="3">
        <v>0.0</v>
      </c>
      <c r="C178" s="3">
        <v>3.0</v>
      </c>
      <c r="D178" s="3" t="s">
        <v>283</v>
      </c>
      <c r="E178" s="3" t="s">
        <v>22</v>
      </c>
      <c r="G178" s="3">
        <v>3.0</v>
      </c>
      <c r="H178" s="3">
        <v>1.0</v>
      </c>
      <c r="I178" s="3">
        <v>4133.0</v>
      </c>
      <c r="J178" s="3">
        <v>25.4667</v>
      </c>
      <c r="L178" s="3" t="s">
        <v>24</v>
      </c>
      <c r="M178" s="5" t="str">
        <f t="shared" si="3"/>
        <v/>
      </c>
      <c r="N178" s="4">
        <f>if(C178=1,'Survival Probabilities'!$C$2,if(C178 = 2,'Survival Probabilities'!$C$3,if(C178 = 3,'Survival Probabilities'!$C$4,if(isblank(C178),1))))</f>
        <v>0.2428571429</v>
      </c>
      <c r="O178" s="4">
        <f>if(E178 = "male",'Survival Probabilities'!$C$5,if(E178="female",'Survival Probabilities'!$C$6,if(isblank(E178),1)))</f>
        <v>0.1889081456</v>
      </c>
      <c r="P178" s="4">
        <f>if(F178 &lt; 1,'Survival Probabilities'!$C$10,if(and(F178&gt;= 1, F178&lt;5),'Survival Probabilities'!$C$11, if(and(F178&gt;= 5, F178&lt;10),'Survival Probabilities'!$C$12,if(and(F178&gt;= 10, F178&lt;20),'Survival Probabilities'!$C$13,if(and(F178&gt;= 20, F178&lt;30),'Survival Probabilities'!$C$14,if(and(F178&gt;= 30, F178&lt;40),'Survival Probabilities'!$C$15,if(and(F178&gt;= 40, F178&lt;50),'Survival Probabilities'!$C$16,if(and(F178&gt;= 50, F178&lt;60),'Survival Probabilities'!$C$17,if(and(F178&gt;= 60, F178&lt;70),'Survival Probabilities'!$C$18,if(and(F178&gt;= 70, F178&lt;80),5%,if(and(F178&gt;= 80, F178&lt;90),5%,if(isblank(F178),1))))))))))))</f>
        <v>1</v>
      </c>
      <c r="Q178" s="4">
        <f>if(L178 = "C",'Survival Probabilities'!$C$7,if(L178="Q",'Survival Probabilities'!$C$8,if(L178="S",'Survival Probabilities'!$C$9,if(isblank(L178),1))))</f>
        <v>0.3369565217</v>
      </c>
      <c r="R178" s="5">
        <f>if(M178='Survival Probabilities'!$B$21,'Survival Probabilities'!$C$21,if(M178='Survival Probabilities'!$B$22,'Survival Probabilities'!$C$22,if(M178='Survival Probabilities'!$B$23,'Survival Probabilities'!$C$23,if(M178='Survival Probabilities'!$B$24,'Survival Probabilities'!$C$24,if(M178='Survival Probabilities'!$B$25,'Survival Probabilities'!$C$25,if(M178='Survival Probabilities'!$B$26,'Survival Probabilities'!$C$26,if(M178='Survival Probabilities'!$B$27,'Survival Probabilities'!$C$27,if(M178='Survival Probabilities'!$B$28,5%,if(M178="",1)))))))))</f>
        <v>1</v>
      </c>
      <c r="S178" s="4">
        <f t="shared" si="1"/>
        <v>0.01545878769</v>
      </c>
      <c r="T178" s="5">
        <f>if(S178&gt;='Survival Probabilities'!$J$4,1,0)</f>
        <v>0</v>
      </c>
      <c r="U178" s="5">
        <f t="shared" si="2"/>
        <v>1</v>
      </c>
    </row>
    <row r="179">
      <c r="A179" s="3">
        <v>178.0</v>
      </c>
      <c r="B179" s="3">
        <v>0.0</v>
      </c>
      <c r="C179" s="3">
        <v>1.0</v>
      </c>
      <c r="D179" s="3" t="s">
        <v>284</v>
      </c>
      <c r="E179" s="3" t="s">
        <v>26</v>
      </c>
      <c r="F179" s="3">
        <v>50.0</v>
      </c>
      <c r="G179" s="3">
        <v>0.0</v>
      </c>
      <c r="H179" s="3">
        <v>0.0</v>
      </c>
      <c r="I179" s="3" t="s">
        <v>285</v>
      </c>
      <c r="J179" s="3">
        <v>28.7125</v>
      </c>
      <c r="K179" s="3" t="s">
        <v>286</v>
      </c>
      <c r="L179" s="3" t="s">
        <v>29</v>
      </c>
      <c r="M179" s="5" t="str">
        <f t="shared" si="3"/>
        <v>C</v>
      </c>
      <c r="N179" s="4">
        <f>if(C179=1,'Survival Probabilities'!$C$2,if(C179 = 2,'Survival Probabilities'!$C$3,if(C179 = 3,'Survival Probabilities'!$C$4,if(isblank(C179),1))))</f>
        <v>0.6296296296</v>
      </c>
      <c r="O179" s="4">
        <f>if(E179 = "male",'Survival Probabilities'!$C$5,if(E179="female",'Survival Probabilities'!$C$6,if(isblank(E179),1)))</f>
        <v>0.7420382166</v>
      </c>
      <c r="P179" s="4">
        <f>if(F179 &lt; 1,'Survival Probabilities'!$C$10,if(and(F179&gt;= 1, F179&lt;5),'Survival Probabilities'!$C$11, if(and(F179&gt;= 5, F179&lt;10),'Survival Probabilities'!$C$12,if(and(F179&gt;= 10, F179&lt;20),'Survival Probabilities'!$C$13,if(and(F179&gt;= 20, F179&lt;30),'Survival Probabilities'!$C$14,if(and(F179&gt;= 30, F179&lt;40),'Survival Probabilities'!$C$15,if(and(F179&gt;= 40, F179&lt;50),'Survival Probabilities'!$C$16,if(and(F179&gt;= 50, F179&lt;60),'Survival Probabilities'!$C$17,if(and(F179&gt;= 60, F179&lt;70),'Survival Probabilities'!$C$18,if(and(F179&gt;= 70, F179&lt;80),5%,if(and(F179&gt;= 80, F179&lt;90),5%,if(isblank(F179),1))))))))))))</f>
        <v>0.4166666667</v>
      </c>
      <c r="Q179" s="4">
        <f>if(L179 = "C",'Survival Probabilities'!$C$7,if(L179="Q",'Survival Probabilities'!$C$8,if(L179="S",'Survival Probabilities'!$C$9,if(isblank(L179),1))))</f>
        <v>0.5535714286</v>
      </c>
      <c r="R179" s="4">
        <f>if(M179='Survival Probabilities'!$B$21,'Survival Probabilities'!$C$21,if(M179='Survival Probabilities'!$B$22,'Survival Probabilities'!$C$22,if(M179='Survival Probabilities'!$B$23,'Survival Probabilities'!$C$23,if(M179='Survival Probabilities'!$B$24,'Survival Probabilities'!$C$24,if(M179='Survival Probabilities'!$B$25,'Survival Probabilities'!$C$25,if(M179='Survival Probabilities'!$B$26,'Survival Probabilities'!$C$26,if(M179='Survival Probabilities'!$B$27,'Survival Probabilities'!$C$27,if(M179='Survival Probabilities'!$B$28,5%,if(M179="",1)))))))))</f>
        <v>0.593220339</v>
      </c>
      <c r="S179" s="4">
        <f t="shared" si="1"/>
        <v>0.06392781899</v>
      </c>
      <c r="T179" s="5">
        <f>if(S179&gt;='Survival Probabilities'!$J$4,1,0)</f>
        <v>1</v>
      </c>
      <c r="U179" s="5">
        <f t="shared" si="2"/>
        <v>0</v>
      </c>
    </row>
    <row r="180">
      <c r="A180" s="3">
        <v>179.0</v>
      </c>
      <c r="B180" s="3">
        <v>0.0</v>
      </c>
      <c r="C180" s="3">
        <v>2.0</v>
      </c>
      <c r="D180" s="3" t="s">
        <v>287</v>
      </c>
      <c r="E180" s="3" t="s">
        <v>22</v>
      </c>
      <c r="F180" s="3">
        <v>30.0</v>
      </c>
      <c r="G180" s="3">
        <v>0.0</v>
      </c>
      <c r="H180" s="3">
        <v>0.0</v>
      </c>
      <c r="I180" s="3">
        <v>250653.0</v>
      </c>
      <c r="J180" s="3">
        <v>13.0</v>
      </c>
      <c r="L180" s="3" t="s">
        <v>24</v>
      </c>
      <c r="M180" s="5" t="str">
        <f t="shared" si="3"/>
        <v/>
      </c>
      <c r="N180" s="4">
        <f>if(C180=1,'Survival Probabilities'!$C$2,if(C180 = 2,'Survival Probabilities'!$C$3,if(C180 = 3,'Survival Probabilities'!$C$4,if(isblank(C180),1))))</f>
        <v>0.472826087</v>
      </c>
      <c r="O180" s="4">
        <f>if(E180 = "male",'Survival Probabilities'!$C$5,if(E180="female",'Survival Probabilities'!$C$6,if(isblank(E180),1)))</f>
        <v>0.1889081456</v>
      </c>
      <c r="P180" s="4">
        <f>if(F180 &lt; 1,'Survival Probabilities'!$C$10,if(and(F180&gt;= 1, F180&lt;5),'Survival Probabilities'!$C$11, if(and(F180&gt;= 5, F180&lt;10),'Survival Probabilities'!$C$12,if(and(F180&gt;= 10, F180&lt;20),'Survival Probabilities'!$C$13,if(and(F180&gt;= 20, F180&lt;30),'Survival Probabilities'!$C$14,if(and(F180&gt;= 30, F180&lt;40),'Survival Probabilities'!$C$15,if(and(F180&gt;= 40, F180&lt;50),'Survival Probabilities'!$C$16,if(and(F180&gt;= 50, F180&lt;60),'Survival Probabilities'!$C$17,if(and(F180&gt;= 60, F180&lt;70),'Survival Probabilities'!$C$18,if(and(F180&gt;= 70, F180&lt;80),5%,if(and(F180&gt;= 80, F180&lt;90),5%,if(isblank(F180),1))))))))))))</f>
        <v>0.4371257485</v>
      </c>
      <c r="Q180" s="4">
        <f>if(L180 = "C",'Survival Probabilities'!$C$7,if(L180="Q",'Survival Probabilities'!$C$8,if(L180="S",'Survival Probabilities'!$C$9,if(isblank(L180),1))))</f>
        <v>0.3369565217</v>
      </c>
      <c r="R180" s="5">
        <f>if(M180='Survival Probabilities'!$B$21,'Survival Probabilities'!$C$21,if(M180='Survival Probabilities'!$B$22,'Survival Probabilities'!$C$22,if(M180='Survival Probabilities'!$B$23,'Survival Probabilities'!$C$23,if(M180='Survival Probabilities'!$B$24,'Survival Probabilities'!$C$24,if(M180='Survival Probabilities'!$B$25,'Survival Probabilities'!$C$25,if(M180='Survival Probabilities'!$B$26,'Survival Probabilities'!$C$26,if(M180='Survival Probabilities'!$B$27,'Survival Probabilities'!$C$27,if(M180='Survival Probabilities'!$B$28,5%,if(M180="",1)))))))))</f>
        <v>1</v>
      </c>
      <c r="S180" s="4">
        <f t="shared" si="1"/>
        <v>0.01315625764</v>
      </c>
      <c r="T180" s="5">
        <f>if(S180&gt;='Survival Probabilities'!$J$4,1,0)</f>
        <v>0</v>
      </c>
      <c r="U180" s="5">
        <f t="shared" si="2"/>
        <v>1</v>
      </c>
    </row>
    <row r="181">
      <c r="A181" s="3">
        <v>180.0</v>
      </c>
      <c r="B181" s="3">
        <v>0.0</v>
      </c>
      <c r="C181" s="3">
        <v>3.0</v>
      </c>
      <c r="D181" s="3" t="s">
        <v>288</v>
      </c>
      <c r="E181" s="3" t="s">
        <v>22</v>
      </c>
      <c r="F181" s="3">
        <v>36.0</v>
      </c>
      <c r="G181" s="3">
        <v>0.0</v>
      </c>
      <c r="H181" s="3">
        <v>0.0</v>
      </c>
      <c r="I181" s="3" t="s">
        <v>289</v>
      </c>
      <c r="J181" s="3">
        <v>0.0</v>
      </c>
      <c r="L181" s="3" t="s">
        <v>24</v>
      </c>
      <c r="M181" s="5" t="str">
        <f t="shared" si="3"/>
        <v/>
      </c>
      <c r="N181" s="4">
        <f>if(C181=1,'Survival Probabilities'!$C$2,if(C181 = 2,'Survival Probabilities'!$C$3,if(C181 = 3,'Survival Probabilities'!$C$4,if(isblank(C181),1))))</f>
        <v>0.2428571429</v>
      </c>
      <c r="O181" s="4">
        <f>if(E181 = "male",'Survival Probabilities'!$C$5,if(E181="female",'Survival Probabilities'!$C$6,if(isblank(E181),1)))</f>
        <v>0.1889081456</v>
      </c>
      <c r="P181" s="4">
        <f>if(F181 &lt; 1,'Survival Probabilities'!$C$10,if(and(F181&gt;= 1, F181&lt;5),'Survival Probabilities'!$C$11, if(and(F181&gt;= 5, F181&lt;10),'Survival Probabilities'!$C$12,if(and(F181&gt;= 10, F181&lt;20),'Survival Probabilities'!$C$13,if(and(F181&gt;= 20, F181&lt;30),'Survival Probabilities'!$C$14,if(and(F181&gt;= 30, F181&lt;40),'Survival Probabilities'!$C$15,if(and(F181&gt;= 40, F181&lt;50),'Survival Probabilities'!$C$16,if(and(F181&gt;= 50, F181&lt;60),'Survival Probabilities'!$C$17,if(and(F181&gt;= 60, F181&lt;70),'Survival Probabilities'!$C$18,if(and(F181&gt;= 70, F181&lt;80),5%,if(and(F181&gt;= 80, F181&lt;90),5%,if(isblank(F181),1))))))))))))</f>
        <v>0.4371257485</v>
      </c>
      <c r="Q181" s="4">
        <f>if(L181 = "C",'Survival Probabilities'!$C$7,if(L181="Q",'Survival Probabilities'!$C$8,if(L181="S",'Survival Probabilities'!$C$9,if(isblank(L181),1))))</f>
        <v>0.3369565217</v>
      </c>
      <c r="R181" s="5">
        <f>if(M181='Survival Probabilities'!$B$21,'Survival Probabilities'!$C$21,if(M181='Survival Probabilities'!$B$22,'Survival Probabilities'!$C$22,if(M181='Survival Probabilities'!$B$23,'Survival Probabilities'!$C$23,if(M181='Survival Probabilities'!$B$24,'Survival Probabilities'!$C$24,if(M181='Survival Probabilities'!$B$25,'Survival Probabilities'!$C$25,if(M181='Survival Probabilities'!$B$26,'Survival Probabilities'!$C$26,if(M181='Survival Probabilities'!$B$27,'Survival Probabilities'!$C$27,if(M181='Survival Probabilities'!$B$28,5%,if(M181="",1)))))))))</f>
        <v>1</v>
      </c>
      <c r="S181" s="4">
        <f t="shared" si="1"/>
        <v>0.00675743414</v>
      </c>
      <c r="T181" s="5">
        <f>if(S181&gt;='Survival Probabilities'!$J$4,1,0)</f>
        <v>0</v>
      </c>
      <c r="U181" s="5">
        <f t="shared" si="2"/>
        <v>1</v>
      </c>
    </row>
    <row r="182">
      <c r="A182" s="3">
        <v>181.0</v>
      </c>
      <c r="B182" s="3">
        <v>0.0</v>
      </c>
      <c r="C182" s="3">
        <v>3.0</v>
      </c>
      <c r="D182" s="3" t="s">
        <v>290</v>
      </c>
      <c r="E182" s="3" t="s">
        <v>26</v>
      </c>
      <c r="G182" s="3">
        <v>8.0</v>
      </c>
      <c r="H182" s="3">
        <v>2.0</v>
      </c>
      <c r="I182" s="3" t="s">
        <v>260</v>
      </c>
      <c r="J182" s="3">
        <v>69.55</v>
      </c>
      <c r="L182" s="3" t="s">
        <v>24</v>
      </c>
      <c r="M182" s="5" t="str">
        <f t="shared" si="3"/>
        <v/>
      </c>
      <c r="N182" s="4">
        <f>if(C182=1,'Survival Probabilities'!$C$2,if(C182 = 2,'Survival Probabilities'!$C$3,if(C182 = 3,'Survival Probabilities'!$C$4,if(isblank(C182),1))))</f>
        <v>0.2428571429</v>
      </c>
      <c r="O182" s="4">
        <f>if(E182 = "male",'Survival Probabilities'!$C$5,if(E182="female",'Survival Probabilities'!$C$6,if(isblank(E182),1)))</f>
        <v>0.7420382166</v>
      </c>
      <c r="P182" s="4">
        <f>if(F182 &lt; 1,'Survival Probabilities'!$C$10,if(and(F182&gt;= 1, F182&lt;5),'Survival Probabilities'!$C$11, if(and(F182&gt;= 5, F182&lt;10),'Survival Probabilities'!$C$12,if(and(F182&gt;= 10, F182&lt;20),'Survival Probabilities'!$C$13,if(and(F182&gt;= 20, F182&lt;30),'Survival Probabilities'!$C$14,if(and(F182&gt;= 30, F182&lt;40),'Survival Probabilities'!$C$15,if(and(F182&gt;= 40, F182&lt;50),'Survival Probabilities'!$C$16,if(and(F182&gt;= 50, F182&lt;60),'Survival Probabilities'!$C$17,if(and(F182&gt;= 60, F182&lt;70),'Survival Probabilities'!$C$18,if(and(F182&gt;= 70, F182&lt;80),5%,if(and(F182&gt;= 80, F182&lt;90),5%,if(isblank(F182),1))))))))))))</f>
        <v>1</v>
      </c>
      <c r="Q182" s="4">
        <f>if(L182 = "C",'Survival Probabilities'!$C$7,if(L182="Q",'Survival Probabilities'!$C$8,if(L182="S",'Survival Probabilities'!$C$9,if(isblank(L182),1))))</f>
        <v>0.3369565217</v>
      </c>
      <c r="R182" s="5">
        <f>if(M182='Survival Probabilities'!$B$21,'Survival Probabilities'!$C$21,if(M182='Survival Probabilities'!$B$22,'Survival Probabilities'!$C$22,if(M182='Survival Probabilities'!$B$23,'Survival Probabilities'!$C$23,if(M182='Survival Probabilities'!$B$24,'Survival Probabilities'!$C$24,if(M182='Survival Probabilities'!$B$25,'Survival Probabilities'!$C$25,if(M182='Survival Probabilities'!$B$26,'Survival Probabilities'!$C$26,if(M182='Survival Probabilities'!$B$27,'Survival Probabilities'!$C$27,if(M182='Survival Probabilities'!$B$28,5%,if(M182="",1)))))))))</f>
        <v>1</v>
      </c>
      <c r="S182" s="4">
        <f t="shared" si="1"/>
        <v>0.06072269257</v>
      </c>
      <c r="T182" s="5">
        <f>if(S182&gt;='Survival Probabilities'!$J$4,1,0)</f>
        <v>1</v>
      </c>
      <c r="U182" s="5">
        <f t="shared" si="2"/>
        <v>0</v>
      </c>
    </row>
    <row r="183">
      <c r="A183" s="3">
        <v>182.0</v>
      </c>
      <c r="B183" s="3">
        <v>0.0</v>
      </c>
      <c r="C183" s="3">
        <v>2.0</v>
      </c>
      <c r="D183" s="3" t="s">
        <v>291</v>
      </c>
      <c r="E183" s="3" t="s">
        <v>22</v>
      </c>
      <c r="G183" s="3">
        <v>0.0</v>
      </c>
      <c r="H183" s="3">
        <v>0.0</v>
      </c>
      <c r="I183" s="3" t="s">
        <v>292</v>
      </c>
      <c r="J183" s="3">
        <v>15.05</v>
      </c>
      <c r="L183" s="3" t="s">
        <v>29</v>
      </c>
      <c r="M183" s="5" t="str">
        <f t="shared" si="3"/>
        <v/>
      </c>
      <c r="N183" s="4">
        <f>if(C183=1,'Survival Probabilities'!$C$2,if(C183 = 2,'Survival Probabilities'!$C$3,if(C183 = 3,'Survival Probabilities'!$C$4,if(isblank(C183),1))))</f>
        <v>0.472826087</v>
      </c>
      <c r="O183" s="4">
        <f>if(E183 = "male",'Survival Probabilities'!$C$5,if(E183="female",'Survival Probabilities'!$C$6,if(isblank(E183),1)))</f>
        <v>0.1889081456</v>
      </c>
      <c r="P183" s="4">
        <f>if(F183 &lt; 1,'Survival Probabilities'!$C$10,if(and(F183&gt;= 1, F183&lt;5),'Survival Probabilities'!$C$11, if(and(F183&gt;= 5, F183&lt;10),'Survival Probabilities'!$C$12,if(and(F183&gt;= 10, F183&lt;20),'Survival Probabilities'!$C$13,if(and(F183&gt;= 20, F183&lt;30),'Survival Probabilities'!$C$14,if(and(F183&gt;= 30, F183&lt;40),'Survival Probabilities'!$C$15,if(and(F183&gt;= 40, F183&lt;50),'Survival Probabilities'!$C$16,if(and(F183&gt;= 50, F183&lt;60),'Survival Probabilities'!$C$17,if(and(F183&gt;= 60, F183&lt;70),'Survival Probabilities'!$C$18,if(and(F183&gt;= 70, F183&lt;80),5%,if(and(F183&gt;= 80, F183&lt;90),5%,if(isblank(F183),1))))))))))))</f>
        <v>1</v>
      </c>
      <c r="Q183" s="4">
        <f>if(L183 = "C",'Survival Probabilities'!$C$7,if(L183="Q",'Survival Probabilities'!$C$8,if(L183="S",'Survival Probabilities'!$C$9,if(isblank(L183),1))))</f>
        <v>0.5535714286</v>
      </c>
      <c r="R183" s="5">
        <f>if(M183='Survival Probabilities'!$B$21,'Survival Probabilities'!$C$21,if(M183='Survival Probabilities'!$B$22,'Survival Probabilities'!$C$22,if(M183='Survival Probabilities'!$B$23,'Survival Probabilities'!$C$23,if(M183='Survival Probabilities'!$B$24,'Survival Probabilities'!$C$24,if(M183='Survival Probabilities'!$B$25,'Survival Probabilities'!$C$25,if(M183='Survival Probabilities'!$B$26,'Survival Probabilities'!$C$26,if(M183='Survival Probabilities'!$B$27,'Survival Probabilities'!$C$27,if(M183='Survival Probabilities'!$B$28,5%,if(M183="",1)))))))))</f>
        <v>1</v>
      </c>
      <c r="S183" s="4">
        <f t="shared" si="1"/>
        <v>0.0494453871</v>
      </c>
      <c r="T183" s="5">
        <f>if(S183&gt;='Survival Probabilities'!$J$4,1,0)</f>
        <v>1</v>
      </c>
      <c r="U183" s="5">
        <f t="shared" si="2"/>
        <v>0</v>
      </c>
    </row>
    <row r="184">
      <c r="A184" s="3">
        <v>183.0</v>
      </c>
      <c r="B184" s="3">
        <v>0.0</v>
      </c>
      <c r="C184" s="3">
        <v>3.0</v>
      </c>
      <c r="D184" s="3" t="s">
        <v>293</v>
      </c>
      <c r="E184" s="3" t="s">
        <v>22</v>
      </c>
      <c r="F184" s="3">
        <v>9.0</v>
      </c>
      <c r="G184" s="3">
        <v>4.0</v>
      </c>
      <c r="H184" s="3">
        <v>2.0</v>
      </c>
      <c r="I184" s="3">
        <v>347077.0</v>
      </c>
      <c r="J184" s="3">
        <v>31.3875</v>
      </c>
      <c r="L184" s="3" t="s">
        <v>24</v>
      </c>
      <c r="M184" s="5" t="str">
        <f t="shared" si="3"/>
        <v/>
      </c>
      <c r="N184" s="4">
        <f>if(C184=1,'Survival Probabilities'!$C$2,if(C184 = 2,'Survival Probabilities'!$C$3,if(C184 = 3,'Survival Probabilities'!$C$4,if(isblank(C184),1))))</f>
        <v>0.2428571429</v>
      </c>
      <c r="O184" s="4">
        <f>if(E184 = "male",'Survival Probabilities'!$C$5,if(E184="female",'Survival Probabilities'!$C$6,if(isblank(E184),1)))</f>
        <v>0.1889081456</v>
      </c>
      <c r="P184" s="4">
        <f>if(F184 &lt; 1,'Survival Probabilities'!$C$10,if(and(F184&gt;= 1, F184&lt;5),'Survival Probabilities'!$C$11, if(and(F184&gt;= 5, F184&lt;10),'Survival Probabilities'!$C$12,if(and(F184&gt;= 10, F184&lt;20),'Survival Probabilities'!$C$13,if(and(F184&gt;= 20, F184&lt;30),'Survival Probabilities'!$C$14,if(and(F184&gt;= 30, F184&lt;40),'Survival Probabilities'!$C$15,if(and(F184&gt;= 40, F184&lt;50),'Survival Probabilities'!$C$16,if(and(F184&gt;= 50, F184&lt;60),'Survival Probabilities'!$C$17,if(and(F184&gt;= 60, F184&lt;70),'Survival Probabilities'!$C$18,if(and(F184&gt;= 70, F184&lt;80),5%,if(and(F184&gt;= 80, F184&lt;90),5%,if(isblank(F184),1))))))))))))</f>
        <v>0.5</v>
      </c>
      <c r="Q184" s="4">
        <f>if(L184 = "C",'Survival Probabilities'!$C$7,if(L184="Q",'Survival Probabilities'!$C$8,if(L184="S",'Survival Probabilities'!$C$9,if(isblank(L184),1))))</f>
        <v>0.3369565217</v>
      </c>
      <c r="R184" s="5">
        <f>if(M184='Survival Probabilities'!$B$21,'Survival Probabilities'!$C$21,if(M184='Survival Probabilities'!$B$22,'Survival Probabilities'!$C$22,if(M184='Survival Probabilities'!$B$23,'Survival Probabilities'!$C$23,if(M184='Survival Probabilities'!$B$24,'Survival Probabilities'!$C$24,if(M184='Survival Probabilities'!$B$25,'Survival Probabilities'!$C$25,if(M184='Survival Probabilities'!$B$26,'Survival Probabilities'!$C$26,if(M184='Survival Probabilities'!$B$27,'Survival Probabilities'!$C$27,if(M184='Survival Probabilities'!$B$28,5%,if(M184="",1)))))))))</f>
        <v>1</v>
      </c>
      <c r="S184" s="4">
        <f t="shared" si="1"/>
        <v>0.007729393845</v>
      </c>
      <c r="T184" s="5">
        <f>if(S184&gt;='Survival Probabilities'!$J$4,1,0)</f>
        <v>0</v>
      </c>
      <c r="U184" s="5">
        <f t="shared" si="2"/>
        <v>1</v>
      </c>
    </row>
    <row r="185">
      <c r="A185" s="3">
        <v>184.0</v>
      </c>
      <c r="B185" s="3">
        <v>1.0</v>
      </c>
      <c r="C185" s="3">
        <v>2.0</v>
      </c>
      <c r="D185" s="3" t="s">
        <v>294</v>
      </c>
      <c r="E185" s="3" t="s">
        <v>22</v>
      </c>
      <c r="F185" s="3">
        <v>1.0</v>
      </c>
      <c r="G185" s="3">
        <v>2.0</v>
      </c>
      <c r="H185" s="3">
        <v>1.0</v>
      </c>
      <c r="I185" s="3">
        <v>230136.0</v>
      </c>
      <c r="J185" s="3">
        <v>39.0</v>
      </c>
      <c r="K185" s="3" t="s">
        <v>295</v>
      </c>
      <c r="L185" s="3" t="s">
        <v>24</v>
      </c>
      <c r="M185" s="5" t="str">
        <f t="shared" si="3"/>
        <v>F</v>
      </c>
      <c r="N185" s="4">
        <f>if(C185=1,'Survival Probabilities'!$C$2,if(C185 = 2,'Survival Probabilities'!$C$3,if(C185 = 3,'Survival Probabilities'!$C$4,if(isblank(C185),1))))</f>
        <v>0.472826087</v>
      </c>
      <c r="O185" s="4">
        <f>if(E185 = "male",'Survival Probabilities'!$C$5,if(E185="female",'Survival Probabilities'!$C$6,if(isblank(E185),1)))</f>
        <v>0.1889081456</v>
      </c>
      <c r="P185" s="4">
        <f>if(F185 &lt; 1,'Survival Probabilities'!$C$10,if(and(F185&gt;= 1, F185&lt;5),'Survival Probabilities'!$C$11, if(and(F185&gt;= 5, F185&lt;10),'Survival Probabilities'!$C$12,if(and(F185&gt;= 10, F185&lt;20),'Survival Probabilities'!$C$13,if(and(F185&gt;= 20, F185&lt;30),'Survival Probabilities'!$C$14,if(and(F185&gt;= 30, F185&lt;40),'Survival Probabilities'!$C$15,if(and(F185&gt;= 40, F185&lt;50),'Survival Probabilities'!$C$16,if(and(F185&gt;= 50, F185&lt;60),'Survival Probabilities'!$C$17,if(and(F185&gt;= 60, F185&lt;70),'Survival Probabilities'!$C$18,if(and(F185&gt;= 70, F185&lt;80),5%,if(and(F185&gt;= 80, F185&lt;90),5%,if(isblank(F185),1))))))))))))</f>
        <v>0.6060606061</v>
      </c>
      <c r="Q185" s="4">
        <f>if(L185 = "C",'Survival Probabilities'!$C$7,if(L185="Q",'Survival Probabilities'!$C$8,if(L185="S",'Survival Probabilities'!$C$9,if(isblank(L185),1))))</f>
        <v>0.3369565217</v>
      </c>
      <c r="R185" s="4">
        <f>if(M185='Survival Probabilities'!$B$21,'Survival Probabilities'!$C$21,if(M185='Survival Probabilities'!$B$22,'Survival Probabilities'!$C$22,if(M185='Survival Probabilities'!$B$23,'Survival Probabilities'!$C$23,if(M185='Survival Probabilities'!$B$24,'Survival Probabilities'!$C$24,if(M185='Survival Probabilities'!$B$25,'Survival Probabilities'!$C$25,if(M185='Survival Probabilities'!$B$26,'Survival Probabilities'!$C$26,if(M185='Survival Probabilities'!$B$27,'Survival Probabilities'!$C$27,if(M185='Survival Probabilities'!$B$28,5%,if(M185="",1)))))))))</f>
        <v>0.6153846154</v>
      </c>
      <c r="S185" s="4">
        <f t="shared" si="1"/>
        <v>0.01122506001</v>
      </c>
      <c r="T185" s="5">
        <f>if(S185&gt;='Survival Probabilities'!$J$4,1,0)</f>
        <v>0</v>
      </c>
      <c r="U185" s="5">
        <f t="shared" si="2"/>
        <v>0</v>
      </c>
    </row>
    <row r="186">
      <c r="A186" s="3">
        <v>185.0</v>
      </c>
      <c r="B186" s="3">
        <v>1.0</v>
      </c>
      <c r="C186" s="3">
        <v>3.0</v>
      </c>
      <c r="D186" s="3" t="s">
        <v>296</v>
      </c>
      <c r="E186" s="3" t="s">
        <v>26</v>
      </c>
      <c r="F186" s="3">
        <v>4.0</v>
      </c>
      <c r="G186" s="3">
        <v>0.0</v>
      </c>
      <c r="H186" s="3">
        <v>2.0</v>
      </c>
      <c r="I186" s="3">
        <v>315153.0</v>
      </c>
      <c r="J186" s="3">
        <v>22.025</v>
      </c>
      <c r="L186" s="3" t="s">
        <v>24</v>
      </c>
      <c r="M186" s="5" t="str">
        <f t="shared" si="3"/>
        <v/>
      </c>
      <c r="N186" s="4">
        <f>if(C186=1,'Survival Probabilities'!$C$2,if(C186 = 2,'Survival Probabilities'!$C$3,if(C186 = 3,'Survival Probabilities'!$C$4,if(isblank(C186),1))))</f>
        <v>0.2428571429</v>
      </c>
      <c r="O186" s="4">
        <f>if(E186 = "male",'Survival Probabilities'!$C$5,if(E186="female",'Survival Probabilities'!$C$6,if(isblank(E186),1)))</f>
        <v>0.7420382166</v>
      </c>
      <c r="P186" s="4">
        <f>if(F186 &lt; 1,'Survival Probabilities'!$C$10,if(and(F186&gt;= 1, F186&lt;5),'Survival Probabilities'!$C$11, if(and(F186&gt;= 5, F186&lt;10),'Survival Probabilities'!$C$12,if(and(F186&gt;= 10, F186&lt;20),'Survival Probabilities'!$C$13,if(and(F186&gt;= 20, F186&lt;30),'Survival Probabilities'!$C$14,if(and(F186&gt;= 30, F186&lt;40),'Survival Probabilities'!$C$15,if(and(F186&gt;= 40, F186&lt;50),'Survival Probabilities'!$C$16,if(and(F186&gt;= 50, F186&lt;60),'Survival Probabilities'!$C$17,if(and(F186&gt;= 60, F186&lt;70),'Survival Probabilities'!$C$18,if(and(F186&gt;= 70, F186&lt;80),5%,if(and(F186&gt;= 80, F186&lt;90),5%,if(isblank(F186),1))))))))))))</f>
        <v>0.6060606061</v>
      </c>
      <c r="Q186" s="4">
        <f>if(L186 = "C",'Survival Probabilities'!$C$7,if(L186="Q",'Survival Probabilities'!$C$8,if(L186="S",'Survival Probabilities'!$C$9,if(isblank(L186),1))))</f>
        <v>0.3369565217</v>
      </c>
      <c r="R186" s="5">
        <f>if(M186='Survival Probabilities'!$B$21,'Survival Probabilities'!$C$21,if(M186='Survival Probabilities'!$B$22,'Survival Probabilities'!$C$22,if(M186='Survival Probabilities'!$B$23,'Survival Probabilities'!$C$23,if(M186='Survival Probabilities'!$B$24,'Survival Probabilities'!$C$24,if(M186='Survival Probabilities'!$B$25,'Survival Probabilities'!$C$25,if(M186='Survival Probabilities'!$B$26,'Survival Probabilities'!$C$26,if(M186='Survival Probabilities'!$B$27,'Survival Probabilities'!$C$27,if(M186='Survival Probabilities'!$B$28,5%,if(M186="",1)))))))))</f>
        <v>1</v>
      </c>
      <c r="S186" s="4">
        <f t="shared" si="1"/>
        <v>0.03680163186</v>
      </c>
      <c r="T186" s="5">
        <f>if(S186&gt;='Survival Probabilities'!$J$4,1,0)</f>
        <v>1</v>
      </c>
      <c r="U186" s="5">
        <f t="shared" si="2"/>
        <v>1</v>
      </c>
    </row>
    <row r="187">
      <c r="A187" s="3">
        <v>186.0</v>
      </c>
      <c r="B187" s="3">
        <v>0.0</v>
      </c>
      <c r="C187" s="3">
        <v>1.0</v>
      </c>
      <c r="D187" s="3" t="s">
        <v>297</v>
      </c>
      <c r="E187" s="3" t="s">
        <v>22</v>
      </c>
      <c r="G187" s="3">
        <v>0.0</v>
      </c>
      <c r="H187" s="3">
        <v>0.0</v>
      </c>
      <c r="I187" s="3">
        <v>113767.0</v>
      </c>
      <c r="J187" s="3">
        <v>50.0</v>
      </c>
      <c r="K187" s="3" t="s">
        <v>298</v>
      </c>
      <c r="L187" s="3" t="s">
        <v>24</v>
      </c>
      <c r="M187" s="5" t="str">
        <f t="shared" si="3"/>
        <v>A</v>
      </c>
      <c r="N187" s="4">
        <f>if(C187=1,'Survival Probabilities'!$C$2,if(C187 = 2,'Survival Probabilities'!$C$3,if(C187 = 3,'Survival Probabilities'!$C$4,if(isblank(C187),1))))</f>
        <v>0.6296296296</v>
      </c>
      <c r="O187" s="4">
        <f>if(E187 = "male",'Survival Probabilities'!$C$5,if(E187="female",'Survival Probabilities'!$C$6,if(isblank(E187),1)))</f>
        <v>0.1889081456</v>
      </c>
      <c r="P187" s="4">
        <f>if(F187 &lt; 1,'Survival Probabilities'!$C$10,if(and(F187&gt;= 1, F187&lt;5),'Survival Probabilities'!$C$11, if(and(F187&gt;= 5, F187&lt;10),'Survival Probabilities'!$C$12,if(and(F187&gt;= 10, F187&lt;20),'Survival Probabilities'!$C$13,if(and(F187&gt;= 20, F187&lt;30),'Survival Probabilities'!$C$14,if(and(F187&gt;= 30, F187&lt;40),'Survival Probabilities'!$C$15,if(and(F187&gt;= 40, F187&lt;50),'Survival Probabilities'!$C$16,if(and(F187&gt;= 50, F187&lt;60),'Survival Probabilities'!$C$17,if(and(F187&gt;= 60, F187&lt;70),'Survival Probabilities'!$C$18,if(and(F187&gt;= 70, F187&lt;80),5%,if(and(F187&gt;= 80, F187&lt;90),5%,if(isblank(F187),1))))))))))))</f>
        <v>1</v>
      </c>
      <c r="Q187" s="4">
        <f>if(L187 = "C",'Survival Probabilities'!$C$7,if(L187="Q",'Survival Probabilities'!$C$8,if(L187="S",'Survival Probabilities'!$C$9,if(isblank(L187),1))))</f>
        <v>0.3369565217</v>
      </c>
      <c r="R187" s="4">
        <f>if(M187='Survival Probabilities'!$B$21,'Survival Probabilities'!$C$21,if(M187='Survival Probabilities'!$B$22,'Survival Probabilities'!$C$22,if(M187='Survival Probabilities'!$B$23,'Survival Probabilities'!$C$23,if(M187='Survival Probabilities'!$B$24,'Survival Probabilities'!$C$24,if(M187='Survival Probabilities'!$B$25,'Survival Probabilities'!$C$25,if(M187='Survival Probabilities'!$B$26,'Survival Probabilities'!$C$26,if(M187='Survival Probabilities'!$B$27,'Survival Probabilities'!$C$27,if(M187='Survival Probabilities'!$B$28,5%,if(M187="",1)))))))))</f>
        <v>0.4666666667</v>
      </c>
      <c r="S187" s="4">
        <f t="shared" si="1"/>
        <v>0.01870322461</v>
      </c>
      <c r="T187" s="5">
        <f>if(S187&gt;='Survival Probabilities'!$J$4,1,0)</f>
        <v>0</v>
      </c>
      <c r="U187" s="5">
        <f t="shared" si="2"/>
        <v>1</v>
      </c>
    </row>
    <row r="188">
      <c r="A188" s="3">
        <v>187.0</v>
      </c>
      <c r="B188" s="3">
        <v>1.0</v>
      </c>
      <c r="C188" s="3">
        <v>3.0</v>
      </c>
      <c r="D188" s="3" t="s">
        <v>299</v>
      </c>
      <c r="E188" s="3" t="s">
        <v>26</v>
      </c>
      <c r="G188" s="3">
        <v>1.0</v>
      </c>
      <c r="H188" s="3">
        <v>0.0</v>
      </c>
      <c r="I188" s="3">
        <v>370365.0</v>
      </c>
      <c r="J188" s="3">
        <v>15.5</v>
      </c>
      <c r="L188" s="3" t="s">
        <v>36</v>
      </c>
      <c r="M188" s="5" t="str">
        <f t="shared" si="3"/>
        <v/>
      </c>
      <c r="N188" s="4">
        <f>if(C188=1,'Survival Probabilities'!$C$2,if(C188 = 2,'Survival Probabilities'!$C$3,if(C188 = 3,'Survival Probabilities'!$C$4,if(isblank(C188),1))))</f>
        <v>0.2428571429</v>
      </c>
      <c r="O188" s="4">
        <f>if(E188 = "male",'Survival Probabilities'!$C$5,if(E188="female",'Survival Probabilities'!$C$6,if(isblank(E188),1)))</f>
        <v>0.7420382166</v>
      </c>
      <c r="P188" s="4">
        <f>if(F188 &lt; 1,'Survival Probabilities'!$C$10,if(and(F188&gt;= 1, F188&lt;5),'Survival Probabilities'!$C$11, if(and(F188&gt;= 5, F188&lt;10),'Survival Probabilities'!$C$12,if(and(F188&gt;= 10, F188&lt;20),'Survival Probabilities'!$C$13,if(and(F188&gt;= 20, F188&lt;30),'Survival Probabilities'!$C$14,if(and(F188&gt;= 30, F188&lt;40),'Survival Probabilities'!$C$15,if(and(F188&gt;= 40, F188&lt;50),'Survival Probabilities'!$C$16,if(and(F188&gt;= 50, F188&lt;60),'Survival Probabilities'!$C$17,if(and(F188&gt;= 60, F188&lt;70),'Survival Probabilities'!$C$18,if(and(F188&gt;= 70, F188&lt;80),5%,if(and(F188&gt;= 80, F188&lt;90),5%,if(isblank(F188),1))))))))))))</f>
        <v>1</v>
      </c>
      <c r="Q188" s="4">
        <f>if(L188 = "C",'Survival Probabilities'!$C$7,if(L188="Q",'Survival Probabilities'!$C$8,if(L188="S",'Survival Probabilities'!$C$9,if(isblank(L188),1))))</f>
        <v>0.3896103896</v>
      </c>
      <c r="R188" s="5">
        <f>if(M188='Survival Probabilities'!$B$21,'Survival Probabilities'!$C$21,if(M188='Survival Probabilities'!$B$22,'Survival Probabilities'!$C$22,if(M188='Survival Probabilities'!$B$23,'Survival Probabilities'!$C$23,if(M188='Survival Probabilities'!$B$24,'Survival Probabilities'!$C$24,if(M188='Survival Probabilities'!$B$25,'Survival Probabilities'!$C$25,if(M188='Survival Probabilities'!$B$26,'Survival Probabilities'!$C$26,if(M188='Survival Probabilities'!$B$27,'Survival Probabilities'!$C$27,if(M188='Survival Probabilities'!$B$28,5%,if(M188="",1)))))))))</f>
        <v>1</v>
      </c>
      <c r="S188" s="4">
        <f t="shared" si="1"/>
        <v>0.07021140825</v>
      </c>
      <c r="T188" s="5">
        <f>if(S188&gt;='Survival Probabilities'!$J$4,1,0)</f>
        <v>1</v>
      </c>
      <c r="U188" s="5">
        <f t="shared" si="2"/>
        <v>1</v>
      </c>
    </row>
    <row r="189">
      <c r="A189" s="3">
        <v>188.0</v>
      </c>
      <c r="B189" s="3">
        <v>1.0</v>
      </c>
      <c r="C189" s="3">
        <v>1.0</v>
      </c>
      <c r="D189" s="3" t="s">
        <v>300</v>
      </c>
      <c r="E189" s="3" t="s">
        <v>22</v>
      </c>
      <c r="F189" s="3">
        <v>45.0</v>
      </c>
      <c r="G189" s="3">
        <v>0.0</v>
      </c>
      <c r="H189" s="3">
        <v>0.0</v>
      </c>
      <c r="I189" s="3">
        <v>111428.0</v>
      </c>
      <c r="J189" s="3">
        <v>26.55</v>
      </c>
      <c r="L189" s="3" t="s">
        <v>24</v>
      </c>
      <c r="M189" s="5" t="str">
        <f t="shared" si="3"/>
        <v/>
      </c>
      <c r="N189" s="4">
        <f>if(C189=1,'Survival Probabilities'!$C$2,if(C189 = 2,'Survival Probabilities'!$C$3,if(C189 = 3,'Survival Probabilities'!$C$4,if(isblank(C189),1))))</f>
        <v>0.6296296296</v>
      </c>
      <c r="O189" s="4">
        <f>if(E189 = "male",'Survival Probabilities'!$C$5,if(E189="female",'Survival Probabilities'!$C$6,if(isblank(E189),1)))</f>
        <v>0.1889081456</v>
      </c>
      <c r="P189" s="4">
        <f>if(F189 &lt; 1,'Survival Probabilities'!$C$10,if(and(F189&gt;= 1, F189&lt;5),'Survival Probabilities'!$C$11, if(and(F189&gt;= 5, F189&lt;10),'Survival Probabilities'!$C$12,if(and(F189&gt;= 10, F189&lt;20),'Survival Probabilities'!$C$13,if(and(F189&gt;= 20, F189&lt;30),'Survival Probabilities'!$C$14,if(and(F189&gt;= 30, F189&lt;40),'Survival Probabilities'!$C$15,if(and(F189&gt;= 40, F189&lt;50),'Survival Probabilities'!$C$16,if(and(F189&gt;= 50, F189&lt;60),'Survival Probabilities'!$C$17,if(and(F189&gt;= 60, F189&lt;70),'Survival Probabilities'!$C$18,if(and(F189&gt;= 70, F189&lt;80),5%,if(and(F189&gt;= 80, F189&lt;90),5%,if(isblank(F189),1))))))))))))</f>
        <v>0.3820224719</v>
      </c>
      <c r="Q189" s="4">
        <f>if(L189 = "C",'Survival Probabilities'!$C$7,if(L189="Q",'Survival Probabilities'!$C$8,if(L189="S",'Survival Probabilities'!$C$9,if(isblank(L189),1))))</f>
        <v>0.3369565217</v>
      </c>
      <c r="R189" s="5">
        <f>if(M189='Survival Probabilities'!$B$21,'Survival Probabilities'!$C$21,if(M189='Survival Probabilities'!$B$22,'Survival Probabilities'!$C$22,if(M189='Survival Probabilities'!$B$23,'Survival Probabilities'!$C$23,if(M189='Survival Probabilities'!$B$24,'Survival Probabilities'!$C$24,if(M189='Survival Probabilities'!$B$25,'Survival Probabilities'!$C$25,if(M189='Survival Probabilities'!$B$26,'Survival Probabilities'!$C$26,if(M189='Survival Probabilities'!$B$27,'Survival Probabilities'!$C$27,if(M189='Survival Probabilities'!$B$28,5%,if(M189="",1)))))))))</f>
        <v>1</v>
      </c>
      <c r="S189" s="4">
        <f t="shared" si="1"/>
        <v>0.01531082593</v>
      </c>
      <c r="T189" s="5">
        <f>if(S189&gt;='Survival Probabilities'!$J$4,1,0)</f>
        <v>0</v>
      </c>
      <c r="U189" s="5">
        <f t="shared" si="2"/>
        <v>0</v>
      </c>
    </row>
    <row r="190">
      <c r="A190" s="3">
        <v>189.0</v>
      </c>
      <c r="B190" s="3">
        <v>0.0</v>
      </c>
      <c r="C190" s="3">
        <v>3.0</v>
      </c>
      <c r="D190" s="3" t="s">
        <v>301</v>
      </c>
      <c r="E190" s="3" t="s">
        <v>22</v>
      </c>
      <c r="F190" s="3">
        <v>40.0</v>
      </c>
      <c r="G190" s="3">
        <v>1.0</v>
      </c>
      <c r="H190" s="3">
        <v>1.0</v>
      </c>
      <c r="I190" s="3">
        <v>364849.0</v>
      </c>
      <c r="J190" s="3">
        <v>15.5</v>
      </c>
      <c r="L190" s="3" t="s">
        <v>36</v>
      </c>
      <c r="M190" s="5" t="str">
        <f t="shared" si="3"/>
        <v/>
      </c>
      <c r="N190" s="4">
        <f>if(C190=1,'Survival Probabilities'!$C$2,if(C190 = 2,'Survival Probabilities'!$C$3,if(C190 = 3,'Survival Probabilities'!$C$4,if(isblank(C190),1))))</f>
        <v>0.2428571429</v>
      </c>
      <c r="O190" s="4">
        <f>if(E190 = "male",'Survival Probabilities'!$C$5,if(E190="female",'Survival Probabilities'!$C$6,if(isblank(E190),1)))</f>
        <v>0.1889081456</v>
      </c>
      <c r="P190" s="4">
        <f>if(F190 &lt; 1,'Survival Probabilities'!$C$10,if(and(F190&gt;= 1, F190&lt;5),'Survival Probabilities'!$C$11, if(and(F190&gt;= 5, F190&lt;10),'Survival Probabilities'!$C$12,if(and(F190&gt;= 10, F190&lt;20),'Survival Probabilities'!$C$13,if(and(F190&gt;= 20, F190&lt;30),'Survival Probabilities'!$C$14,if(and(F190&gt;= 30, F190&lt;40),'Survival Probabilities'!$C$15,if(and(F190&gt;= 40, F190&lt;50),'Survival Probabilities'!$C$16,if(and(F190&gt;= 50, F190&lt;60),'Survival Probabilities'!$C$17,if(and(F190&gt;= 60, F190&lt;70),'Survival Probabilities'!$C$18,if(and(F190&gt;= 70, F190&lt;80),5%,if(and(F190&gt;= 80, F190&lt;90),5%,if(isblank(F190),1))))))))))))</f>
        <v>0.3820224719</v>
      </c>
      <c r="Q190" s="4">
        <f>if(L190 = "C",'Survival Probabilities'!$C$7,if(L190="Q",'Survival Probabilities'!$C$8,if(L190="S",'Survival Probabilities'!$C$9,if(isblank(L190),1))))</f>
        <v>0.3896103896</v>
      </c>
      <c r="R190" s="5">
        <f>if(M190='Survival Probabilities'!$B$21,'Survival Probabilities'!$C$21,if(M190='Survival Probabilities'!$B$22,'Survival Probabilities'!$C$22,if(M190='Survival Probabilities'!$B$23,'Survival Probabilities'!$C$23,if(M190='Survival Probabilities'!$B$24,'Survival Probabilities'!$C$24,if(M190='Survival Probabilities'!$B$25,'Survival Probabilities'!$C$25,if(M190='Survival Probabilities'!$B$26,'Survival Probabilities'!$C$26,if(M190='Survival Probabilities'!$B$27,'Survival Probabilities'!$C$27,if(M190='Survival Probabilities'!$B$28,5%,if(M190="",1)))))))))</f>
        <v>1</v>
      </c>
      <c r="S190" s="4">
        <f t="shared" si="1"/>
        <v>0.00682843227</v>
      </c>
      <c r="T190" s="5">
        <f>if(S190&gt;='Survival Probabilities'!$J$4,1,0)</f>
        <v>0</v>
      </c>
      <c r="U190" s="5">
        <f t="shared" si="2"/>
        <v>1</v>
      </c>
    </row>
    <row r="191">
      <c r="A191" s="3">
        <v>190.0</v>
      </c>
      <c r="B191" s="3">
        <v>0.0</v>
      </c>
      <c r="C191" s="3">
        <v>3.0</v>
      </c>
      <c r="D191" s="3" t="s">
        <v>302</v>
      </c>
      <c r="E191" s="3" t="s">
        <v>22</v>
      </c>
      <c r="F191" s="3">
        <v>36.0</v>
      </c>
      <c r="G191" s="3">
        <v>0.0</v>
      </c>
      <c r="H191" s="3">
        <v>0.0</v>
      </c>
      <c r="I191" s="3">
        <v>349247.0</v>
      </c>
      <c r="J191" s="3">
        <v>7.8958</v>
      </c>
      <c r="L191" s="3" t="s">
        <v>24</v>
      </c>
      <c r="M191" s="5" t="str">
        <f t="shared" si="3"/>
        <v/>
      </c>
      <c r="N191" s="4">
        <f>if(C191=1,'Survival Probabilities'!$C$2,if(C191 = 2,'Survival Probabilities'!$C$3,if(C191 = 3,'Survival Probabilities'!$C$4,if(isblank(C191),1))))</f>
        <v>0.2428571429</v>
      </c>
      <c r="O191" s="4">
        <f>if(E191 = "male",'Survival Probabilities'!$C$5,if(E191="female",'Survival Probabilities'!$C$6,if(isblank(E191),1)))</f>
        <v>0.1889081456</v>
      </c>
      <c r="P191" s="4">
        <f>if(F191 &lt; 1,'Survival Probabilities'!$C$10,if(and(F191&gt;= 1, F191&lt;5),'Survival Probabilities'!$C$11, if(and(F191&gt;= 5, F191&lt;10),'Survival Probabilities'!$C$12,if(and(F191&gt;= 10, F191&lt;20),'Survival Probabilities'!$C$13,if(and(F191&gt;= 20, F191&lt;30),'Survival Probabilities'!$C$14,if(and(F191&gt;= 30, F191&lt;40),'Survival Probabilities'!$C$15,if(and(F191&gt;= 40, F191&lt;50),'Survival Probabilities'!$C$16,if(and(F191&gt;= 50, F191&lt;60),'Survival Probabilities'!$C$17,if(and(F191&gt;= 60, F191&lt;70),'Survival Probabilities'!$C$18,if(and(F191&gt;= 70, F191&lt;80),5%,if(and(F191&gt;= 80, F191&lt;90),5%,if(isblank(F191),1))))))))))))</f>
        <v>0.4371257485</v>
      </c>
      <c r="Q191" s="4">
        <f>if(L191 = "C",'Survival Probabilities'!$C$7,if(L191="Q",'Survival Probabilities'!$C$8,if(L191="S",'Survival Probabilities'!$C$9,if(isblank(L191),1))))</f>
        <v>0.3369565217</v>
      </c>
      <c r="R191" s="5">
        <f>if(M191='Survival Probabilities'!$B$21,'Survival Probabilities'!$C$21,if(M191='Survival Probabilities'!$B$22,'Survival Probabilities'!$C$22,if(M191='Survival Probabilities'!$B$23,'Survival Probabilities'!$C$23,if(M191='Survival Probabilities'!$B$24,'Survival Probabilities'!$C$24,if(M191='Survival Probabilities'!$B$25,'Survival Probabilities'!$C$25,if(M191='Survival Probabilities'!$B$26,'Survival Probabilities'!$C$26,if(M191='Survival Probabilities'!$B$27,'Survival Probabilities'!$C$27,if(M191='Survival Probabilities'!$B$28,5%,if(M191="",1)))))))))</f>
        <v>1</v>
      </c>
      <c r="S191" s="4">
        <f t="shared" si="1"/>
        <v>0.00675743414</v>
      </c>
      <c r="T191" s="5">
        <f>if(S191&gt;='Survival Probabilities'!$J$4,1,0)</f>
        <v>0</v>
      </c>
      <c r="U191" s="5">
        <f t="shared" si="2"/>
        <v>1</v>
      </c>
    </row>
    <row r="192">
      <c r="A192" s="3">
        <v>191.0</v>
      </c>
      <c r="B192" s="3">
        <v>1.0</v>
      </c>
      <c r="C192" s="3">
        <v>2.0</v>
      </c>
      <c r="D192" s="3" t="s">
        <v>303</v>
      </c>
      <c r="E192" s="3" t="s">
        <v>26</v>
      </c>
      <c r="F192" s="3">
        <v>32.0</v>
      </c>
      <c r="G192" s="3">
        <v>0.0</v>
      </c>
      <c r="H192" s="3">
        <v>0.0</v>
      </c>
      <c r="I192" s="3">
        <v>234604.0</v>
      </c>
      <c r="J192" s="3">
        <v>13.0</v>
      </c>
      <c r="L192" s="3" t="s">
        <v>24</v>
      </c>
      <c r="M192" s="5" t="str">
        <f t="shared" si="3"/>
        <v/>
      </c>
      <c r="N192" s="4">
        <f>if(C192=1,'Survival Probabilities'!$C$2,if(C192 = 2,'Survival Probabilities'!$C$3,if(C192 = 3,'Survival Probabilities'!$C$4,if(isblank(C192),1))))</f>
        <v>0.472826087</v>
      </c>
      <c r="O192" s="4">
        <f>if(E192 = "male",'Survival Probabilities'!$C$5,if(E192="female",'Survival Probabilities'!$C$6,if(isblank(E192),1)))</f>
        <v>0.7420382166</v>
      </c>
      <c r="P192" s="4">
        <f>if(F192 &lt; 1,'Survival Probabilities'!$C$10,if(and(F192&gt;= 1, F192&lt;5),'Survival Probabilities'!$C$11, if(and(F192&gt;= 5, F192&lt;10),'Survival Probabilities'!$C$12,if(and(F192&gt;= 10, F192&lt;20),'Survival Probabilities'!$C$13,if(and(F192&gt;= 20, F192&lt;30),'Survival Probabilities'!$C$14,if(and(F192&gt;= 30, F192&lt;40),'Survival Probabilities'!$C$15,if(and(F192&gt;= 40, F192&lt;50),'Survival Probabilities'!$C$16,if(and(F192&gt;= 50, F192&lt;60),'Survival Probabilities'!$C$17,if(and(F192&gt;= 60, F192&lt;70),'Survival Probabilities'!$C$18,if(and(F192&gt;= 70, F192&lt;80),5%,if(and(F192&gt;= 80, F192&lt;90),5%,if(isblank(F192),1))))))))))))</f>
        <v>0.4371257485</v>
      </c>
      <c r="Q192" s="4">
        <f>if(L192 = "C",'Survival Probabilities'!$C$7,if(L192="Q",'Survival Probabilities'!$C$8,if(L192="S",'Survival Probabilities'!$C$9,if(isblank(L192),1))))</f>
        <v>0.3369565217</v>
      </c>
      <c r="R192" s="5">
        <f>if(M192='Survival Probabilities'!$B$21,'Survival Probabilities'!$C$21,if(M192='Survival Probabilities'!$B$22,'Survival Probabilities'!$C$22,if(M192='Survival Probabilities'!$B$23,'Survival Probabilities'!$C$23,if(M192='Survival Probabilities'!$B$24,'Survival Probabilities'!$C$24,if(M192='Survival Probabilities'!$B$25,'Survival Probabilities'!$C$25,if(M192='Survival Probabilities'!$B$26,'Survival Probabilities'!$C$26,if(M192='Survival Probabilities'!$B$27,'Survival Probabilities'!$C$27,if(M192='Survival Probabilities'!$B$28,5%,if(M192="",1)))))))))</f>
        <v>1</v>
      </c>
      <c r="S192" s="4">
        <f t="shared" si="1"/>
        <v>0.05167826898</v>
      </c>
      <c r="T192" s="5">
        <f>if(S192&gt;='Survival Probabilities'!$J$4,1,0)</f>
        <v>1</v>
      </c>
      <c r="U192" s="5">
        <f t="shared" si="2"/>
        <v>1</v>
      </c>
    </row>
    <row r="193">
      <c r="A193" s="3">
        <v>192.0</v>
      </c>
      <c r="B193" s="3">
        <v>0.0</v>
      </c>
      <c r="C193" s="3">
        <v>2.0</v>
      </c>
      <c r="D193" s="3" t="s">
        <v>304</v>
      </c>
      <c r="E193" s="3" t="s">
        <v>22</v>
      </c>
      <c r="F193" s="3">
        <v>19.0</v>
      </c>
      <c r="G193" s="3">
        <v>0.0</v>
      </c>
      <c r="H193" s="3">
        <v>0.0</v>
      </c>
      <c r="I193" s="3">
        <v>28424.0</v>
      </c>
      <c r="J193" s="3">
        <v>13.0</v>
      </c>
      <c r="L193" s="3" t="s">
        <v>24</v>
      </c>
      <c r="M193" s="5" t="str">
        <f t="shared" si="3"/>
        <v/>
      </c>
      <c r="N193" s="4">
        <f>if(C193=1,'Survival Probabilities'!$C$2,if(C193 = 2,'Survival Probabilities'!$C$3,if(C193 = 3,'Survival Probabilities'!$C$4,if(isblank(C193),1))))</f>
        <v>0.472826087</v>
      </c>
      <c r="O193" s="4">
        <f>if(E193 = "male",'Survival Probabilities'!$C$5,if(E193="female",'Survival Probabilities'!$C$6,if(isblank(E193),1)))</f>
        <v>0.1889081456</v>
      </c>
      <c r="P193" s="4">
        <f>if(F193 &lt; 1,'Survival Probabilities'!$C$10,if(and(F193&gt;= 1, F193&lt;5),'Survival Probabilities'!$C$11, if(and(F193&gt;= 5, F193&lt;10),'Survival Probabilities'!$C$12,if(and(F193&gt;= 10, F193&lt;20),'Survival Probabilities'!$C$13,if(and(F193&gt;= 20, F193&lt;30),'Survival Probabilities'!$C$14,if(and(F193&gt;= 30, F193&lt;40),'Survival Probabilities'!$C$15,if(and(F193&gt;= 40, F193&lt;50),'Survival Probabilities'!$C$16,if(and(F193&gt;= 50, F193&lt;60),'Survival Probabilities'!$C$17,if(and(F193&gt;= 60, F193&lt;70),'Survival Probabilities'!$C$18,if(and(F193&gt;= 70, F193&lt;80),5%,if(and(F193&gt;= 80, F193&lt;90),5%,if(isblank(F193),1))))))))))))</f>
        <v>0.4019607843</v>
      </c>
      <c r="Q193" s="4">
        <f>if(L193 = "C",'Survival Probabilities'!$C$7,if(L193="Q",'Survival Probabilities'!$C$8,if(L193="S",'Survival Probabilities'!$C$9,if(isblank(L193),1))))</f>
        <v>0.3369565217</v>
      </c>
      <c r="R193" s="5">
        <f>if(M193='Survival Probabilities'!$B$21,'Survival Probabilities'!$C$21,if(M193='Survival Probabilities'!$B$22,'Survival Probabilities'!$C$22,if(M193='Survival Probabilities'!$B$23,'Survival Probabilities'!$C$23,if(M193='Survival Probabilities'!$B$24,'Survival Probabilities'!$C$24,if(M193='Survival Probabilities'!$B$25,'Survival Probabilities'!$C$25,if(M193='Survival Probabilities'!$B$26,'Survival Probabilities'!$C$26,if(M193='Survival Probabilities'!$B$27,'Survival Probabilities'!$C$27,if(M193='Survival Probabilities'!$B$28,5%,if(M193="",1)))))))))</f>
        <v>1</v>
      </c>
      <c r="S193" s="4">
        <f t="shared" si="1"/>
        <v>0.01209789096</v>
      </c>
      <c r="T193" s="5">
        <f>if(S193&gt;='Survival Probabilities'!$J$4,1,0)</f>
        <v>0</v>
      </c>
      <c r="U193" s="5">
        <f t="shared" si="2"/>
        <v>1</v>
      </c>
    </row>
    <row r="194">
      <c r="A194" s="3">
        <v>193.0</v>
      </c>
      <c r="B194" s="3">
        <v>1.0</v>
      </c>
      <c r="C194" s="3">
        <v>3.0</v>
      </c>
      <c r="D194" s="3" t="s">
        <v>305</v>
      </c>
      <c r="E194" s="3" t="s">
        <v>26</v>
      </c>
      <c r="F194" s="3">
        <v>19.0</v>
      </c>
      <c r="G194" s="3">
        <v>1.0</v>
      </c>
      <c r="H194" s="3">
        <v>0.0</v>
      </c>
      <c r="I194" s="3">
        <v>350046.0</v>
      </c>
      <c r="J194" s="3">
        <v>7.8542</v>
      </c>
      <c r="L194" s="3" t="s">
        <v>24</v>
      </c>
      <c r="M194" s="5" t="str">
        <f t="shared" si="3"/>
        <v/>
      </c>
      <c r="N194" s="4">
        <f>if(C194=1,'Survival Probabilities'!$C$2,if(C194 = 2,'Survival Probabilities'!$C$3,if(C194 = 3,'Survival Probabilities'!$C$4,if(isblank(C194),1))))</f>
        <v>0.2428571429</v>
      </c>
      <c r="O194" s="4">
        <f>if(E194 = "male",'Survival Probabilities'!$C$5,if(E194="female",'Survival Probabilities'!$C$6,if(isblank(E194),1)))</f>
        <v>0.7420382166</v>
      </c>
      <c r="P194" s="4">
        <f>if(F194 &lt; 1,'Survival Probabilities'!$C$10,if(and(F194&gt;= 1, F194&lt;5),'Survival Probabilities'!$C$11, if(and(F194&gt;= 5, F194&lt;10),'Survival Probabilities'!$C$12,if(and(F194&gt;= 10, F194&lt;20),'Survival Probabilities'!$C$13,if(and(F194&gt;= 20, F194&lt;30),'Survival Probabilities'!$C$14,if(and(F194&gt;= 30, F194&lt;40),'Survival Probabilities'!$C$15,if(and(F194&gt;= 40, F194&lt;50),'Survival Probabilities'!$C$16,if(and(F194&gt;= 50, F194&lt;60),'Survival Probabilities'!$C$17,if(and(F194&gt;= 60, F194&lt;70),'Survival Probabilities'!$C$18,if(and(F194&gt;= 70, F194&lt;80),5%,if(and(F194&gt;= 80, F194&lt;90),5%,if(isblank(F194),1))))))))))))</f>
        <v>0.4019607843</v>
      </c>
      <c r="Q194" s="4">
        <f>if(L194 = "C",'Survival Probabilities'!$C$7,if(L194="Q",'Survival Probabilities'!$C$8,if(L194="S",'Survival Probabilities'!$C$9,if(isblank(L194),1))))</f>
        <v>0.3369565217</v>
      </c>
      <c r="R194" s="5">
        <f>if(M194='Survival Probabilities'!$B$21,'Survival Probabilities'!$C$21,if(M194='Survival Probabilities'!$B$22,'Survival Probabilities'!$C$22,if(M194='Survival Probabilities'!$B$23,'Survival Probabilities'!$C$23,if(M194='Survival Probabilities'!$B$24,'Survival Probabilities'!$C$24,if(M194='Survival Probabilities'!$B$25,'Survival Probabilities'!$C$25,if(M194='Survival Probabilities'!$B$26,'Survival Probabilities'!$C$26,if(M194='Survival Probabilities'!$B$27,'Survival Probabilities'!$C$27,if(M194='Survival Probabilities'!$B$28,5%,if(M194="",1)))))))))</f>
        <v>1</v>
      </c>
      <c r="S194" s="4">
        <f t="shared" si="1"/>
        <v>0.02440814113</v>
      </c>
      <c r="T194" s="5">
        <f>if(S194&gt;='Survival Probabilities'!$J$4,1,0)</f>
        <v>0</v>
      </c>
      <c r="U194" s="5">
        <f t="shared" si="2"/>
        <v>0</v>
      </c>
    </row>
    <row r="195">
      <c r="A195" s="3">
        <v>194.0</v>
      </c>
      <c r="B195" s="3">
        <v>1.0</v>
      </c>
      <c r="C195" s="3">
        <v>2.0</v>
      </c>
      <c r="D195" s="3" t="s">
        <v>306</v>
      </c>
      <c r="E195" s="3" t="s">
        <v>22</v>
      </c>
      <c r="F195" s="3">
        <v>3.0</v>
      </c>
      <c r="G195" s="3">
        <v>1.0</v>
      </c>
      <c r="H195" s="3">
        <v>1.0</v>
      </c>
      <c r="I195" s="3">
        <v>230080.0</v>
      </c>
      <c r="J195" s="3">
        <v>26.0</v>
      </c>
      <c r="K195" s="3" t="s">
        <v>241</v>
      </c>
      <c r="L195" s="3" t="s">
        <v>24</v>
      </c>
      <c r="M195" s="5" t="str">
        <f t="shared" si="3"/>
        <v>F</v>
      </c>
      <c r="N195" s="4">
        <f>if(C195=1,'Survival Probabilities'!$C$2,if(C195 = 2,'Survival Probabilities'!$C$3,if(C195 = 3,'Survival Probabilities'!$C$4,if(isblank(C195),1))))</f>
        <v>0.472826087</v>
      </c>
      <c r="O195" s="4">
        <f>if(E195 = "male",'Survival Probabilities'!$C$5,if(E195="female",'Survival Probabilities'!$C$6,if(isblank(E195),1)))</f>
        <v>0.1889081456</v>
      </c>
      <c r="P195" s="4">
        <f>if(F195 &lt; 1,'Survival Probabilities'!$C$10,if(and(F195&gt;= 1, F195&lt;5),'Survival Probabilities'!$C$11, if(and(F195&gt;= 5, F195&lt;10),'Survival Probabilities'!$C$12,if(and(F195&gt;= 10, F195&lt;20),'Survival Probabilities'!$C$13,if(and(F195&gt;= 20, F195&lt;30),'Survival Probabilities'!$C$14,if(and(F195&gt;= 30, F195&lt;40),'Survival Probabilities'!$C$15,if(and(F195&gt;= 40, F195&lt;50),'Survival Probabilities'!$C$16,if(and(F195&gt;= 50, F195&lt;60),'Survival Probabilities'!$C$17,if(and(F195&gt;= 60, F195&lt;70),'Survival Probabilities'!$C$18,if(and(F195&gt;= 70, F195&lt;80),5%,if(and(F195&gt;= 80, F195&lt;90),5%,if(isblank(F195),1))))))))))))</f>
        <v>0.6060606061</v>
      </c>
      <c r="Q195" s="4">
        <f>if(L195 = "C",'Survival Probabilities'!$C$7,if(L195="Q",'Survival Probabilities'!$C$8,if(L195="S",'Survival Probabilities'!$C$9,if(isblank(L195),1))))</f>
        <v>0.3369565217</v>
      </c>
      <c r="R195" s="4">
        <f>if(M195='Survival Probabilities'!$B$21,'Survival Probabilities'!$C$21,if(M195='Survival Probabilities'!$B$22,'Survival Probabilities'!$C$22,if(M195='Survival Probabilities'!$B$23,'Survival Probabilities'!$C$23,if(M195='Survival Probabilities'!$B$24,'Survival Probabilities'!$C$24,if(M195='Survival Probabilities'!$B$25,'Survival Probabilities'!$C$25,if(M195='Survival Probabilities'!$B$26,'Survival Probabilities'!$C$26,if(M195='Survival Probabilities'!$B$27,'Survival Probabilities'!$C$27,if(M195='Survival Probabilities'!$B$28,5%,if(M195="",1)))))))))</f>
        <v>0.6153846154</v>
      </c>
      <c r="S195" s="4">
        <f t="shared" si="1"/>
        <v>0.01122506001</v>
      </c>
      <c r="T195" s="5">
        <f>if(S195&gt;='Survival Probabilities'!$J$4,1,0)</f>
        <v>0</v>
      </c>
      <c r="U195" s="5">
        <f t="shared" si="2"/>
        <v>0</v>
      </c>
    </row>
    <row r="196">
      <c r="A196" s="3">
        <v>195.0</v>
      </c>
      <c r="B196" s="3">
        <v>1.0</v>
      </c>
      <c r="C196" s="3">
        <v>1.0</v>
      </c>
      <c r="D196" s="3" t="s">
        <v>307</v>
      </c>
      <c r="E196" s="3" t="s">
        <v>26</v>
      </c>
      <c r="F196" s="3">
        <v>44.0</v>
      </c>
      <c r="G196" s="3">
        <v>0.0</v>
      </c>
      <c r="H196" s="3">
        <v>0.0</v>
      </c>
      <c r="I196" s="3" t="s">
        <v>308</v>
      </c>
      <c r="J196" s="3">
        <v>27.7208</v>
      </c>
      <c r="K196" s="3" t="s">
        <v>309</v>
      </c>
      <c r="L196" s="3" t="s">
        <v>29</v>
      </c>
      <c r="M196" s="5" t="str">
        <f t="shared" si="3"/>
        <v>B</v>
      </c>
      <c r="N196" s="4">
        <f>if(C196=1,'Survival Probabilities'!$C$2,if(C196 = 2,'Survival Probabilities'!$C$3,if(C196 = 3,'Survival Probabilities'!$C$4,if(isblank(C196),1))))</f>
        <v>0.6296296296</v>
      </c>
      <c r="O196" s="4">
        <f>if(E196 = "male",'Survival Probabilities'!$C$5,if(E196="female",'Survival Probabilities'!$C$6,if(isblank(E196),1)))</f>
        <v>0.7420382166</v>
      </c>
      <c r="P196" s="4">
        <f>if(F196 &lt; 1,'Survival Probabilities'!$C$10,if(and(F196&gt;= 1, F196&lt;5),'Survival Probabilities'!$C$11, if(and(F196&gt;= 5, F196&lt;10),'Survival Probabilities'!$C$12,if(and(F196&gt;= 10, F196&lt;20),'Survival Probabilities'!$C$13,if(and(F196&gt;= 20, F196&lt;30),'Survival Probabilities'!$C$14,if(and(F196&gt;= 30, F196&lt;40),'Survival Probabilities'!$C$15,if(and(F196&gt;= 40, F196&lt;50),'Survival Probabilities'!$C$16,if(and(F196&gt;= 50, F196&lt;60),'Survival Probabilities'!$C$17,if(and(F196&gt;= 60, F196&lt;70),'Survival Probabilities'!$C$18,if(and(F196&gt;= 70, F196&lt;80),5%,if(and(F196&gt;= 80, F196&lt;90),5%,if(isblank(F196),1))))))))))))</f>
        <v>0.3820224719</v>
      </c>
      <c r="Q196" s="4">
        <f>if(L196 = "C",'Survival Probabilities'!$C$7,if(L196="Q",'Survival Probabilities'!$C$8,if(L196="S",'Survival Probabilities'!$C$9,if(isblank(L196),1))))</f>
        <v>0.5535714286</v>
      </c>
      <c r="R196" s="4">
        <f>if(M196='Survival Probabilities'!$B$21,'Survival Probabilities'!$C$21,if(M196='Survival Probabilities'!$B$22,'Survival Probabilities'!$C$22,if(M196='Survival Probabilities'!$B$23,'Survival Probabilities'!$C$23,if(M196='Survival Probabilities'!$B$24,'Survival Probabilities'!$C$24,if(M196='Survival Probabilities'!$B$25,'Survival Probabilities'!$C$25,if(M196='Survival Probabilities'!$B$26,'Survival Probabilities'!$C$26,if(M196='Survival Probabilities'!$B$27,'Survival Probabilities'!$C$27,if(M196='Survival Probabilities'!$B$28,5%,if(M196="",1)))))))))</f>
        <v>0.7446808511</v>
      </c>
      <c r="S196" s="4">
        <f t="shared" si="1"/>
        <v>0.07357735878</v>
      </c>
      <c r="T196" s="5">
        <f>if(S196&gt;='Survival Probabilities'!$J$4,1,0)</f>
        <v>1</v>
      </c>
      <c r="U196" s="5">
        <f t="shared" si="2"/>
        <v>1</v>
      </c>
    </row>
    <row r="197">
      <c r="A197" s="3">
        <v>196.0</v>
      </c>
      <c r="B197" s="3">
        <v>1.0</v>
      </c>
      <c r="C197" s="3">
        <v>1.0</v>
      </c>
      <c r="D197" s="3" t="s">
        <v>310</v>
      </c>
      <c r="E197" s="3" t="s">
        <v>26</v>
      </c>
      <c r="F197" s="3">
        <v>58.0</v>
      </c>
      <c r="G197" s="3">
        <v>0.0</v>
      </c>
      <c r="H197" s="3">
        <v>0.0</v>
      </c>
      <c r="I197" s="3" t="s">
        <v>72</v>
      </c>
      <c r="J197" s="3">
        <v>146.5208</v>
      </c>
      <c r="K197" s="3" t="s">
        <v>311</v>
      </c>
      <c r="L197" s="3" t="s">
        <v>29</v>
      </c>
      <c r="M197" s="5" t="str">
        <f t="shared" si="3"/>
        <v>B</v>
      </c>
      <c r="N197" s="4">
        <f>if(C197=1,'Survival Probabilities'!$C$2,if(C197 = 2,'Survival Probabilities'!$C$3,if(C197 = 3,'Survival Probabilities'!$C$4,if(isblank(C197),1))))</f>
        <v>0.6296296296</v>
      </c>
      <c r="O197" s="4">
        <f>if(E197 = "male",'Survival Probabilities'!$C$5,if(E197="female",'Survival Probabilities'!$C$6,if(isblank(E197),1)))</f>
        <v>0.7420382166</v>
      </c>
      <c r="P197" s="4">
        <f>if(F197 &lt; 1,'Survival Probabilities'!$C$10,if(and(F197&gt;= 1, F197&lt;5),'Survival Probabilities'!$C$11, if(and(F197&gt;= 5, F197&lt;10),'Survival Probabilities'!$C$12,if(and(F197&gt;= 10, F197&lt;20),'Survival Probabilities'!$C$13,if(and(F197&gt;= 20, F197&lt;30),'Survival Probabilities'!$C$14,if(and(F197&gt;= 30, F197&lt;40),'Survival Probabilities'!$C$15,if(and(F197&gt;= 40, F197&lt;50),'Survival Probabilities'!$C$16,if(and(F197&gt;= 50, F197&lt;60),'Survival Probabilities'!$C$17,if(and(F197&gt;= 60, F197&lt;70),'Survival Probabilities'!$C$18,if(and(F197&gt;= 70, F197&lt;80),5%,if(and(F197&gt;= 80, F197&lt;90),5%,if(isblank(F197),1))))))))))))</f>
        <v>0.4166666667</v>
      </c>
      <c r="Q197" s="4">
        <f>if(L197 = "C",'Survival Probabilities'!$C$7,if(L197="Q",'Survival Probabilities'!$C$8,if(L197="S",'Survival Probabilities'!$C$9,if(isblank(L197),1))))</f>
        <v>0.5535714286</v>
      </c>
      <c r="R197" s="4">
        <f>if(M197='Survival Probabilities'!$B$21,'Survival Probabilities'!$C$21,if(M197='Survival Probabilities'!$B$22,'Survival Probabilities'!$C$22,if(M197='Survival Probabilities'!$B$23,'Survival Probabilities'!$C$23,if(M197='Survival Probabilities'!$B$24,'Survival Probabilities'!$C$24,if(M197='Survival Probabilities'!$B$25,'Survival Probabilities'!$C$25,if(M197='Survival Probabilities'!$B$26,'Survival Probabilities'!$C$26,if(M197='Survival Probabilities'!$B$27,'Survival Probabilities'!$C$27,if(M197='Survival Probabilities'!$B$28,5%,if(M197="",1)))))))))</f>
        <v>0.7446808511</v>
      </c>
      <c r="S197" s="4">
        <f t="shared" si="1"/>
        <v>0.08024981533</v>
      </c>
      <c r="T197" s="5">
        <f>if(S197&gt;='Survival Probabilities'!$J$4,1,0)</f>
        <v>1</v>
      </c>
      <c r="U197" s="5">
        <f t="shared" si="2"/>
        <v>1</v>
      </c>
    </row>
    <row r="198">
      <c r="A198" s="3">
        <v>197.0</v>
      </c>
      <c r="B198" s="3">
        <v>0.0</v>
      </c>
      <c r="C198" s="3">
        <v>3.0</v>
      </c>
      <c r="D198" s="3" t="s">
        <v>312</v>
      </c>
      <c r="E198" s="3" t="s">
        <v>22</v>
      </c>
      <c r="G198" s="3">
        <v>0.0</v>
      </c>
      <c r="H198" s="3">
        <v>0.0</v>
      </c>
      <c r="I198" s="3">
        <v>368703.0</v>
      </c>
      <c r="J198" s="3">
        <v>7.75</v>
      </c>
      <c r="L198" s="3" t="s">
        <v>36</v>
      </c>
      <c r="M198" s="5" t="str">
        <f t="shared" si="3"/>
        <v/>
      </c>
      <c r="N198" s="4">
        <f>if(C198=1,'Survival Probabilities'!$C$2,if(C198 = 2,'Survival Probabilities'!$C$3,if(C198 = 3,'Survival Probabilities'!$C$4,if(isblank(C198),1))))</f>
        <v>0.2428571429</v>
      </c>
      <c r="O198" s="4">
        <f>if(E198 = "male",'Survival Probabilities'!$C$5,if(E198="female",'Survival Probabilities'!$C$6,if(isblank(E198),1)))</f>
        <v>0.1889081456</v>
      </c>
      <c r="P198" s="4">
        <f>if(F198 &lt; 1,'Survival Probabilities'!$C$10,if(and(F198&gt;= 1, F198&lt;5),'Survival Probabilities'!$C$11, if(and(F198&gt;= 5, F198&lt;10),'Survival Probabilities'!$C$12,if(and(F198&gt;= 10, F198&lt;20),'Survival Probabilities'!$C$13,if(and(F198&gt;= 20, F198&lt;30),'Survival Probabilities'!$C$14,if(and(F198&gt;= 30, F198&lt;40),'Survival Probabilities'!$C$15,if(and(F198&gt;= 40, F198&lt;50),'Survival Probabilities'!$C$16,if(and(F198&gt;= 50, F198&lt;60),'Survival Probabilities'!$C$17,if(and(F198&gt;= 60, F198&lt;70),'Survival Probabilities'!$C$18,if(and(F198&gt;= 70, F198&lt;80),5%,if(and(F198&gt;= 80, F198&lt;90),5%,if(isblank(F198),1))))))))))))</f>
        <v>1</v>
      </c>
      <c r="Q198" s="4">
        <f>if(L198 = "C",'Survival Probabilities'!$C$7,if(L198="Q",'Survival Probabilities'!$C$8,if(L198="S",'Survival Probabilities'!$C$9,if(isblank(L198),1))))</f>
        <v>0.3896103896</v>
      </c>
      <c r="R198" s="5">
        <f>if(M198='Survival Probabilities'!$B$21,'Survival Probabilities'!$C$21,if(M198='Survival Probabilities'!$B$22,'Survival Probabilities'!$C$22,if(M198='Survival Probabilities'!$B$23,'Survival Probabilities'!$C$23,if(M198='Survival Probabilities'!$B$24,'Survival Probabilities'!$C$24,if(M198='Survival Probabilities'!$B$25,'Survival Probabilities'!$C$25,if(M198='Survival Probabilities'!$B$26,'Survival Probabilities'!$C$26,if(M198='Survival Probabilities'!$B$27,'Survival Probabilities'!$C$27,if(M198='Survival Probabilities'!$B$28,5%,if(M198="",1)))))))))</f>
        <v>1</v>
      </c>
      <c r="S198" s="4">
        <f t="shared" si="1"/>
        <v>0.01787442565</v>
      </c>
      <c r="T198" s="5">
        <f>if(S198&gt;='Survival Probabilities'!$J$4,1,0)</f>
        <v>0</v>
      </c>
      <c r="U198" s="5">
        <f t="shared" si="2"/>
        <v>1</v>
      </c>
    </row>
    <row r="199">
      <c r="A199" s="3">
        <v>198.0</v>
      </c>
      <c r="B199" s="3">
        <v>0.0</v>
      </c>
      <c r="C199" s="3">
        <v>3.0</v>
      </c>
      <c r="D199" s="3" t="s">
        <v>313</v>
      </c>
      <c r="E199" s="3" t="s">
        <v>22</v>
      </c>
      <c r="F199" s="3">
        <v>42.0</v>
      </c>
      <c r="G199" s="3">
        <v>0.0</v>
      </c>
      <c r="H199" s="3">
        <v>1.0</v>
      </c>
      <c r="I199" s="3">
        <v>4579.0</v>
      </c>
      <c r="J199" s="3">
        <v>8.4042</v>
      </c>
      <c r="L199" s="3" t="s">
        <v>24</v>
      </c>
      <c r="M199" s="5" t="str">
        <f t="shared" si="3"/>
        <v/>
      </c>
      <c r="N199" s="4">
        <f>if(C199=1,'Survival Probabilities'!$C$2,if(C199 = 2,'Survival Probabilities'!$C$3,if(C199 = 3,'Survival Probabilities'!$C$4,if(isblank(C199),1))))</f>
        <v>0.2428571429</v>
      </c>
      <c r="O199" s="4">
        <f>if(E199 = "male",'Survival Probabilities'!$C$5,if(E199="female",'Survival Probabilities'!$C$6,if(isblank(E199),1)))</f>
        <v>0.1889081456</v>
      </c>
      <c r="P199" s="4">
        <f>if(F199 &lt; 1,'Survival Probabilities'!$C$10,if(and(F199&gt;= 1, F199&lt;5),'Survival Probabilities'!$C$11, if(and(F199&gt;= 5, F199&lt;10),'Survival Probabilities'!$C$12,if(and(F199&gt;= 10, F199&lt;20),'Survival Probabilities'!$C$13,if(and(F199&gt;= 20, F199&lt;30),'Survival Probabilities'!$C$14,if(and(F199&gt;= 30, F199&lt;40),'Survival Probabilities'!$C$15,if(and(F199&gt;= 40, F199&lt;50),'Survival Probabilities'!$C$16,if(and(F199&gt;= 50, F199&lt;60),'Survival Probabilities'!$C$17,if(and(F199&gt;= 60, F199&lt;70),'Survival Probabilities'!$C$18,if(and(F199&gt;= 70, F199&lt;80),5%,if(and(F199&gt;= 80, F199&lt;90),5%,if(isblank(F199),1))))))))))))</f>
        <v>0.3820224719</v>
      </c>
      <c r="Q199" s="4">
        <f>if(L199 = "C",'Survival Probabilities'!$C$7,if(L199="Q",'Survival Probabilities'!$C$8,if(L199="S",'Survival Probabilities'!$C$9,if(isblank(L199),1))))</f>
        <v>0.3369565217</v>
      </c>
      <c r="R199" s="5">
        <f>if(M199='Survival Probabilities'!$B$21,'Survival Probabilities'!$C$21,if(M199='Survival Probabilities'!$B$22,'Survival Probabilities'!$C$22,if(M199='Survival Probabilities'!$B$23,'Survival Probabilities'!$C$23,if(M199='Survival Probabilities'!$B$24,'Survival Probabilities'!$C$24,if(M199='Survival Probabilities'!$B$25,'Survival Probabilities'!$C$25,if(M199='Survival Probabilities'!$B$26,'Survival Probabilities'!$C$26,if(M199='Survival Probabilities'!$B$27,'Survival Probabilities'!$C$27,if(M199='Survival Probabilities'!$B$28,5%,if(M199="",1)))))))))</f>
        <v>1</v>
      </c>
      <c r="S199" s="4">
        <f t="shared" si="1"/>
        <v>0.005905604286</v>
      </c>
      <c r="T199" s="5">
        <f>if(S199&gt;='Survival Probabilities'!$J$4,1,0)</f>
        <v>0</v>
      </c>
      <c r="U199" s="5">
        <f t="shared" si="2"/>
        <v>1</v>
      </c>
    </row>
    <row r="200">
      <c r="A200" s="3">
        <v>199.0</v>
      </c>
      <c r="B200" s="3">
        <v>1.0</v>
      </c>
      <c r="C200" s="3">
        <v>3.0</v>
      </c>
      <c r="D200" s="3" t="s">
        <v>314</v>
      </c>
      <c r="E200" s="3" t="s">
        <v>26</v>
      </c>
      <c r="G200" s="3">
        <v>0.0</v>
      </c>
      <c r="H200" s="3">
        <v>0.0</v>
      </c>
      <c r="I200" s="3">
        <v>370370.0</v>
      </c>
      <c r="J200" s="3">
        <v>7.75</v>
      </c>
      <c r="L200" s="3" t="s">
        <v>36</v>
      </c>
      <c r="M200" s="5" t="str">
        <f t="shared" si="3"/>
        <v/>
      </c>
      <c r="N200" s="4">
        <f>if(C200=1,'Survival Probabilities'!$C$2,if(C200 = 2,'Survival Probabilities'!$C$3,if(C200 = 3,'Survival Probabilities'!$C$4,if(isblank(C200),1))))</f>
        <v>0.2428571429</v>
      </c>
      <c r="O200" s="4">
        <f>if(E200 = "male",'Survival Probabilities'!$C$5,if(E200="female",'Survival Probabilities'!$C$6,if(isblank(E200),1)))</f>
        <v>0.7420382166</v>
      </c>
      <c r="P200" s="4">
        <f>if(F200 &lt; 1,'Survival Probabilities'!$C$10,if(and(F200&gt;= 1, F200&lt;5),'Survival Probabilities'!$C$11, if(and(F200&gt;= 5, F200&lt;10),'Survival Probabilities'!$C$12,if(and(F200&gt;= 10, F200&lt;20),'Survival Probabilities'!$C$13,if(and(F200&gt;= 20, F200&lt;30),'Survival Probabilities'!$C$14,if(and(F200&gt;= 30, F200&lt;40),'Survival Probabilities'!$C$15,if(and(F200&gt;= 40, F200&lt;50),'Survival Probabilities'!$C$16,if(and(F200&gt;= 50, F200&lt;60),'Survival Probabilities'!$C$17,if(and(F200&gt;= 60, F200&lt;70),'Survival Probabilities'!$C$18,if(and(F200&gt;= 70, F200&lt;80),5%,if(and(F200&gt;= 80, F200&lt;90),5%,if(isblank(F200),1))))))))))))</f>
        <v>1</v>
      </c>
      <c r="Q200" s="4">
        <f>if(L200 = "C",'Survival Probabilities'!$C$7,if(L200="Q",'Survival Probabilities'!$C$8,if(L200="S",'Survival Probabilities'!$C$9,if(isblank(L200),1))))</f>
        <v>0.3896103896</v>
      </c>
      <c r="R200" s="5">
        <f>if(M200='Survival Probabilities'!$B$21,'Survival Probabilities'!$C$21,if(M200='Survival Probabilities'!$B$22,'Survival Probabilities'!$C$22,if(M200='Survival Probabilities'!$B$23,'Survival Probabilities'!$C$23,if(M200='Survival Probabilities'!$B$24,'Survival Probabilities'!$C$24,if(M200='Survival Probabilities'!$B$25,'Survival Probabilities'!$C$25,if(M200='Survival Probabilities'!$B$26,'Survival Probabilities'!$C$26,if(M200='Survival Probabilities'!$B$27,'Survival Probabilities'!$C$27,if(M200='Survival Probabilities'!$B$28,5%,if(M200="",1)))))))))</f>
        <v>1</v>
      </c>
      <c r="S200" s="4">
        <f t="shared" si="1"/>
        <v>0.07021140825</v>
      </c>
      <c r="T200" s="5">
        <f>if(S200&gt;='Survival Probabilities'!$J$4,1,0)</f>
        <v>1</v>
      </c>
      <c r="U200" s="5">
        <f t="shared" si="2"/>
        <v>1</v>
      </c>
    </row>
    <row r="201">
      <c r="A201" s="3">
        <v>200.0</v>
      </c>
      <c r="B201" s="3">
        <v>0.0</v>
      </c>
      <c r="C201" s="3">
        <v>2.0</v>
      </c>
      <c r="D201" s="3" t="s">
        <v>315</v>
      </c>
      <c r="E201" s="3" t="s">
        <v>26</v>
      </c>
      <c r="F201" s="3">
        <v>24.0</v>
      </c>
      <c r="G201" s="3">
        <v>0.0</v>
      </c>
      <c r="H201" s="3">
        <v>0.0</v>
      </c>
      <c r="I201" s="3">
        <v>248747.0</v>
      </c>
      <c r="J201" s="3">
        <v>13.0</v>
      </c>
      <c r="L201" s="3" t="s">
        <v>24</v>
      </c>
      <c r="M201" s="5" t="str">
        <f t="shared" si="3"/>
        <v/>
      </c>
      <c r="N201" s="4">
        <f>if(C201=1,'Survival Probabilities'!$C$2,if(C201 = 2,'Survival Probabilities'!$C$3,if(C201 = 3,'Survival Probabilities'!$C$4,if(isblank(C201),1))))</f>
        <v>0.472826087</v>
      </c>
      <c r="O201" s="4">
        <f>if(E201 = "male",'Survival Probabilities'!$C$5,if(E201="female",'Survival Probabilities'!$C$6,if(isblank(E201),1)))</f>
        <v>0.7420382166</v>
      </c>
      <c r="P201" s="4">
        <f>if(F201 &lt; 1,'Survival Probabilities'!$C$10,if(and(F201&gt;= 1, F201&lt;5),'Survival Probabilities'!$C$11, if(and(F201&gt;= 5, F201&lt;10),'Survival Probabilities'!$C$12,if(and(F201&gt;= 10, F201&lt;20),'Survival Probabilities'!$C$13,if(and(F201&gt;= 20, F201&lt;30),'Survival Probabilities'!$C$14,if(and(F201&gt;= 30, F201&lt;40),'Survival Probabilities'!$C$15,if(and(F201&gt;= 40, F201&lt;50),'Survival Probabilities'!$C$16,if(and(F201&gt;= 50, F201&lt;60),'Survival Probabilities'!$C$17,if(and(F201&gt;= 60, F201&lt;70),'Survival Probabilities'!$C$18,if(and(F201&gt;= 70, F201&lt;80),5%,if(and(F201&gt;= 80, F201&lt;90),5%,if(isblank(F201),1))))))))))))</f>
        <v>0.35</v>
      </c>
      <c r="Q201" s="4">
        <f>if(L201 = "C",'Survival Probabilities'!$C$7,if(L201="Q",'Survival Probabilities'!$C$8,if(L201="S",'Survival Probabilities'!$C$9,if(isblank(L201),1))))</f>
        <v>0.3369565217</v>
      </c>
      <c r="R201" s="5">
        <f>if(M201='Survival Probabilities'!$B$21,'Survival Probabilities'!$C$21,if(M201='Survival Probabilities'!$B$22,'Survival Probabilities'!$C$22,if(M201='Survival Probabilities'!$B$23,'Survival Probabilities'!$C$23,if(M201='Survival Probabilities'!$B$24,'Survival Probabilities'!$C$24,if(M201='Survival Probabilities'!$B$25,'Survival Probabilities'!$C$25,if(M201='Survival Probabilities'!$B$26,'Survival Probabilities'!$C$26,if(M201='Survival Probabilities'!$B$27,'Survival Probabilities'!$C$27,if(M201='Survival Probabilities'!$B$28,5%,if(M201="",1)))))))))</f>
        <v>1</v>
      </c>
      <c r="S201" s="4">
        <f t="shared" si="1"/>
        <v>0.04137801125</v>
      </c>
      <c r="T201" s="5">
        <f>if(S201&gt;='Survival Probabilities'!$J$4,1,0)</f>
        <v>1</v>
      </c>
      <c r="U201" s="5">
        <f t="shared" si="2"/>
        <v>0</v>
      </c>
    </row>
    <row r="202">
      <c r="A202" s="3">
        <v>201.0</v>
      </c>
      <c r="B202" s="3">
        <v>0.0</v>
      </c>
      <c r="C202" s="3">
        <v>3.0</v>
      </c>
      <c r="D202" s="3" t="s">
        <v>316</v>
      </c>
      <c r="E202" s="3" t="s">
        <v>22</v>
      </c>
      <c r="F202" s="3">
        <v>28.0</v>
      </c>
      <c r="G202" s="3">
        <v>0.0</v>
      </c>
      <c r="H202" s="3">
        <v>0.0</v>
      </c>
      <c r="I202" s="3">
        <v>345770.0</v>
      </c>
      <c r="J202" s="3">
        <v>9.5</v>
      </c>
      <c r="L202" s="3" t="s">
        <v>24</v>
      </c>
      <c r="M202" s="5" t="str">
        <f t="shared" si="3"/>
        <v/>
      </c>
      <c r="N202" s="4">
        <f>if(C202=1,'Survival Probabilities'!$C$2,if(C202 = 2,'Survival Probabilities'!$C$3,if(C202 = 3,'Survival Probabilities'!$C$4,if(isblank(C202),1))))</f>
        <v>0.2428571429</v>
      </c>
      <c r="O202" s="4">
        <f>if(E202 = "male",'Survival Probabilities'!$C$5,if(E202="female",'Survival Probabilities'!$C$6,if(isblank(E202),1)))</f>
        <v>0.1889081456</v>
      </c>
      <c r="P202" s="4">
        <f>if(F202 &lt; 1,'Survival Probabilities'!$C$10,if(and(F202&gt;= 1, F202&lt;5),'Survival Probabilities'!$C$11, if(and(F202&gt;= 5, F202&lt;10),'Survival Probabilities'!$C$12,if(and(F202&gt;= 10, F202&lt;20),'Survival Probabilities'!$C$13,if(and(F202&gt;= 20, F202&lt;30),'Survival Probabilities'!$C$14,if(and(F202&gt;= 30, F202&lt;40),'Survival Probabilities'!$C$15,if(and(F202&gt;= 40, F202&lt;50),'Survival Probabilities'!$C$16,if(and(F202&gt;= 50, F202&lt;60),'Survival Probabilities'!$C$17,if(and(F202&gt;= 60, F202&lt;70),'Survival Probabilities'!$C$18,if(and(F202&gt;= 70, F202&lt;80),5%,if(and(F202&gt;= 80, F202&lt;90),5%,if(isblank(F202),1))))))))))))</f>
        <v>0.35</v>
      </c>
      <c r="Q202" s="4">
        <f>if(L202 = "C",'Survival Probabilities'!$C$7,if(L202="Q",'Survival Probabilities'!$C$8,if(L202="S",'Survival Probabilities'!$C$9,if(isblank(L202),1))))</f>
        <v>0.3369565217</v>
      </c>
      <c r="R202" s="5">
        <f>if(M202='Survival Probabilities'!$B$21,'Survival Probabilities'!$C$21,if(M202='Survival Probabilities'!$B$22,'Survival Probabilities'!$C$22,if(M202='Survival Probabilities'!$B$23,'Survival Probabilities'!$C$23,if(M202='Survival Probabilities'!$B$24,'Survival Probabilities'!$C$24,if(M202='Survival Probabilities'!$B$25,'Survival Probabilities'!$C$25,if(M202='Survival Probabilities'!$B$26,'Survival Probabilities'!$C$26,if(M202='Survival Probabilities'!$B$27,'Survival Probabilities'!$C$27,if(M202='Survival Probabilities'!$B$28,5%,if(M202="",1)))))))))</f>
        <v>1</v>
      </c>
      <c r="S202" s="4">
        <f t="shared" si="1"/>
        <v>0.005410575691</v>
      </c>
      <c r="T202" s="5">
        <f>if(S202&gt;='Survival Probabilities'!$J$4,1,0)</f>
        <v>0</v>
      </c>
      <c r="U202" s="5">
        <f t="shared" si="2"/>
        <v>1</v>
      </c>
    </row>
    <row r="203">
      <c r="A203" s="3">
        <v>202.0</v>
      </c>
      <c r="B203" s="3">
        <v>0.0</v>
      </c>
      <c r="C203" s="3">
        <v>3.0</v>
      </c>
      <c r="D203" s="3" t="s">
        <v>317</v>
      </c>
      <c r="E203" s="3" t="s">
        <v>22</v>
      </c>
      <c r="G203" s="3">
        <v>8.0</v>
      </c>
      <c r="H203" s="3">
        <v>2.0</v>
      </c>
      <c r="I203" s="3" t="s">
        <v>260</v>
      </c>
      <c r="J203" s="3">
        <v>69.55</v>
      </c>
      <c r="L203" s="3" t="s">
        <v>24</v>
      </c>
      <c r="M203" s="5" t="str">
        <f t="shared" si="3"/>
        <v/>
      </c>
      <c r="N203" s="4">
        <f>if(C203=1,'Survival Probabilities'!$C$2,if(C203 = 2,'Survival Probabilities'!$C$3,if(C203 = 3,'Survival Probabilities'!$C$4,if(isblank(C203),1))))</f>
        <v>0.2428571429</v>
      </c>
      <c r="O203" s="4">
        <f>if(E203 = "male",'Survival Probabilities'!$C$5,if(E203="female",'Survival Probabilities'!$C$6,if(isblank(E203),1)))</f>
        <v>0.1889081456</v>
      </c>
      <c r="P203" s="4">
        <f>if(F203 &lt; 1,'Survival Probabilities'!$C$10,if(and(F203&gt;= 1, F203&lt;5),'Survival Probabilities'!$C$11, if(and(F203&gt;= 5, F203&lt;10),'Survival Probabilities'!$C$12,if(and(F203&gt;= 10, F203&lt;20),'Survival Probabilities'!$C$13,if(and(F203&gt;= 20, F203&lt;30),'Survival Probabilities'!$C$14,if(and(F203&gt;= 30, F203&lt;40),'Survival Probabilities'!$C$15,if(and(F203&gt;= 40, F203&lt;50),'Survival Probabilities'!$C$16,if(and(F203&gt;= 50, F203&lt;60),'Survival Probabilities'!$C$17,if(and(F203&gt;= 60, F203&lt;70),'Survival Probabilities'!$C$18,if(and(F203&gt;= 70, F203&lt;80),5%,if(and(F203&gt;= 80, F203&lt;90),5%,if(isblank(F203),1))))))))))))</f>
        <v>1</v>
      </c>
      <c r="Q203" s="4">
        <f>if(L203 = "C",'Survival Probabilities'!$C$7,if(L203="Q",'Survival Probabilities'!$C$8,if(L203="S",'Survival Probabilities'!$C$9,if(isblank(L203),1))))</f>
        <v>0.3369565217</v>
      </c>
      <c r="R203" s="5">
        <f>if(M203='Survival Probabilities'!$B$21,'Survival Probabilities'!$C$21,if(M203='Survival Probabilities'!$B$22,'Survival Probabilities'!$C$22,if(M203='Survival Probabilities'!$B$23,'Survival Probabilities'!$C$23,if(M203='Survival Probabilities'!$B$24,'Survival Probabilities'!$C$24,if(M203='Survival Probabilities'!$B$25,'Survival Probabilities'!$C$25,if(M203='Survival Probabilities'!$B$26,'Survival Probabilities'!$C$26,if(M203='Survival Probabilities'!$B$27,'Survival Probabilities'!$C$27,if(M203='Survival Probabilities'!$B$28,5%,if(M203="",1)))))))))</f>
        <v>1</v>
      </c>
      <c r="S203" s="4">
        <f t="shared" si="1"/>
        <v>0.01545878769</v>
      </c>
      <c r="T203" s="5">
        <f>if(S203&gt;='Survival Probabilities'!$J$4,1,0)</f>
        <v>0</v>
      </c>
      <c r="U203" s="5">
        <f t="shared" si="2"/>
        <v>1</v>
      </c>
    </row>
    <row r="204">
      <c r="A204" s="3">
        <v>203.0</v>
      </c>
      <c r="B204" s="3">
        <v>0.0</v>
      </c>
      <c r="C204" s="3">
        <v>3.0</v>
      </c>
      <c r="D204" s="3" t="s">
        <v>318</v>
      </c>
      <c r="E204" s="3" t="s">
        <v>22</v>
      </c>
      <c r="F204" s="3">
        <v>34.0</v>
      </c>
      <c r="G204" s="3">
        <v>0.0</v>
      </c>
      <c r="H204" s="3">
        <v>0.0</v>
      </c>
      <c r="I204" s="3">
        <v>3101264.0</v>
      </c>
      <c r="J204" s="3">
        <v>6.4958</v>
      </c>
      <c r="L204" s="3" t="s">
        <v>24</v>
      </c>
      <c r="M204" s="5" t="str">
        <f t="shared" si="3"/>
        <v/>
      </c>
      <c r="N204" s="4">
        <f>if(C204=1,'Survival Probabilities'!$C$2,if(C204 = 2,'Survival Probabilities'!$C$3,if(C204 = 3,'Survival Probabilities'!$C$4,if(isblank(C204),1))))</f>
        <v>0.2428571429</v>
      </c>
      <c r="O204" s="4">
        <f>if(E204 = "male",'Survival Probabilities'!$C$5,if(E204="female",'Survival Probabilities'!$C$6,if(isblank(E204),1)))</f>
        <v>0.1889081456</v>
      </c>
      <c r="P204" s="4">
        <f>if(F204 &lt; 1,'Survival Probabilities'!$C$10,if(and(F204&gt;= 1, F204&lt;5),'Survival Probabilities'!$C$11, if(and(F204&gt;= 5, F204&lt;10),'Survival Probabilities'!$C$12,if(and(F204&gt;= 10, F204&lt;20),'Survival Probabilities'!$C$13,if(and(F204&gt;= 20, F204&lt;30),'Survival Probabilities'!$C$14,if(and(F204&gt;= 30, F204&lt;40),'Survival Probabilities'!$C$15,if(and(F204&gt;= 40, F204&lt;50),'Survival Probabilities'!$C$16,if(and(F204&gt;= 50, F204&lt;60),'Survival Probabilities'!$C$17,if(and(F204&gt;= 60, F204&lt;70),'Survival Probabilities'!$C$18,if(and(F204&gt;= 70, F204&lt;80),5%,if(and(F204&gt;= 80, F204&lt;90),5%,if(isblank(F204),1))))))))))))</f>
        <v>0.4371257485</v>
      </c>
      <c r="Q204" s="4">
        <f>if(L204 = "C",'Survival Probabilities'!$C$7,if(L204="Q",'Survival Probabilities'!$C$8,if(L204="S",'Survival Probabilities'!$C$9,if(isblank(L204),1))))</f>
        <v>0.3369565217</v>
      </c>
      <c r="R204" s="5">
        <f>if(M204='Survival Probabilities'!$B$21,'Survival Probabilities'!$C$21,if(M204='Survival Probabilities'!$B$22,'Survival Probabilities'!$C$22,if(M204='Survival Probabilities'!$B$23,'Survival Probabilities'!$C$23,if(M204='Survival Probabilities'!$B$24,'Survival Probabilities'!$C$24,if(M204='Survival Probabilities'!$B$25,'Survival Probabilities'!$C$25,if(M204='Survival Probabilities'!$B$26,'Survival Probabilities'!$C$26,if(M204='Survival Probabilities'!$B$27,'Survival Probabilities'!$C$27,if(M204='Survival Probabilities'!$B$28,5%,if(M204="",1)))))))))</f>
        <v>1</v>
      </c>
      <c r="S204" s="4">
        <f t="shared" si="1"/>
        <v>0.00675743414</v>
      </c>
      <c r="T204" s="5">
        <f>if(S204&gt;='Survival Probabilities'!$J$4,1,0)</f>
        <v>0</v>
      </c>
      <c r="U204" s="5">
        <f t="shared" si="2"/>
        <v>1</v>
      </c>
    </row>
    <row r="205">
      <c r="A205" s="3">
        <v>204.0</v>
      </c>
      <c r="B205" s="3">
        <v>0.0</v>
      </c>
      <c r="C205" s="3">
        <v>3.0</v>
      </c>
      <c r="D205" s="3" t="s">
        <v>319</v>
      </c>
      <c r="E205" s="3" t="s">
        <v>22</v>
      </c>
      <c r="F205" s="3">
        <v>45.5</v>
      </c>
      <c r="G205" s="3">
        <v>0.0</v>
      </c>
      <c r="H205" s="3">
        <v>0.0</v>
      </c>
      <c r="I205" s="3">
        <v>2628.0</v>
      </c>
      <c r="J205" s="3">
        <v>7.225</v>
      </c>
      <c r="L205" s="3" t="s">
        <v>29</v>
      </c>
      <c r="M205" s="5" t="str">
        <f t="shared" si="3"/>
        <v/>
      </c>
      <c r="N205" s="4">
        <f>if(C205=1,'Survival Probabilities'!$C$2,if(C205 = 2,'Survival Probabilities'!$C$3,if(C205 = 3,'Survival Probabilities'!$C$4,if(isblank(C205),1))))</f>
        <v>0.2428571429</v>
      </c>
      <c r="O205" s="4">
        <f>if(E205 = "male",'Survival Probabilities'!$C$5,if(E205="female",'Survival Probabilities'!$C$6,if(isblank(E205),1)))</f>
        <v>0.1889081456</v>
      </c>
      <c r="P205" s="4">
        <f>if(F205 &lt; 1,'Survival Probabilities'!$C$10,if(and(F205&gt;= 1, F205&lt;5),'Survival Probabilities'!$C$11, if(and(F205&gt;= 5, F205&lt;10),'Survival Probabilities'!$C$12,if(and(F205&gt;= 10, F205&lt;20),'Survival Probabilities'!$C$13,if(and(F205&gt;= 20, F205&lt;30),'Survival Probabilities'!$C$14,if(and(F205&gt;= 30, F205&lt;40),'Survival Probabilities'!$C$15,if(and(F205&gt;= 40, F205&lt;50),'Survival Probabilities'!$C$16,if(and(F205&gt;= 50, F205&lt;60),'Survival Probabilities'!$C$17,if(and(F205&gt;= 60, F205&lt;70),'Survival Probabilities'!$C$18,if(and(F205&gt;= 70, F205&lt;80),5%,if(and(F205&gt;= 80, F205&lt;90),5%,if(isblank(F205),1))))))))))))</f>
        <v>0.3820224719</v>
      </c>
      <c r="Q205" s="4">
        <f>if(L205 = "C",'Survival Probabilities'!$C$7,if(L205="Q",'Survival Probabilities'!$C$8,if(L205="S",'Survival Probabilities'!$C$9,if(isblank(L205),1))))</f>
        <v>0.5535714286</v>
      </c>
      <c r="R205" s="5">
        <f>if(M205='Survival Probabilities'!$B$21,'Survival Probabilities'!$C$21,if(M205='Survival Probabilities'!$B$22,'Survival Probabilities'!$C$22,if(M205='Survival Probabilities'!$B$23,'Survival Probabilities'!$C$23,if(M205='Survival Probabilities'!$B$24,'Survival Probabilities'!$C$24,if(M205='Survival Probabilities'!$B$25,'Survival Probabilities'!$C$25,if(M205='Survival Probabilities'!$B$26,'Survival Probabilities'!$C$26,if(M205='Survival Probabilities'!$B$27,'Survival Probabilities'!$C$27,if(M205='Survival Probabilities'!$B$28,5%,if(M205="",1)))))))))</f>
        <v>1</v>
      </c>
      <c r="S205" s="4">
        <f t="shared" si="1"/>
        <v>0.009702064184</v>
      </c>
      <c r="T205" s="5">
        <f>if(S205&gt;='Survival Probabilities'!$J$4,1,0)</f>
        <v>0</v>
      </c>
      <c r="U205" s="5">
        <f t="shared" si="2"/>
        <v>1</v>
      </c>
    </row>
    <row r="206">
      <c r="A206" s="3">
        <v>205.0</v>
      </c>
      <c r="B206" s="3">
        <v>1.0</v>
      </c>
      <c r="C206" s="3">
        <v>3.0</v>
      </c>
      <c r="D206" s="3" t="s">
        <v>320</v>
      </c>
      <c r="E206" s="3" t="s">
        <v>22</v>
      </c>
      <c r="F206" s="3">
        <v>18.0</v>
      </c>
      <c r="G206" s="3">
        <v>0.0</v>
      </c>
      <c r="H206" s="3">
        <v>0.0</v>
      </c>
      <c r="I206" s="3" t="s">
        <v>321</v>
      </c>
      <c r="J206" s="3">
        <v>8.05</v>
      </c>
      <c r="L206" s="3" t="s">
        <v>24</v>
      </c>
      <c r="M206" s="5" t="str">
        <f t="shared" si="3"/>
        <v/>
      </c>
      <c r="N206" s="4">
        <f>if(C206=1,'Survival Probabilities'!$C$2,if(C206 = 2,'Survival Probabilities'!$C$3,if(C206 = 3,'Survival Probabilities'!$C$4,if(isblank(C206),1))))</f>
        <v>0.2428571429</v>
      </c>
      <c r="O206" s="4">
        <f>if(E206 = "male",'Survival Probabilities'!$C$5,if(E206="female",'Survival Probabilities'!$C$6,if(isblank(E206),1)))</f>
        <v>0.1889081456</v>
      </c>
      <c r="P206" s="4">
        <f>if(F206 &lt; 1,'Survival Probabilities'!$C$10,if(and(F206&gt;= 1, F206&lt;5),'Survival Probabilities'!$C$11, if(and(F206&gt;= 5, F206&lt;10),'Survival Probabilities'!$C$12,if(and(F206&gt;= 10, F206&lt;20),'Survival Probabilities'!$C$13,if(and(F206&gt;= 20, F206&lt;30),'Survival Probabilities'!$C$14,if(and(F206&gt;= 30, F206&lt;40),'Survival Probabilities'!$C$15,if(and(F206&gt;= 40, F206&lt;50),'Survival Probabilities'!$C$16,if(and(F206&gt;= 50, F206&lt;60),'Survival Probabilities'!$C$17,if(and(F206&gt;= 60, F206&lt;70),'Survival Probabilities'!$C$18,if(and(F206&gt;= 70, F206&lt;80),5%,if(and(F206&gt;= 80, F206&lt;90),5%,if(isblank(F206),1))))))))))))</f>
        <v>0.4019607843</v>
      </c>
      <c r="Q206" s="4">
        <f>if(L206 = "C",'Survival Probabilities'!$C$7,if(L206="Q",'Survival Probabilities'!$C$8,if(L206="S",'Survival Probabilities'!$C$9,if(isblank(L206),1))))</f>
        <v>0.3369565217</v>
      </c>
      <c r="R206" s="5">
        <f>if(M206='Survival Probabilities'!$B$21,'Survival Probabilities'!$C$21,if(M206='Survival Probabilities'!$B$22,'Survival Probabilities'!$C$22,if(M206='Survival Probabilities'!$B$23,'Survival Probabilities'!$C$23,if(M206='Survival Probabilities'!$B$24,'Survival Probabilities'!$C$24,if(M206='Survival Probabilities'!$B$25,'Survival Probabilities'!$C$25,if(M206='Survival Probabilities'!$B$26,'Survival Probabilities'!$C$26,if(M206='Survival Probabilities'!$B$27,'Survival Probabilities'!$C$27,if(M206='Survival Probabilities'!$B$28,5%,if(M206="",1)))))))))</f>
        <v>1</v>
      </c>
      <c r="S206" s="4">
        <f t="shared" si="1"/>
        <v>0.006213826424</v>
      </c>
      <c r="T206" s="5">
        <f>if(S206&gt;='Survival Probabilities'!$J$4,1,0)</f>
        <v>0</v>
      </c>
      <c r="U206" s="5">
        <f t="shared" si="2"/>
        <v>0</v>
      </c>
    </row>
    <row r="207">
      <c r="A207" s="3">
        <v>206.0</v>
      </c>
      <c r="B207" s="3">
        <v>0.0</v>
      </c>
      <c r="C207" s="3">
        <v>3.0</v>
      </c>
      <c r="D207" s="3" t="s">
        <v>322</v>
      </c>
      <c r="E207" s="3" t="s">
        <v>26</v>
      </c>
      <c r="F207" s="3">
        <v>2.0</v>
      </c>
      <c r="G207" s="3">
        <v>0.0</v>
      </c>
      <c r="H207" s="3">
        <v>1.0</v>
      </c>
      <c r="I207" s="3">
        <v>347054.0</v>
      </c>
      <c r="J207" s="3">
        <v>10.4625</v>
      </c>
      <c r="K207" s="3" t="s">
        <v>44</v>
      </c>
      <c r="L207" s="3" t="s">
        <v>24</v>
      </c>
      <c r="M207" s="5" t="str">
        <f t="shared" si="3"/>
        <v>G</v>
      </c>
      <c r="N207" s="4">
        <f>if(C207=1,'Survival Probabilities'!$C$2,if(C207 = 2,'Survival Probabilities'!$C$3,if(C207 = 3,'Survival Probabilities'!$C$4,if(isblank(C207),1))))</f>
        <v>0.2428571429</v>
      </c>
      <c r="O207" s="4">
        <f>if(E207 = "male",'Survival Probabilities'!$C$5,if(E207="female",'Survival Probabilities'!$C$6,if(isblank(E207),1)))</f>
        <v>0.7420382166</v>
      </c>
      <c r="P207" s="4">
        <f>if(F207 &lt; 1,'Survival Probabilities'!$C$10,if(and(F207&gt;= 1, F207&lt;5),'Survival Probabilities'!$C$11, if(and(F207&gt;= 5, F207&lt;10),'Survival Probabilities'!$C$12,if(and(F207&gt;= 10, F207&lt;20),'Survival Probabilities'!$C$13,if(and(F207&gt;= 20, F207&lt;30),'Survival Probabilities'!$C$14,if(and(F207&gt;= 30, F207&lt;40),'Survival Probabilities'!$C$15,if(and(F207&gt;= 40, F207&lt;50),'Survival Probabilities'!$C$16,if(and(F207&gt;= 50, F207&lt;60),'Survival Probabilities'!$C$17,if(and(F207&gt;= 60, F207&lt;70),'Survival Probabilities'!$C$18,if(and(F207&gt;= 70, F207&lt;80),5%,if(and(F207&gt;= 80, F207&lt;90),5%,if(isblank(F207),1))))))))))))</f>
        <v>0.6060606061</v>
      </c>
      <c r="Q207" s="4">
        <f>if(L207 = "C",'Survival Probabilities'!$C$7,if(L207="Q",'Survival Probabilities'!$C$8,if(L207="S",'Survival Probabilities'!$C$9,if(isblank(L207),1))))</f>
        <v>0.3369565217</v>
      </c>
      <c r="R207" s="4">
        <f>if(M207='Survival Probabilities'!$B$21,'Survival Probabilities'!$C$21,if(M207='Survival Probabilities'!$B$22,'Survival Probabilities'!$C$22,if(M207='Survival Probabilities'!$B$23,'Survival Probabilities'!$C$23,if(M207='Survival Probabilities'!$B$24,'Survival Probabilities'!$C$24,if(M207='Survival Probabilities'!$B$25,'Survival Probabilities'!$C$25,if(M207='Survival Probabilities'!$B$26,'Survival Probabilities'!$C$26,if(M207='Survival Probabilities'!$B$27,'Survival Probabilities'!$C$27,if(M207='Survival Probabilities'!$B$28,5%,if(M207="",1)))))))))</f>
        <v>0.5</v>
      </c>
      <c r="S207" s="4">
        <f t="shared" si="1"/>
        <v>0.01840081593</v>
      </c>
      <c r="T207" s="5">
        <f>if(S207&gt;='Survival Probabilities'!$J$4,1,0)</f>
        <v>0</v>
      </c>
      <c r="U207" s="5">
        <f t="shared" si="2"/>
        <v>1</v>
      </c>
    </row>
    <row r="208">
      <c r="A208" s="3">
        <v>207.0</v>
      </c>
      <c r="B208" s="3">
        <v>0.0</v>
      </c>
      <c r="C208" s="3">
        <v>3.0</v>
      </c>
      <c r="D208" s="3" t="s">
        <v>323</v>
      </c>
      <c r="E208" s="3" t="s">
        <v>22</v>
      </c>
      <c r="F208" s="3">
        <v>32.0</v>
      </c>
      <c r="G208" s="3">
        <v>1.0</v>
      </c>
      <c r="H208" s="3">
        <v>0.0</v>
      </c>
      <c r="I208" s="3">
        <v>3101278.0</v>
      </c>
      <c r="J208" s="3">
        <v>15.85</v>
      </c>
      <c r="L208" s="3" t="s">
        <v>24</v>
      </c>
      <c r="M208" s="5" t="str">
        <f t="shared" si="3"/>
        <v/>
      </c>
      <c r="N208" s="4">
        <f>if(C208=1,'Survival Probabilities'!$C$2,if(C208 = 2,'Survival Probabilities'!$C$3,if(C208 = 3,'Survival Probabilities'!$C$4,if(isblank(C208),1))))</f>
        <v>0.2428571429</v>
      </c>
      <c r="O208" s="4">
        <f>if(E208 = "male",'Survival Probabilities'!$C$5,if(E208="female",'Survival Probabilities'!$C$6,if(isblank(E208),1)))</f>
        <v>0.1889081456</v>
      </c>
      <c r="P208" s="4">
        <f>if(F208 &lt; 1,'Survival Probabilities'!$C$10,if(and(F208&gt;= 1, F208&lt;5),'Survival Probabilities'!$C$11, if(and(F208&gt;= 5, F208&lt;10),'Survival Probabilities'!$C$12,if(and(F208&gt;= 10, F208&lt;20),'Survival Probabilities'!$C$13,if(and(F208&gt;= 20, F208&lt;30),'Survival Probabilities'!$C$14,if(and(F208&gt;= 30, F208&lt;40),'Survival Probabilities'!$C$15,if(and(F208&gt;= 40, F208&lt;50),'Survival Probabilities'!$C$16,if(and(F208&gt;= 50, F208&lt;60),'Survival Probabilities'!$C$17,if(and(F208&gt;= 60, F208&lt;70),'Survival Probabilities'!$C$18,if(and(F208&gt;= 70, F208&lt;80),5%,if(and(F208&gt;= 80, F208&lt;90),5%,if(isblank(F208),1))))))))))))</f>
        <v>0.4371257485</v>
      </c>
      <c r="Q208" s="4">
        <f>if(L208 = "C",'Survival Probabilities'!$C$7,if(L208="Q",'Survival Probabilities'!$C$8,if(L208="S",'Survival Probabilities'!$C$9,if(isblank(L208),1))))</f>
        <v>0.3369565217</v>
      </c>
      <c r="R208" s="5">
        <f>if(M208='Survival Probabilities'!$B$21,'Survival Probabilities'!$C$21,if(M208='Survival Probabilities'!$B$22,'Survival Probabilities'!$C$22,if(M208='Survival Probabilities'!$B$23,'Survival Probabilities'!$C$23,if(M208='Survival Probabilities'!$B$24,'Survival Probabilities'!$C$24,if(M208='Survival Probabilities'!$B$25,'Survival Probabilities'!$C$25,if(M208='Survival Probabilities'!$B$26,'Survival Probabilities'!$C$26,if(M208='Survival Probabilities'!$B$27,'Survival Probabilities'!$C$27,if(M208='Survival Probabilities'!$B$28,5%,if(M208="",1)))))))))</f>
        <v>1</v>
      </c>
      <c r="S208" s="4">
        <f t="shared" si="1"/>
        <v>0.00675743414</v>
      </c>
      <c r="T208" s="5">
        <f>if(S208&gt;='Survival Probabilities'!$J$4,1,0)</f>
        <v>0</v>
      </c>
      <c r="U208" s="5">
        <f t="shared" si="2"/>
        <v>1</v>
      </c>
    </row>
    <row r="209">
      <c r="A209" s="3">
        <v>208.0</v>
      </c>
      <c r="B209" s="3">
        <v>1.0</v>
      </c>
      <c r="C209" s="3">
        <v>3.0</v>
      </c>
      <c r="D209" s="3" t="s">
        <v>324</v>
      </c>
      <c r="E209" s="3" t="s">
        <v>22</v>
      </c>
      <c r="F209" s="3">
        <v>26.0</v>
      </c>
      <c r="G209" s="3">
        <v>0.0</v>
      </c>
      <c r="H209" s="3">
        <v>0.0</v>
      </c>
      <c r="I209" s="3">
        <v>2699.0</v>
      </c>
      <c r="J209" s="3">
        <v>18.7875</v>
      </c>
      <c r="L209" s="3" t="s">
        <v>29</v>
      </c>
      <c r="M209" s="5" t="str">
        <f t="shared" si="3"/>
        <v/>
      </c>
      <c r="N209" s="4">
        <f>if(C209=1,'Survival Probabilities'!$C$2,if(C209 = 2,'Survival Probabilities'!$C$3,if(C209 = 3,'Survival Probabilities'!$C$4,if(isblank(C209),1))))</f>
        <v>0.2428571429</v>
      </c>
      <c r="O209" s="4">
        <f>if(E209 = "male",'Survival Probabilities'!$C$5,if(E209="female",'Survival Probabilities'!$C$6,if(isblank(E209),1)))</f>
        <v>0.1889081456</v>
      </c>
      <c r="P209" s="4">
        <f>if(F209 &lt; 1,'Survival Probabilities'!$C$10,if(and(F209&gt;= 1, F209&lt;5),'Survival Probabilities'!$C$11, if(and(F209&gt;= 5, F209&lt;10),'Survival Probabilities'!$C$12,if(and(F209&gt;= 10, F209&lt;20),'Survival Probabilities'!$C$13,if(and(F209&gt;= 20, F209&lt;30),'Survival Probabilities'!$C$14,if(and(F209&gt;= 30, F209&lt;40),'Survival Probabilities'!$C$15,if(and(F209&gt;= 40, F209&lt;50),'Survival Probabilities'!$C$16,if(and(F209&gt;= 50, F209&lt;60),'Survival Probabilities'!$C$17,if(and(F209&gt;= 60, F209&lt;70),'Survival Probabilities'!$C$18,if(and(F209&gt;= 70, F209&lt;80),5%,if(and(F209&gt;= 80, F209&lt;90),5%,if(isblank(F209),1))))))))))))</f>
        <v>0.35</v>
      </c>
      <c r="Q209" s="4">
        <f>if(L209 = "C",'Survival Probabilities'!$C$7,if(L209="Q",'Survival Probabilities'!$C$8,if(L209="S",'Survival Probabilities'!$C$9,if(isblank(L209),1))))</f>
        <v>0.5535714286</v>
      </c>
      <c r="R209" s="5">
        <f>if(M209='Survival Probabilities'!$B$21,'Survival Probabilities'!$C$21,if(M209='Survival Probabilities'!$B$22,'Survival Probabilities'!$C$22,if(M209='Survival Probabilities'!$B$23,'Survival Probabilities'!$C$23,if(M209='Survival Probabilities'!$B$24,'Survival Probabilities'!$C$24,if(M209='Survival Probabilities'!$B$25,'Survival Probabilities'!$C$25,if(M209='Survival Probabilities'!$B$26,'Survival Probabilities'!$C$26,if(M209='Survival Probabilities'!$B$27,'Survival Probabilities'!$C$27,if(M209='Survival Probabilities'!$B$28,5%,if(M209="",1)))))))))</f>
        <v>1</v>
      </c>
      <c r="S209" s="4">
        <f t="shared" si="1"/>
        <v>0.008888802922</v>
      </c>
      <c r="T209" s="5">
        <f>if(S209&gt;='Survival Probabilities'!$J$4,1,0)</f>
        <v>0</v>
      </c>
      <c r="U209" s="5">
        <f t="shared" si="2"/>
        <v>0</v>
      </c>
    </row>
    <row r="210">
      <c r="A210" s="3">
        <v>209.0</v>
      </c>
      <c r="B210" s="3">
        <v>1.0</v>
      </c>
      <c r="C210" s="3">
        <v>3.0</v>
      </c>
      <c r="D210" s="3" t="s">
        <v>325</v>
      </c>
      <c r="E210" s="3" t="s">
        <v>26</v>
      </c>
      <c r="F210" s="3">
        <v>16.0</v>
      </c>
      <c r="G210" s="3">
        <v>0.0</v>
      </c>
      <c r="H210" s="3">
        <v>0.0</v>
      </c>
      <c r="I210" s="3">
        <v>367231.0</v>
      </c>
      <c r="J210" s="3">
        <v>7.75</v>
      </c>
      <c r="L210" s="3" t="s">
        <v>36</v>
      </c>
      <c r="M210" s="5" t="str">
        <f t="shared" si="3"/>
        <v/>
      </c>
      <c r="N210" s="4">
        <f>if(C210=1,'Survival Probabilities'!$C$2,if(C210 = 2,'Survival Probabilities'!$C$3,if(C210 = 3,'Survival Probabilities'!$C$4,if(isblank(C210),1))))</f>
        <v>0.2428571429</v>
      </c>
      <c r="O210" s="4">
        <f>if(E210 = "male",'Survival Probabilities'!$C$5,if(E210="female",'Survival Probabilities'!$C$6,if(isblank(E210),1)))</f>
        <v>0.7420382166</v>
      </c>
      <c r="P210" s="4">
        <f>if(F210 &lt; 1,'Survival Probabilities'!$C$10,if(and(F210&gt;= 1, F210&lt;5),'Survival Probabilities'!$C$11, if(and(F210&gt;= 5, F210&lt;10),'Survival Probabilities'!$C$12,if(and(F210&gt;= 10, F210&lt;20),'Survival Probabilities'!$C$13,if(and(F210&gt;= 20, F210&lt;30),'Survival Probabilities'!$C$14,if(and(F210&gt;= 30, F210&lt;40),'Survival Probabilities'!$C$15,if(and(F210&gt;= 40, F210&lt;50),'Survival Probabilities'!$C$16,if(and(F210&gt;= 50, F210&lt;60),'Survival Probabilities'!$C$17,if(and(F210&gt;= 60, F210&lt;70),'Survival Probabilities'!$C$18,if(and(F210&gt;= 70, F210&lt;80),5%,if(and(F210&gt;= 80, F210&lt;90),5%,if(isblank(F210),1))))))))))))</f>
        <v>0.4019607843</v>
      </c>
      <c r="Q210" s="4">
        <f>if(L210 = "C",'Survival Probabilities'!$C$7,if(L210="Q",'Survival Probabilities'!$C$8,if(L210="S",'Survival Probabilities'!$C$9,if(isblank(L210),1))))</f>
        <v>0.3896103896</v>
      </c>
      <c r="R210" s="5">
        <f>if(M210='Survival Probabilities'!$B$21,'Survival Probabilities'!$C$21,if(M210='Survival Probabilities'!$B$22,'Survival Probabilities'!$C$22,if(M210='Survival Probabilities'!$B$23,'Survival Probabilities'!$C$23,if(M210='Survival Probabilities'!$B$24,'Survival Probabilities'!$C$24,if(M210='Survival Probabilities'!$B$25,'Survival Probabilities'!$C$25,if(M210='Survival Probabilities'!$B$26,'Survival Probabilities'!$C$26,if(M210='Survival Probabilities'!$B$27,'Survival Probabilities'!$C$27,if(M210='Survival Probabilities'!$B$28,5%,if(M210="",1)))))))))</f>
        <v>1</v>
      </c>
      <c r="S210" s="4">
        <f t="shared" si="1"/>
        <v>0.02822223273</v>
      </c>
      <c r="T210" s="5">
        <f>if(S210&gt;='Survival Probabilities'!$J$4,1,0)</f>
        <v>1</v>
      </c>
      <c r="U210" s="5">
        <f t="shared" si="2"/>
        <v>1</v>
      </c>
    </row>
    <row r="211">
      <c r="A211" s="3">
        <v>210.0</v>
      </c>
      <c r="B211" s="3">
        <v>1.0</v>
      </c>
      <c r="C211" s="3">
        <v>1.0</v>
      </c>
      <c r="D211" s="3" t="s">
        <v>326</v>
      </c>
      <c r="E211" s="3" t="s">
        <v>22</v>
      </c>
      <c r="F211" s="3">
        <v>40.0</v>
      </c>
      <c r="G211" s="3">
        <v>0.0</v>
      </c>
      <c r="H211" s="3">
        <v>0.0</v>
      </c>
      <c r="I211" s="3">
        <v>112277.0</v>
      </c>
      <c r="J211" s="3">
        <v>31.0</v>
      </c>
      <c r="K211" s="3" t="s">
        <v>327</v>
      </c>
      <c r="L211" s="3" t="s">
        <v>29</v>
      </c>
      <c r="M211" s="5" t="str">
        <f t="shared" si="3"/>
        <v>A</v>
      </c>
      <c r="N211" s="4">
        <f>if(C211=1,'Survival Probabilities'!$C$2,if(C211 = 2,'Survival Probabilities'!$C$3,if(C211 = 3,'Survival Probabilities'!$C$4,if(isblank(C211),1))))</f>
        <v>0.6296296296</v>
      </c>
      <c r="O211" s="4">
        <f>if(E211 = "male",'Survival Probabilities'!$C$5,if(E211="female",'Survival Probabilities'!$C$6,if(isblank(E211),1)))</f>
        <v>0.1889081456</v>
      </c>
      <c r="P211" s="4">
        <f>if(F211 &lt; 1,'Survival Probabilities'!$C$10,if(and(F211&gt;= 1, F211&lt;5),'Survival Probabilities'!$C$11, if(and(F211&gt;= 5, F211&lt;10),'Survival Probabilities'!$C$12,if(and(F211&gt;= 10, F211&lt;20),'Survival Probabilities'!$C$13,if(and(F211&gt;= 20, F211&lt;30),'Survival Probabilities'!$C$14,if(and(F211&gt;= 30, F211&lt;40),'Survival Probabilities'!$C$15,if(and(F211&gt;= 40, F211&lt;50),'Survival Probabilities'!$C$16,if(and(F211&gt;= 50, F211&lt;60),'Survival Probabilities'!$C$17,if(and(F211&gt;= 60, F211&lt;70),'Survival Probabilities'!$C$18,if(and(F211&gt;= 70, F211&lt;80),5%,if(and(F211&gt;= 80, F211&lt;90),5%,if(isblank(F211),1))))))))))))</f>
        <v>0.3820224719</v>
      </c>
      <c r="Q211" s="4">
        <f>if(L211 = "C",'Survival Probabilities'!$C$7,if(L211="Q",'Survival Probabilities'!$C$8,if(L211="S",'Survival Probabilities'!$C$9,if(isblank(L211),1))))</f>
        <v>0.5535714286</v>
      </c>
      <c r="R211" s="4">
        <f>if(M211='Survival Probabilities'!$B$21,'Survival Probabilities'!$C$21,if(M211='Survival Probabilities'!$B$22,'Survival Probabilities'!$C$22,if(M211='Survival Probabilities'!$B$23,'Survival Probabilities'!$C$23,if(M211='Survival Probabilities'!$B$24,'Survival Probabilities'!$C$24,if(M211='Survival Probabilities'!$B$25,'Survival Probabilities'!$C$25,if(M211='Survival Probabilities'!$B$26,'Survival Probabilities'!$C$26,if(M211='Survival Probabilities'!$B$27,'Survival Probabilities'!$C$27,if(M211='Survival Probabilities'!$B$28,5%,if(M211="",1)))))))))</f>
        <v>0.4666666667</v>
      </c>
      <c r="S211" s="4">
        <f t="shared" si="1"/>
        <v>0.01173829988</v>
      </c>
      <c r="T211" s="5">
        <f>if(S211&gt;='Survival Probabilities'!$J$4,1,0)</f>
        <v>0</v>
      </c>
      <c r="U211" s="5">
        <f t="shared" si="2"/>
        <v>0</v>
      </c>
    </row>
    <row r="212">
      <c r="A212" s="3">
        <v>211.0</v>
      </c>
      <c r="B212" s="3">
        <v>0.0</v>
      </c>
      <c r="C212" s="3">
        <v>3.0</v>
      </c>
      <c r="D212" s="3" t="s">
        <v>328</v>
      </c>
      <c r="E212" s="3" t="s">
        <v>22</v>
      </c>
      <c r="F212" s="3">
        <v>24.0</v>
      </c>
      <c r="G212" s="3">
        <v>0.0</v>
      </c>
      <c r="H212" s="3">
        <v>0.0</v>
      </c>
      <c r="I212" s="3" t="s">
        <v>329</v>
      </c>
      <c r="J212" s="3">
        <v>7.05</v>
      </c>
      <c r="L212" s="3" t="s">
        <v>24</v>
      </c>
      <c r="M212" s="5" t="str">
        <f t="shared" si="3"/>
        <v/>
      </c>
      <c r="N212" s="4">
        <f>if(C212=1,'Survival Probabilities'!$C$2,if(C212 = 2,'Survival Probabilities'!$C$3,if(C212 = 3,'Survival Probabilities'!$C$4,if(isblank(C212),1))))</f>
        <v>0.2428571429</v>
      </c>
      <c r="O212" s="4">
        <f>if(E212 = "male",'Survival Probabilities'!$C$5,if(E212="female",'Survival Probabilities'!$C$6,if(isblank(E212),1)))</f>
        <v>0.1889081456</v>
      </c>
      <c r="P212" s="4">
        <f>if(F212 &lt; 1,'Survival Probabilities'!$C$10,if(and(F212&gt;= 1, F212&lt;5),'Survival Probabilities'!$C$11, if(and(F212&gt;= 5, F212&lt;10),'Survival Probabilities'!$C$12,if(and(F212&gt;= 10, F212&lt;20),'Survival Probabilities'!$C$13,if(and(F212&gt;= 20, F212&lt;30),'Survival Probabilities'!$C$14,if(and(F212&gt;= 30, F212&lt;40),'Survival Probabilities'!$C$15,if(and(F212&gt;= 40, F212&lt;50),'Survival Probabilities'!$C$16,if(and(F212&gt;= 50, F212&lt;60),'Survival Probabilities'!$C$17,if(and(F212&gt;= 60, F212&lt;70),'Survival Probabilities'!$C$18,if(and(F212&gt;= 70, F212&lt;80),5%,if(and(F212&gt;= 80, F212&lt;90),5%,if(isblank(F212),1))))))))))))</f>
        <v>0.35</v>
      </c>
      <c r="Q212" s="4">
        <f>if(L212 = "C",'Survival Probabilities'!$C$7,if(L212="Q",'Survival Probabilities'!$C$8,if(L212="S",'Survival Probabilities'!$C$9,if(isblank(L212),1))))</f>
        <v>0.3369565217</v>
      </c>
      <c r="R212" s="5">
        <f>if(M212='Survival Probabilities'!$B$21,'Survival Probabilities'!$C$21,if(M212='Survival Probabilities'!$B$22,'Survival Probabilities'!$C$22,if(M212='Survival Probabilities'!$B$23,'Survival Probabilities'!$C$23,if(M212='Survival Probabilities'!$B$24,'Survival Probabilities'!$C$24,if(M212='Survival Probabilities'!$B$25,'Survival Probabilities'!$C$25,if(M212='Survival Probabilities'!$B$26,'Survival Probabilities'!$C$26,if(M212='Survival Probabilities'!$B$27,'Survival Probabilities'!$C$27,if(M212='Survival Probabilities'!$B$28,5%,if(M212="",1)))))))))</f>
        <v>1</v>
      </c>
      <c r="S212" s="4">
        <f t="shared" si="1"/>
        <v>0.005410575691</v>
      </c>
      <c r="T212" s="5">
        <f>if(S212&gt;='Survival Probabilities'!$J$4,1,0)</f>
        <v>0</v>
      </c>
      <c r="U212" s="5">
        <f t="shared" si="2"/>
        <v>1</v>
      </c>
    </row>
    <row r="213">
      <c r="A213" s="3">
        <v>212.0</v>
      </c>
      <c r="B213" s="3">
        <v>1.0</v>
      </c>
      <c r="C213" s="3">
        <v>2.0</v>
      </c>
      <c r="D213" s="3" t="s">
        <v>330</v>
      </c>
      <c r="E213" s="3" t="s">
        <v>26</v>
      </c>
      <c r="F213" s="3">
        <v>35.0</v>
      </c>
      <c r="G213" s="3">
        <v>0.0</v>
      </c>
      <c r="H213" s="3">
        <v>0.0</v>
      </c>
      <c r="I213" s="3" t="s">
        <v>331</v>
      </c>
      <c r="J213" s="3">
        <v>21.0</v>
      </c>
      <c r="L213" s="3" t="s">
        <v>24</v>
      </c>
      <c r="M213" s="5" t="str">
        <f t="shared" si="3"/>
        <v/>
      </c>
      <c r="N213" s="4">
        <f>if(C213=1,'Survival Probabilities'!$C$2,if(C213 = 2,'Survival Probabilities'!$C$3,if(C213 = 3,'Survival Probabilities'!$C$4,if(isblank(C213),1))))</f>
        <v>0.472826087</v>
      </c>
      <c r="O213" s="4">
        <f>if(E213 = "male",'Survival Probabilities'!$C$5,if(E213="female",'Survival Probabilities'!$C$6,if(isblank(E213),1)))</f>
        <v>0.7420382166</v>
      </c>
      <c r="P213" s="4">
        <f>if(F213 &lt; 1,'Survival Probabilities'!$C$10,if(and(F213&gt;= 1, F213&lt;5),'Survival Probabilities'!$C$11, if(and(F213&gt;= 5, F213&lt;10),'Survival Probabilities'!$C$12,if(and(F213&gt;= 10, F213&lt;20),'Survival Probabilities'!$C$13,if(and(F213&gt;= 20, F213&lt;30),'Survival Probabilities'!$C$14,if(and(F213&gt;= 30, F213&lt;40),'Survival Probabilities'!$C$15,if(and(F213&gt;= 40, F213&lt;50),'Survival Probabilities'!$C$16,if(and(F213&gt;= 50, F213&lt;60),'Survival Probabilities'!$C$17,if(and(F213&gt;= 60, F213&lt;70),'Survival Probabilities'!$C$18,if(and(F213&gt;= 70, F213&lt;80),5%,if(and(F213&gt;= 80, F213&lt;90),5%,if(isblank(F213),1))))))))))))</f>
        <v>0.4371257485</v>
      </c>
      <c r="Q213" s="4">
        <f>if(L213 = "C",'Survival Probabilities'!$C$7,if(L213="Q",'Survival Probabilities'!$C$8,if(L213="S",'Survival Probabilities'!$C$9,if(isblank(L213),1))))</f>
        <v>0.3369565217</v>
      </c>
      <c r="R213" s="5">
        <f>if(M213='Survival Probabilities'!$B$21,'Survival Probabilities'!$C$21,if(M213='Survival Probabilities'!$B$22,'Survival Probabilities'!$C$22,if(M213='Survival Probabilities'!$B$23,'Survival Probabilities'!$C$23,if(M213='Survival Probabilities'!$B$24,'Survival Probabilities'!$C$24,if(M213='Survival Probabilities'!$B$25,'Survival Probabilities'!$C$25,if(M213='Survival Probabilities'!$B$26,'Survival Probabilities'!$C$26,if(M213='Survival Probabilities'!$B$27,'Survival Probabilities'!$C$27,if(M213='Survival Probabilities'!$B$28,5%,if(M213="",1)))))))))</f>
        <v>1</v>
      </c>
      <c r="S213" s="4">
        <f t="shared" si="1"/>
        <v>0.05167826898</v>
      </c>
      <c r="T213" s="5">
        <f>if(S213&gt;='Survival Probabilities'!$J$4,1,0)</f>
        <v>1</v>
      </c>
      <c r="U213" s="5">
        <f t="shared" si="2"/>
        <v>1</v>
      </c>
    </row>
    <row r="214">
      <c r="A214" s="3">
        <v>213.0</v>
      </c>
      <c r="B214" s="3">
        <v>0.0</v>
      </c>
      <c r="C214" s="3">
        <v>3.0</v>
      </c>
      <c r="D214" s="3" t="s">
        <v>332</v>
      </c>
      <c r="E214" s="3" t="s">
        <v>22</v>
      </c>
      <c r="F214" s="3">
        <v>22.0</v>
      </c>
      <c r="G214" s="3">
        <v>0.0</v>
      </c>
      <c r="H214" s="3">
        <v>0.0</v>
      </c>
      <c r="I214" s="3" t="s">
        <v>333</v>
      </c>
      <c r="J214" s="3">
        <v>7.25</v>
      </c>
      <c r="L214" s="3" t="s">
        <v>24</v>
      </c>
      <c r="M214" s="5" t="str">
        <f t="shared" si="3"/>
        <v/>
      </c>
      <c r="N214" s="4">
        <f>if(C214=1,'Survival Probabilities'!$C$2,if(C214 = 2,'Survival Probabilities'!$C$3,if(C214 = 3,'Survival Probabilities'!$C$4,if(isblank(C214),1))))</f>
        <v>0.2428571429</v>
      </c>
      <c r="O214" s="4">
        <f>if(E214 = "male",'Survival Probabilities'!$C$5,if(E214="female",'Survival Probabilities'!$C$6,if(isblank(E214),1)))</f>
        <v>0.1889081456</v>
      </c>
      <c r="P214" s="4">
        <f>if(F214 &lt; 1,'Survival Probabilities'!$C$10,if(and(F214&gt;= 1, F214&lt;5),'Survival Probabilities'!$C$11, if(and(F214&gt;= 5, F214&lt;10),'Survival Probabilities'!$C$12,if(and(F214&gt;= 10, F214&lt;20),'Survival Probabilities'!$C$13,if(and(F214&gt;= 20, F214&lt;30),'Survival Probabilities'!$C$14,if(and(F214&gt;= 30, F214&lt;40),'Survival Probabilities'!$C$15,if(and(F214&gt;= 40, F214&lt;50),'Survival Probabilities'!$C$16,if(and(F214&gt;= 50, F214&lt;60),'Survival Probabilities'!$C$17,if(and(F214&gt;= 60, F214&lt;70),'Survival Probabilities'!$C$18,if(and(F214&gt;= 70, F214&lt;80),5%,if(and(F214&gt;= 80, F214&lt;90),5%,if(isblank(F214),1))))))))))))</f>
        <v>0.35</v>
      </c>
      <c r="Q214" s="4">
        <f>if(L214 = "C",'Survival Probabilities'!$C$7,if(L214="Q",'Survival Probabilities'!$C$8,if(L214="S",'Survival Probabilities'!$C$9,if(isblank(L214),1))))</f>
        <v>0.3369565217</v>
      </c>
      <c r="R214" s="5">
        <f>if(M214='Survival Probabilities'!$B$21,'Survival Probabilities'!$C$21,if(M214='Survival Probabilities'!$B$22,'Survival Probabilities'!$C$22,if(M214='Survival Probabilities'!$B$23,'Survival Probabilities'!$C$23,if(M214='Survival Probabilities'!$B$24,'Survival Probabilities'!$C$24,if(M214='Survival Probabilities'!$B$25,'Survival Probabilities'!$C$25,if(M214='Survival Probabilities'!$B$26,'Survival Probabilities'!$C$26,if(M214='Survival Probabilities'!$B$27,'Survival Probabilities'!$C$27,if(M214='Survival Probabilities'!$B$28,5%,if(M214="",1)))))))))</f>
        <v>1</v>
      </c>
      <c r="S214" s="4">
        <f t="shared" si="1"/>
        <v>0.005410575691</v>
      </c>
      <c r="T214" s="5">
        <f>if(S214&gt;='Survival Probabilities'!$J$4,1,0)</f>
        <v>0</v>
      </c>
      <c r="U214" s="5">
        <f t="shared" si="2"/>
        <v>1</v>
      </c>
    </row>
    <row r="215">
      <c r="A215" s="3">
        <v>214.0</v>
      </c>
      <c r="B215" s="3">
        <v>0.0</v>
      </c>
      <c r="C215" s="3">
        <v>2.0</v>
      </c>
      <c r="D215" s="3" t="s">
        <v>334</v>
      </c>
      <c r="E215" s="3" t="s">
        <v>22</v>
      </c>
      <c r="F215" s="3">
        <v>30.0</v>
      </c>
      <c r="G215" s="3">
        <v>0.0</v>
      </c>
      <c r="H215" s="3">
        <v>0.0</v>
      </c>
      <c r="I215" s="3">
        <v>250646.0</v>
      </c>
      <c r="J215" s="3">
        <v>13.0</v>
      </c>
      <c r="L215" s="3" t="s">
        <v>24</v>
      </c>
      <c r="M215" s="5" t="str">
        <f t="shared" si="3"/>
        <v/>
      </c>
      <c r="N215" s="4">
        <f>if(C215=1,'Survival Probabilities'!$C$2,if(C215 = 2,'Survival Probabilities'!$C$3,if(C215 = 3,'Survival Probabilities'!$C$4,if(isblank(C215),1))))</f>
        <v>0.472826087</v>
      </c>
      <c r="O215" s="4">
        <f>if(E215 = "male",'Survival Probabilities'!$C$5,if(E215="female",'Survival Probabilities'!$C$6,if(isblank(E215),1)))</f>
        <v>0.1889081456</v>
      </c>
      <c r="P215" s="4">
        <f>if(F215 &lt; 1,'Survival Probabilities'!$C$10,if(and(F215&gt;= 1, F215&lt;5),'Survival Probabilities'!$C$11, if(and(F215&gt;= 5, F215&lt;10),'Survival Probabilities'!$C$12,if(and(F215&gt;= 10, F215&lt;20),'Survival Probabilities'!$C$13,if(and(F215&gt;= 20, F215&lt;30),'Survival Probabilities'!$C$14,if(and(F215&gt;= 30, F215&lt;40),'Survival Probabilities'!$C$15,if(and(F215&gt;= 40, F215&lt;50),'Survival Probabilities'!$C$16,if(and(F215&gt;= 50, F215&lt;60),'Survival Probabilities'!$C$17,if(and(F215&gt;= 60, F215&lt;70),'Survival Probabilities'!$C$18,if(and(F215&gt;= 70, F215&lt;80),5%,if(and(F215&gt;= 80, F215&lt;90),5%,if(isblank(F215),1))))))))))))</f>
        <v>0.4371257485</v>
      </c>
      <c r="Q215" s="4">
        <f>if(L215 = "C",'Survival Probabilities'!$C$7,if(L215="Q",'Survival Probabilities'!$C$8,if(L215="S",'Survival Probabilities'!$C$9,if(isblank(L215),1))))</f>
        <v>0.3369565217</v>
      </c>
      <c r="R215" s="5">
        <f>if(M215='Survival Probabilities'!$B$21,'Survival Probabilities'!$C$21,if(M215='Survival Probabilities'!$B$22,'Survival Probabilities'!$C$22,if(M215='Survival Probabilities'!$B$23,'Survival Probabilities'!$C$23,if(M215='Survival Probabilities'!$B$24,'Survival Probabilities'!$C$24,if(M215='Survival Probabilities'!$B$25,'Survival Probabilities'!$C$25,if(M215='Survival Probabilities'!$B$26,'Survival Probabilities'!$C$26,if(M215='Survival Probabilities'!$B$27,'Survival Probabilities'!$C$27,if(M215='Survival Probabilities'!$B$28,5%,if(M215="",1)))))))))</f>
        <v>1</v>
      </c>
      <c r="S215" s="4">
        <f t="shared" si="1"/>
        <v>0.01315625764</v>
      </c>
      <c r="T215" s="5">
        <f>if(S215&gt;='Survival Probabilities'!$J$4,1,0)</f>
        <v>0</v>
      </c>
      <c r="U215" s="5">
        <f t="shared" si="2"/>
        <v>1</v>
      </c>
    </row>
    <row r="216">
      <c r="A216" s="3">
        <v>215.0</v>
      </c>
      <c r="B216" s="3">
        <v>0.0</v>
      </c>
      <c r="C216" s="3">
        <v>3.0</v>
      </c>
      <c r="D216" s="3" t="s">
        <v>335</v>
      </c>
      <c r="E216" s="3" t="s">
        <v>22</v>
      </c>
      <c r="G216" s="3">
        <v>1.0</v>
      </c>
      <c r="H216" s="3">
        <v>0.0</v>
      </c>
      <c r="I216" s="3">
        <v>367229.0</v>
      </c>
      <c r="J216" s="3">
        <v>7.75</v>
      </c>
      <c r="L216" s="3" t="s">
        <v>36</v>
      </c>
      <c r="M216" s="5" t="str">
        <f t="shared" si="3"/>
        <v/>
      </c>
      <c r="N216" s="4">
        <f>if(C216=1,'Survival Probabilities'!$C$2,if(C216 = 2,'Survival Probabilities'!$C$3,if(C216 = 3,'Survival Probabilities'!$C$4,if(isblank(C216),1))))</f>
        <v>0.2428571429</v>
      </c>
      <c r="O216" s="4">
        <f>if(E216 = "male",'Survival Probabilities'!$C$5,if(E216="female",'Survival Probabilities'!$C$6,if(isblank(E216),1)))</f>
        <v>0.1889081456</v>
      </c>
      <c r="P216" s="4">
        <f>if(F216 &lt; 1,'Survival Probabilities'!$C$10,if(and(F216&gt;= 1, F216&lt;5),'Survival Probabilities'!$C$11, if(and(F216&gt;= 5, F216&lt;10),'Survival Probabilities'!$C$12,if(and(F216&gt;= 10, F216&lt;20),'Survival Probabilities'!$C$13,if(and(F216&gt;= 20, F216&lt;30),'Survival Probabilities'!$C$14,if(and(F216&gt;= 30, F216&lt;40),'Survival Probabilities'!$C$15,if(and(F216&gt;= 40, F216&lt;50),'Survival Probabilities'!$C$16,if(and(F216&gt;= 50, F216&lt;60),'Survival Probabilities'!$C$17,if(and(F216&gt;= 60, F216&lt;70),'Survival Probabilities'!$C$18,if(and(F216&gt;= 70, F216&lt;80),5%,if(and(F216&gt;= 80, F216&lt;90),5%,if(isblank(F216),1))))))))))))</f>
        <v>1</v>
      </c>
      <c r="Q216" s="4">
        <f>if(L216 = "C",'Survival Probabilities'!$C$7,if(L216="Q",'Survival Probabilities'!$C$8,if(L216="S",'Survival Probabilities'!$C$9,if(isblank(L216),1))))</f>
        <v>0.3896103896</v>
      </c>
      <c r="R216" s="5">
        <f>if(M216='Survival Probabilities'!$B$21,'Survival Probabilities'!$C$21,if(M216='Survival Probabilities'!$B$22,'Survival Probabilities'!$C$22,if(M216='Survival Probabilities'!$B$23,'Survival Probabilities'!$C$23,if(M216='Survival Probabilities'!$B$24,'Survival Probabilities'!$C$24,if(M216='Survival Probabilities'!$B$25,'Survival Probabilities'!$C$25,if(M216='Survival Probabilities'!$B$26,'Survival Probabilities'!$C$26,if(M216='Survival Probabilities'!$B$27,'Survival Probabilities'!$C$27,if(M216='Survival Probabilities'!$B$28,5%,if(M216="",1)))))))))</f>
        <v>1</v>
      </c>
      <c r="S216" s="4">
        <f t="shared" si="1"/>
        <v>0.01787442565</v>
      </c>
      <c r="T216" s="5">
        <f>if(S216&gt;='Survival Probabilities'!$J$4,1,0)</f>
        <v>0</v>
      </c>
      <c r="U216" s="5">
        <f t="shared" si="2"/>
        <v>1</v>
      </c>
    </row>
    <row r="217">
      <c r="A217" s="3">
        <v>216.0</v>
      </c>
      <c r="B217" s="3">
        <v>1.0</v>
      </c>
      <c r="C217" s="3">
        <v>1.0</v>
      </c>
      <c r="D217" s="3" t="s">
        <v>336</v>
      </c>
      <c r="E217" s="3" t="s">
        <v>26</v>
      </c>
      <c r="F217" s="3">
        <v>31.0</v>
      </c>
      <c r="G217" s="3">
        <v>1.0</v>
      </c>
      <c r="H217" s="3">
        <v>0.0</v>
      </c>
      <c r="I217" s="3">
        <v>35273.0</v>
      </c>
      <c r="J217" s="3">
        <v>113.275</v>
      </c>
      <c r="K217" s="3" t="s">
        <v>337</v>
      </c>
      <c r="L217" s="3" t="s">
        <v>29</v>
      </c>
      <c r="M217" s="5" t="str">
        <f t="shared" si="3"/>
        <v>D</v>
      </c>
      <c r="N217" s="4">
        <f>if(C217=1,'Survival Probabilities'!$C$2,if(C217 = 2,'Survival Probabilities'!$C$3,if(C217 = 3,'Survival Probabilities'!$C$4,if(isblank(C217),1))))</f>
        <v>0.6296296296</v>
      </c>
      <c r="O217" s="4">
        <f>if(E217 = "male",'Survival Probabilities'!$C$5,if(E217="female",'Survival Probabilities'!$C$6,if(isblank(E217),1)))</f>
        <v>0.7420382166</v>
      </c>
      <c r="P217" s="4">
        <f>if(F217 &lt; 1,'Survival Probabilities'!$C$10,if(and(F217&gt;= 1, F217&lt;5),'Survival Probabilities'!$C$11, if(and(F217&gt;= 5, F217&lt;10),'Survival Probabilities'!$C$12,if(and(F217&gt;= 10, F217&lt;20),'Survival Probabilities'!$C$13,if(and(F217&gt;= 20, F217&lt;30),'Survival Probabilities'!$C$14,if(and(F217&gt;= 30, F217&lt;40),'Survival Probabilities'!$C$15,if(and(F217&gt;= 40, F217&lt;50),'Survival Probabilities'!$C$16,if(and(F217&gt;= 50, F217&lt;60),'Survival Probabilities'!$C$17,if(and(F217&gt;= 60, F217&lt;70),'Survival Probabilities'!$C$18,if(and(F217&gt;= 70, F217&lt;80),5%,if(and(F217&gt;= 80, F217&lt;90),5%,if(isblank(F217),1))))))))))))</f>
        <v>0.4371257485</v>
      </c>
      <c r="Q217" s="4">
        <f>if(L217 = "C",'Survival Probabilities'!$C$7,if(L217="Q",'Survival Probabilities'!$C$8,if(L217="S",'Survival Probabilities'!$C$9,if(isblank(L217),1))))</f>
        <v>0.5535714286</v>
      </c>
      <c r="R217" s="4">
        <f>if(M217='Survival Probabilities'!$B$21,'Survival Probabilities'!$C$21,if(M217='Survival Probabilities'!$B$22,'Survival Probabilities'!$C$22,if(M217='Survival Probabilities'!$B$23,'Survival Probabilities'!$C$23,if(M217='Survival Probabilities'!$B$24,'Survival Probabilities'!$C$24,if(M217='Survival Probabilities'!$B$25,'Survival Probabilities'!$C$25,if(M217='Survival Probabilities'!$B$26,'Survival Probabilities'!$C$26,if(M217='Survival Probabilities'!$B$27,'Survival Probabilities'!$C$27,if(M217='Survival Probabilities'!$B$28,5%,if(M217="",1)))))))))</f>
        <v>0.7575757576</v>
      </c>
      <c r="S217" s="4">
        <f t="shared" si="1"/>
        <v>0.08564806483</v>
      </c>
      <c r="T217" s="5">
        <f>if(S217&gt;='Survival Probabilities'!$J$4,1,0)</f>
        <v>1</v>
      </c>
      <c r="U217" s="5">
        <f t="shared" si="2"/>
        <v>1</v>
      </c>
    </row>
    <row r="218">
      <c r="A218" s="3">
        <v>217.0</v>
      </c>
      <c r="B218" s="3">
        <v>1.0</v>
      </c>
      <c r="C218" s="3">
        <v>3.0</v>
      </c>
      <c r="D218" s="3" t="s">
        <v>338</v>
      </c>
      <c r="E218" s="3" t="s">
        <v>26</v>
      </c>
      <c r="F218" s="3">
        <v>27.0</v>
      </c>
      <c r="G218" s="3">
        <v>0.0</v>
      </c>
      <c r="H218" s="3">
        <v>0.0</v>
      </c>
      <c r="I218" s="3" t="s">
        <v>339</v>
      </c>
      <c r="J218" s="3">
        <v>7.925</v>
      </c>
      <c r="L218" s="3" t="s">
        <v>24</v>
      </c>
      <c r="M218" s="5" t="str">
        <f t="shared" si="3"/>
        <v/>
      </c>
      <c r="N218" s="4">
        <f>if(C218=1,'Survival Probabilities'!$C$2,if(C218 = 2,'Survival Probabilities'!$C$3,if(C218 = 3,'Survival Probabilities'!$C$4,if(isblank(C218),1))))</f>
        <v>0.2428571429</v>
      </c>
      <c r="O218" s="4">
        <f>if(E218 = "male",'Survival Probabilities'!$C$5,if(E218="female",'Survival Probabilities'!$C$6,if(isblank(E218),1)))</f>
        <v>0.7420382166</v>
      </c>
      <c r="P218" s="4">
        <f>if(F218 &lt; 1,'Survival Probabilities'!$C$10,if(and(F218&gt;= 1, F218&lt;5),'Survival Probabilities'!$C$11, if(and(F218&gt;= 5, F218&lt;10),'Survival Probabilities'!$C$12,if(and(F218&gt;= 10, F218&lt;20),'Survival Probabilities'!$C$13,if(and(F218&gt;= 20, F218&lt;30),'Survival Probabilities'!$C$14,if(and(F218&gt;= 30, F218&lt;40),'Survival Probabilities'!$C$15,if(and(F218&gt;= 40, F218&lt;50),'Survival Probabilities'!$C$16,if(and(F218&gt;= 50, F218&lt;60),'Survival Probabilities'!$C$17,if(and(F218&gt;= 60, F218&lt;70),'Survival Probabilities'!$C$18,if(and(F218&gt;= 70, F218&lt;80),5%,if(and(F218&gt;= 80, F218&lt;90),5%,if(isblank(F218),1))))))))))))</f>
        <v>0.35</v>
      </c>
      <c r="Q218" s="4">
        <f>if(L218 = "C",'Survival Probabilities'!$C$7,if(L218="Q",'Survival Probabilities'!$C$8,if(L218="S",'Survival Probabilities'!$C$9,if(isblank(L218),1))))</f>
        <v>0.3369565217</v>
      </c>
      <c r="R218" s="5">
        <f>if(M218='Survival Probabilities'!$B$21,'Survival Probabilities'!$C$21,if(M218='Survival Probabilities'!$B$22,'Survival Probabilities'!$C$22,if(M218='Survival Probabilities'!$B$23,'Survival Probabilities'!$C$23,if(M218='Survival Probabilities'!$B$24,'Survival Probabilities'!$C$24,if(M218='Survival Probabilities'!$B$25,'Survival Probabilities'!$C$25,if(M218='Survival Probabilities'!$B$26,'Survival Probabilities'!$C$26,if(M218='Survival Probabilities'!$B$27,'Survival Probabilities'!$C$27,if(M218='Survival Probabilities'!$B$28,5%,if(M218="",1)))))))))</f>
        <v>1</v>
      </c>
      <c r="S218" s="4">
        <f t="shared" si="1"/>
        <v>0.0212529424</v>
      </c>
      <c r="T218" s="5">
        <f>if(S218&gt;='Survival Probabilities'!$J$4,1,0)</f>
        <v>0</v>
      </c>
      <c r="U218" s="5">
        <f t="shared" si="2"/>
        <v>0</v>
      </c>
    </row>
    <row r="219">
      <c r="A219" s="3">
        <v>218.0</v>
      </c>
      <c r="B219" s="3">
        <v>0.0</v>
      </c>
      <c r="C219" s="3">
        <v>2.0</v>
      </c>
      <c r="D219" s="3" t="s">
        <v>340</v>
      </c>
      <c r="E219" s="3" t="s">
        <v>22</v>
      </c>
      <c r="F219" s="3">
        <v>42.0</v>
      </c>
      <c r="G219" s="3">
        <v>1.0</v>
      </c>
      <c r="H219" s="3">
        <v>0.0</v>
      </c>
      <c r="I219" s="3">
        <v>243847.0</v>
      </c>
      <c r="J219" s="3">
        <v>27.0</v>
      </c>
      <c r="L219" s="3" t="s">
        <v>24</v>
      </c>
      <c r="M219" s="5" t="str">
        <f t="shared" si="3"/>
        <v/>
      </c>
      <c r="N219" s="4">
        <f>if(C219=1,'Survival Probabilities'!$C$2,if(C219 = 2,'Survival Probabilities'!$C$3,if(C219 = 3,'Survival Probabilities'!$C$4,if(isblank(C219),1))))</f>
        <v>0.472826087</v>
      </c>
      <c r="O219" s="4">
        <f>if(E219 = "male",'Survival Probabilities'!$C$5,if(E219="female",'Survival Probabilities'!$C$6,if(isblank(E219),1)))</f>
        <v>0.1889081456</v>
      </c>
      <c r="P219" s="4">
        <f>if(F219 &lt; 1,'Survival Probabilities'!$C$10,if(and(F219&gt;= 1, F219&lt;5),'Survival Probabilities'!$C$11, if(and(F219&gt;= 5, F219&lt;10),'Survival Probabilities'!$C$12,if(and(F219&gt;= 10, F219&lt;20),'Survival Probabilities'!$C$13,if(and(F219&gt;= 20, F219&lt;30),'Survival Probabilities'!$C$14,if(and(F219&gt;= 30, F219&lt;40),'Survival Probabilities'!$C$15,if(and(F219&gt;= 40, F219&lt;50),'Survival Probabilities'!$C$16,if(and(F219&gt;= 50, F219&lt;60),'Survival Probabilities'!$C$17,if(and(F219&gt;= 60, F219&lt;70),'Survival Probabilities'!$C$18,if(and(F219&gt;= 70, F219&lt;80),5%,if(and(F219&gt;= 80, F219&lt;90),5%,if(isblank(F219),1))))))))))))</f>
        <v>0.3820224719</v>
      </c>
      <c r="Q219" s="4">
        <f>if(L219 = "C",'Survival Probabilities'!$C$7,if(L219="Q",'Survival Probabilities'!$C$8,if(L219="S",'Survival Probabilities'!$C$9,if(isblank(L219),1))))</f>
        <v>0.3369565217</v>
      </c>
      <c r="R219" s="5">
        <f>if(M219='Survival Probabilities'!$B$21,'Survival Probabilities'!$C$21,if(M219='Survival Probabilities'!$B$22,'Survival Probabilities'!$C$22,if(M219='Survival Probabilities'!$B$23,'Survival Probabilities'!$C$23,if(M219='Survival Probabilities'!$B$24,'Survival Probabilities'!$C$24,if(M219='Survival Probabilities'!$B$25,'Survival Probabilities'!$C$25,if(M219='Survival Probabilities'!$B$26,'Survival Probabilities'!$C$26,if(M219='Survival Probabilities'!$B$27,'Survival Probabilities'!$C$27,if(M219='Survival Probabilities'!$B$28,5%,if(M219="",1)))))))))</f>
        <v>1</v>
      </c>
      <c r="S219" s="4">
        <f t="shared" si="1"/>
        <v>0.01149780374</v>
      </c>
      <c r="T219" s="5">
        <f>if(S219&gt;='Survival Probabilities'!$J$4,1,0)</f>
        <v>0</v>
      </c>
      <c r="U219" s="5">
        <f t="shared" si="2"/>
        <v>1</v>
      </c>
    </row>
    <row r="220">
      <c r="A220" s="3">
        <v>219.0</v>
      </c>
      <c r="B220" s="3">
        <v>1.0</v>
      </c>
      <c r="C220" s="3">
        <v>1.0</v>
      </c>
      <c r="D220" s="3" t="s">
        <v>341</v>
      </c>
      <c r="E220" s="3" t="s">
        <v>26</v>
      </c>
      <c r="F220" s="3">
        <v>32.0</v>
      </c>
      <c r="G220" s="3">
        <v>0.0</v>
      </c>
      <c r="H220" s="3">
        <v>0.0</v>
      </c>
      <c r="I220" s="3">
        <v>11813.0</v>
      </c>
      <c r="J220" s="3">
        <v>76.2917</v>
      </c>
      <c r="K220" s="3" t="s">
        <v>342</v>
      </c>
      <c r="L220" s="3" t="s">
        <v>29</v>
      </c>
      <c r="M220" s="5" t="str">
        <f t="shared" si="3"/>
        <v>D</v>
      </c>
      <c r="N220" s="4">
        <f>if(C220=1,'Survival Probabilities'!$C$2,if(C220 = 2,'Survival Probabilities'!$C$3,if(C220 = 3,'Survival Probabilities'!$C$4,if(isblank(C220),1))))</f>
        <v>0.6296296296</v>
      </c>
      <c r="O220" s="4">
        <f>if(E220 = "male",'Survival Probabilities'!$C$5,if(E220="female",'Survival Probabilities'!$C$6,if(isblank(E220),1)))</f>
        <v>0.7420382166</v>
      </c>
      <c r="P220" s="4">
        <f>if(F220 &lt; 1,'Survival Probabilities'!$C$10,if(and(F220&gt;= 1, F220&lt;5),'Survival Probabilities'!$C$11, if(and(F220&gt;= 5, F220&lt;10),'Survival Probabilities'!$C$12,if(and(F220&gt;= 10, F220&lt;20),'Survival Probabilities'!$C$13,if(and(F220&gt;= 20, F220&lt;30),'Survival Probabilities'!$C$14,if(and(F220&gt;= 30, F220&lt;40),'Survival Probabilities'!$C$15,if(and(F220&gt;= 40, F220&lt;50),'Survival Probabilities'!$C$16,if(and(F220&gt;= 50, F220&lt;60),'Survival Probabilities'!$C$17,if(and(F220&gt;= 60, F220&lt;70),'Survival Probabilities'!$C$18,if(and(F220&gt;= 70, F220&lt;80),5%,if(and(F220&gt;= 80, F220&lt;90),5%,if(isblank(F220),1))))))))))))</f>
        <v>0.4371257485</v>
      </c>
      <c r="Q220" s="4">
        <f>if(L220 = "C",'Survival Probabilities'!$C$7,if(L220="Q",'Survival Probabilities'!$C$8,if(L220="S",'Survival Probabilities'!$C$9,if(isblank(L220),1))))</f>
        <v>0.5535714286</v>
      </c>
      <c r="R220" s="4">
        <f>if(M220='Survival Probabilities'!$B$21,'Survival Probabilities'!$C$21,if(M220='Survival Probabilities'!$B$22,'Survival Probabilities'!$C$22,if(M220='Survival Probabilities'!$B$23,'Survival Probabilities'!$C$23,if(M220='Survival Probabilities'!$B$24,'Survival Probabilities'!$C$24,if(M220='Survival Probabilities'!$B$25,'Survival Probabilities'!$C$25,if(M220='Survival Probabilities'!$B$26,'Survival Probabilities'!$C$26,if(M220='Survival Probabilities'!$B$27,'Survival Probabilities'!$C$27,if(M220='Survival Probabilities'!$B$28,5%,if(M220="",1)))))))))</f>
        <v>0.7575757576</v>
      </c>
      <c r="S220" s="4">
        <f t="shared" si="1"/>
        <v>0.08564806483</v>
      </c>
      <c r="T220" s="5">
        <f>if(S220&gt;='Survival Probabilities'!$J$4,1,0)</f>
        <v>1</v>
      </c>
      <c r="U220" s="5">
        <f t="shared" si="2"/>
        <v>1</v>
      </c>
    </row>
    <row r="221">
      <c r="A221" s="3">
        <v>220.0</v>
      </c>
      <c r="B221" s="3">
        <v>0.0</v>
      </c>
      <c r="C221" s="3">
        <v>2.0</v>
      </c>
      <c r="D221" s="3" t="s">
        <v>343</v>
      </c>
      <c r="E221" s="3" t="s">
        <v>22</v>
      </c>
      <c r="F221" s="3">
        <v>30.0</v>
      </c>
      <c r="G221" s="3">
        <v>0.0</v>
      </c>
      <c r="H221" s="3">
        <v>0.0</v>
      </c>
      <c r="I221" s="3" t="s">
        <v>344</v>
      </c>
      <c r="J221" s="3">
        <v>10.5</v>
      </c>
      <c r="L221" s="3" t="s">
        <v>24</v>
      </c>
      <c r="M221" s="5" t="str">
        <f t="shared" si="3"/>
        <v/>
      </c>
      <c r="N221" s="4">
        <f>if(C221=1,'Survival Probabilities'!$C$2,if(C221 = 2,'Survival Probabilities'!$C$3,if(C221 = 3,'Survival Probabilities'!$C$4,if(isblank(C221),1))))</f>
        <v>0.472826087</v>
      </c>
      <c r="O221" s="4">
        <f>if(E221 = "male",'Survival Probabilities'!$C$5,if(E221="female",'Survival Probabilities'!$C$6,if(isblank(E221),1)))</f>
        <v>0.1889081456</v>
      </c>
      <c r="P221" s="4">
        <f>if(F221 &lt; 1,'Survival Probabilities'!$C$10,if(and(F221&gt;= 1, F221&lt;5),'Survival Probabilities'!$C$11, if(and(F221&gt;= 5, F221&lt;10),'Survival Probabilities'!$C$12,if(and(F221&gt;= 10, F221&lt;20),'Survival Probabilities'!$C$13,if(and(F221&gt;= 20, F221&lt;30),'Survival Probabilities'!$C$14,if(and(F221&gt;= 30, F221&lt;40),'Survival Probabilities'!$C$15,if(and(F221&gt;= 40, F221&lt;50),'Survival Probabilities'!$C$16,if(and(F221&gt;= 50, F221&lt;60),'Survival Probabilities'!$C$17,if(and(F221&gt;= 60, F221&lt;70),'Survival Probabilities'!$C$18,if(and(F221&gt;= 70, F221&lt;80),5%,if(and(F221&gt;= 80, F221&lt;90),5%,if(isblank(F221),1))))))))))))</f>
        <v>0.4371257485</v>
      </c>
      <c r="Q221" s="4">
        <f>if(L221 = "C",'Survival Probabilities'!$C$7,if(L221="Q",'Survival Probabilities'!$C$8,if(L221="S",'Survival Probabilities'!$C$9,if(isblank(L221),1))))</f>
        <v>0.3369565217</v>
      </c>
      <c r="R221" s="5">
        <f>if(M221='Survival Probabilities'!$B$21,'Survival Probabilities'!$C$21,if(M221='Survival Probabilities'!$B$22,'Survival Probabilities'!$C$22,if(M221='Survival Probabilities'!$B$23,'Survival Probabilities'!$C$23,if(M221='Survival Probabilities'!$B$24,'Survival Probabilities'!$C$24,if(M221='Survival Probabilities'!$B$25,'Survival Probabilities'!$C$25,if(M221='Survival Probabilities'!$B$26,'Survival Probabilities'!$C$26,if(M221='Survival Probabilities'!$B$27,'Survival Probabilities'!$C$27,if(M221='Survival Probabilities'!$B$28,5%,if(M221="",1)))))))))</f>
        <v>1</v>
      </c>
      <c r="S221" s="4">
        <f t="shared" si="1"/>
        <v>0.01315625764</v>
      </c>
      <c r="T221" s="5">
        <f>if(S221&gt;='Survival Probabilities'!$J$4,1,0)</f>
        <v>0</v>
      </c>
      <c r="U221" s="5">
        <f t="shared" si="2"/>
        <v>1</v>
      </c>
    </row>
    <row r="222">
      <c r="A222" s="3">
        <v>221.0</v>
      </c>
      <c r="B222" s="3">
        <v>1.0</v>
      </c>
      <c r="C222" s="3">
        <v>3.0</v>
      </c>
      <c r="D222" s="3" t="s">
        <v>345</v>
      </c>
      <c r="E222" s="3" t="s">
        <v>22</v>
      </c>
      <c r="F222" s="3">
        <v>16.0</v>
      </c>
      <c r="G222" s="3">
        <v>0.0</v>
      </c>
      <c r="H222" s="3">
        <v>0.0</v>
      </c>
      <c r="I222" s="3" t="s">
        <v>346</v>
      </c>
      <c r="J222" s="3">
        <v>8.05</v>
      </c>
      <c r="L222" s="3" t="s">
        <v>24</v>
      </c>
      <c r="M222" s="5" t="str">
        <f t="shared" si="3"/>
        <v/>
      </c>
      <c r="N222" s="4">
        <f>if(C222=1,'Survival Probabilities'!$C$2,if(C222 = 2,'Survival Probabilities'!$C$3,if(C222 = 3,'Survival Probabilities'!$C$4,if(isblank(C222),1))))</f>
        <v>0.2428571429</v>
      </c>
      <c r="O222" s="4">
        <f>if(E222 = "male",'Survival Probabilities'!$C$5,if(E222="female",'Survival Probabilities'!$C$6,if(isblank(E222),1)))</f>
        <v>0.1889081456</v>
      </c>
      <c r="P222" s="4">
        <f>if(F222 &lt; 1,'Survival Probabilities'!$C$10,if(and(F222&gt;= 1, F222&lt;5),'Survival Probabilities'!$C$11, if(and(F222&gt;= 5, F222&lt;10),'Survival Probabilities'!$C$12,if(and(F222&gt;= 10, F222&lt;20),'Survival Probabilities'!$C$13,if(and(F222&gt;= 20, F222&lt;30),'Survival Probabilities'!$C$14,if(and(F222&gt;= 30, F222&lt;40),'Survival Probabilities'!$C$15,if(and(F222&gt;= 40, F222&lt;50),'Survival Probabilities'!$C$16,if(and(F222&gt;= 50, F222&lt;60),'Survival Probabilities'!$C$17,if(and(F222&gt;= 60, F222&lt;70),'Survival Probabilities'!$C$18,if(and(F222&gt;= 70, F222&lt;80),5%,if(and(F222&gt;= 80, F222&lt;90),5%,if(isblank(F222),1))))))))))))</f>
        <v>0.4019607843</v>
      </c>
      <c r="Q222" s="4">
        <f>if(L222 = "C",'Survival Probabilities'!$C$7,if(L222="Q",'Survival Probabilities'!$C$8,if(L222="S",'Survival Probabilities'!$C$9,if(isblank(L222),1))))</f>
        <v>0.3369565217</v>
      </c>
      <c r="R222" s="5">
        <f>if(M222='Survival Probabilities'!$B$21,'Survival Probabilities'!$C$21,if(M222='Survival Probabilities'!$B$22,'Survival Probabilities'!$C$22,if(M222='Survival Probabilities'!$B$23,'Survival Probabilities'!$C$23,if(M222='Survival Probabilities'!$B$24,'Survival Probabilities'!$C$24,if(M222='Survival Probabilities'!$B$25,'Survival Probabilities'!$C$25,if(M222='Survival Probabilities'!$B$26,'Survival Probabilities'!$C$26,if(M222='Survival Probabilities'!$B$27,'Survival Probabilities'!$C$27,if(M222='Survival Probabilities'!$B$28,5%,if(M222="",1)))))))))</f>
        <v>1</v>
      </c>
      <c r="S222" s="4">
        <f t="shared" si="1"/>
        <v>0.006213826424</v>
      </c>
      <c r="T222" s="5">
        <f>if(S222&gt;='Survival Probabilities'!$J$4,1,0)</f>
        <v>0</v>
      </c>
      <c r="U222" s="5">
        <f t="shared" si="2"/>
        <v>0</v>
      </c>
    </row>
    <row r="223">
      <c r="A223" s="3">
        <v>222.0</v>
      </c>
      <c r="B223" s="3">
        <v>0.0</v>
      </c>
      <c r="C223" s="3">
        <v>2.0</v>
      </c>
      <c r="D223" s="3" t="s">
        <v>347</v>
      </c>
      <c r="E223" s="3" t="s">
        <v>22</v>
      </c>
      <c r="F223" s="3">
        <v>27.0</v>
      </c>
      <c r="G223" s="3">
        <v>0.0</v>
      </c>
      <c r="H223" s="3">
        <v>0.0</v>
      </c>
      <c r="I223" s="3">
        <v>220367.0</v>
      </c>
      <c r="J223" s="3">
        <v>13.0</v>
      </c>
      <c r="L223" s="3" t="s">
        <v>24</v>
      </c>
      <c r="M223" s="5" t="str">
        <f t="shared" si="3"/>
        <v/>
      </c>
      <c r="N223" s="4">
        <f>if(C223=1,'Survival Probabilities'!$C$2,if(C223 = 2,'Survival Probabilities'!$C$3,if(C223 = 3,'Survival Probabilities'!$C$4,if(isblank(C223),1))))</f>
        <v>0.472826087</v>
      </c>
      <c r="O223" s="4">
        <f>if(E223 = "male",'Survival Probabilities'!$C$5,if(E223="female",'Survival Probabilities'!$C$6,if(isblank(E223),1)))</f>
        <v>0.1889081456</v>
      </c>
      <c r="P223" s="4">
        <f>if(F223 &lt; 1,'Survival Probabilities'!$C$10,if(and(F223&gt;= 1, F223&lt;5),'Survival Probabilities'!$C$11, if(and(F223&gt;= 5, F223&lt;10),'Survival Probabilities'!$C$12,if(and(F223&gt;= 10, F223&lt;20),'Survival Probabilities'!$C$13,if(and(F223&gt;= 20, F223&lt;30),'Survival Probabilities'!$C$14,if(and(F223&gt;= 30, F223&lt;40),'Survival Probabilities'!$C$15,if(and(F223&gt;= 40, F223&lt;50),'Survival Probabilities'!$C$16,if(and(F223&gt;= 50, F223&lt;60),'Survival Probabilities'!$C$17,if(and(F223&gt;= 60, F223&lt;70),'Survival Probabilities'!$C$18,if(and(F223&gt;= 70, F223&lt;80),5%,if(and(F223&gt;= 80, F223&lt;90),5%,if(isblank(F223),1))))))))))))</f>
        <v>0.35</v>
      </c>
      <c r="Q223" s="4">
        <f>if(L223 = "C",'Survival Probabilities'!$C$7,if(L223="Q",'Survival Probabilities'!$C$8,if(L223="S",'Survival Probabilities'!$C$9,if(isblank(L223),1))))</f>
        <v>0.3369565217</v>
      </c>
      <c r="R223" s="5">
        <f>if(M223='Survival Probabilities'!$B$21,'Survival Probabilities'!$C$21,if(M223='Survival Probabilities'!$B$22,'Survival Probabilities'!$C$22,if(M223='Survival Probabilities'!$B$23,'Survival Probabilities'!$C$23,if(M223='Survival Probabilities'!$B$24,'Survival Probabilities'!$C$24,if(M223='Survival Probabilities'!$B$25,'Survival Probabilities'!$C$25,if(M223='Survival Probabilities'!$B$26,'Survival Probabilities'!$C$26,if(M223='Survival Probabilities'!$B$27,'Survival Probabilities'!$C$27,if(M223='Survival Probabilities'!$B$28,5%,if(M223="",1)))))))))</f>
        <v>1</v>
      </c>
      <c r="S223" s="4">
        <f t="shared" si="1"/>
        <v>0.01053401725</v>
      </c>
      <c r="T223" s="5">
        <f>if(S223&gt;='Survival Probabilities'!$J$4,1,0)</f>
        <v>0</v>
      </c>
      <c r="U223" s="5">
        <f t="shared" si="2"/>
        <v>1</v>
      </c>
    </row>
    <row r="224">
      <c r="A224" s="3">
        <v>223.0</v>
      </c>
      <c r="B224" s="3">
        <v>0.0</v>
      </c>
      <c r="C224" s="3">
        <v>3.0</v>
      </c>
      <c r="D224" s="3" t="s">
        <v>348</v>
      </c>
      <c r="E224" s="3" t="s">
        <v>22</v>
      </c>
      <c r="F224" s="3">
        <v>51.0</v>
      </c>
      <c r="G224" s="3">
        <v>0.0</v>
      </c>
      <c r="H224" s="3">
        <v>0.0</v>
      </c>
      <c r="I224" s="3">
        <v>21440.0</v>
      </c>
      <c r="J224" s="3">
        <v>8.05</v>
      </c>
      <c r="L224" s="3" t="s">
        <v>24</v>
      </c>
      <c r="M224" s="5" t="str">
        <f t="shared" si="3"/>
        <v/>
      </c>
      <c r="N224" s="4">
        <f>if(C224=1,'Survival Probabilities'!$C$2,if(C224 = 2,'Survival Probabilities'!$C$3,if(C224 = 3,'Survival Probabilities'!$C$4,if(isblank(C224),1))))</f>
        <v>0.2428571429</v>
      </c>
      <c r="O224" s="4">
        <f>if(E224 = "male",'Survival Probabilities'!$C$5,if(E224="female",'Survival Probabilities'!$C$6,if(isblank(E224),1)))</f>
        <v>0.1889081456</v>
      </c>
      <c r="P224" s="4">
        <f>if(F224 &lt; 1,'Survival Probabilities'!$C$10,if(and(F224&gt;= 1, F224&lt;5),'Survival Probabilities'!$C$11, if(and(F224&gt;= 5, F224&lt;10),'Survival Probabilities'!$C$12,if(and(F224&gt;= 10, F224&lt;20),'Survival Probabilities'!$C$13,if(and(F224&gt;= 20, F224&lt;30),'Survival Probabilities'!$C$14,if(and(F224&gt;= 30, F224&lt;40),'Survival Probabilities'!$C$15,if(and(F224&gt;= 40, F224&lt;50),'Survival Probabilities'!$C$16,if(and(F224&gt;= 50, F224&lt;60),'Survival Probabilities'!$C$17,if(and(F224&gt;= 60, F224&lt;70),'Survival Probabilities'!$C$18,if(and(F224&gt;= 70, F224&lt;80),5%,if(and(F224&gt;= 80, F224&lt;90),5%,if(isblank(F224),1))))))))))))</f>
        <v>0.4166666667</v>
      </c>
      <c r="Q224" s="4">
        <f>if(L224 = "C",'Survival Probabilities'!$C$7,if(L224="Q",'Survival Probabilities'!$C$8,if(L224="S",'Survival Probabilities'!$C$9,if(isblank(L224),1))))</f>
        <v>0.3369565217</v>
      </c>
      <c r="R224" s="5">
        <f>if(M224='Survival Probabilities'!$B$21,'Survival Probabilities'!$C$21,if(M224='Survival Probabilities'!$B$22,'Survival Probabilities'!$C$22,if(M224='Survival Probabilities'!$B$23,'Survival Probabilities'!$C$23,if(M224='Survival Probabilities'!$B$24,'Survival Probabilities'!$C$24,if(M224='Survival Probabilities'!$B$25,'Survival Probabilities'!$C$25,if(M224='Survival Probabilities'!$B$26,'Survival Probabilities'!$C$26,if(M224='Survival Probabilities'!$B$27,'Survival Probabilities'!$C$27,if(M224='Survival Probabilities'!$B$28,5%,if(M224="",1)))))))))</f>
        <v>1</v>
      </c>
      <c r="S224" s="4">
        <f t="shared" si="1"/>
        <v>0.006441161537</v>
      </c>
      <c r="T224" s="5">
        <f>if(S224&gt;='Survival Probabilities'!$J$4,1,0)</f>
        <v>0</v>
      </c>
      <c r="U224" s="5">
        <f t="shared" si="2"/>
        <v>1</v>
      </c>
    </row>
    <row r="225">
      <c r="A225" s="3">
        <v>224.0</v>
      </c>
      <c r="B225" s="3">
        <v>0.0</v>
      </c>
      <c r="C225" s="3">
        <v>3.0</v>
      </c>
      <c r="D225" s="3" t="s">
        <v>349</v>
      </c>
      <c r="E225" s="3" t="s">
        <v>22</v>
      </c>
      <c r="G225" s="3">
        <v>0.0</v>
      </c>
      <c r="H225" s="3">
        <v>0.0</v>
      </c>
      <c r="I225" s="3">
        <v>349234.0</v>
      </c>
      <c r="J225" s="3">
        <v>7.8958</v>
      </c>
      <c r="L225" s="3" t="s">
        <v>24</v>
      </c>
      <c r="M225" s="5" t="str">
        <f t="shared" si="3"/>
        <v/>
      </c>
      <c r="N225" s="4">
        <f>if(C225=1,'Survival Probabilities'!$C$2,if(C225 = 2,'Survival Probabilities'!$C$3,if(C225 = 3,'Survival Probabilities'!$C$4,if(isblank(C225),1))))</f>
        <v>0.2428571429</v>
      </c>
      <c r="O225" s="4">
        <f>if(E225 = "male",'Survival Probabilities'!$C$5,if(E225="female",'Survival Probabilities'!$C$6,if(isblank(E225),1)))</f>
        <v>0.1889081456</v>
      </c>
      <c r="P225" s="4">
        <f>if(F225 &lt; 1,'Survival Probabilities'!$C$10,if(and(F225&gt;= 1, F225&lt;5),'Survival Probabilities'!$C$11, if(and(F225&gt;= 5, F225&lt;10),'Survival Probabilities'!$C$12,if(and(F225&gt;= 10, F225&lt;20),'Survival Probabilities'!$C$13,if(and(F225&gt;= 20, F225&lt;30),'Survival Probabilities'!$C$14,if(and(F225&gt;= 30, F225&lt;40),'Survival Probabilities'!$C$15,if(and(F225&gt;= 40, F225&lt;50),'Survival Probabilities'!$C$16,if(and(F225&gt;= 50, F225&lt;60),'Survival Probabilities'!$C$17,if(and(F225&gt;= 60, F225&lt;70),'Survival Probabilities'!$C$18,if(and(F225&gt;= 70, F225&lt;80),5%,if(and(F225&gt;= 80, F225&lt;90),5%,if(isblank(F225),1))))))))))))</f>
        <v>1</v>
      </c>
      <c r="Q225" s="4">
        <f>if(L225 = "C",'Survival Probabilities'!$C$7,if(L225="Q",'Survival Probabilities'!$C$8,if(L225="S",'Survival Probabilities'!$C$9,if(isblank(L225),1))))</f>
        <v>0.3369565217</v>
      </c>
      <c r="R225" s="5">
        <f>if(M225='Survival Probabilities'!$B$21,'Survival Probabilities'!$C$21,if(M225='Survival Probabilities'!$B$22,'Survival Probabilities'!$C$22,if(M225='Survival Probabilities'!$B$23,'Survival Probabilities'!$C$23,if(M225='Survival Probabilities'!$B$24,'Survival Probabilities'!$C$24,if(M225='Survival Probabilities'!$B$25,'Survival Probabilities'!$C$25,if(M225='Survival Probabilities'!$B$26,'Survival Probabilities'!$C$26,if(M225='Survival Probabilities'!$B$27,'Survival Probabilities'!$C$27,if(M225='Survival Probabilities'!$B$28,5%,if(M225="",1)))))))))</f>
        <v>1</v>
      </c>
      <c r="S225" s="4">
        <f t="shared" si="1"/>
        <v>0.01545878769</v>
      </c>
      <c r="T225" s="5">
        <f>if(S225&gt;='Survival Probabilities'!$J$4,1,0)</f>
        <v>0</v>
      </c>
      <c r="U225" s="5">
        <f t="shared" si="2"/>
        <v>1</v>
      </c>
    </row>
    <row r="226">
      <c r="A226" s="3">
        <v>225.0</v>
      </c>
      <c r="B226" s="3">
        <v>1.0</v>
      </c>
      <c r="C226" s="3">
        <v>1.0</v>
      </c>
      <c r="D226" s="3" t="s">
        <v>350</v>
      </c>
      <c r="E226" s="3" t="s">
        <v>22</v>
      </c>
      <c r="F226" s="3">
        <v>38.0</v>
      </c>
      <c r="G226" s="3">
        <v>1.0</v>
      </c>
      <c r="H226" s="3">
        <v>0.0</v>
      </c>
      <c r="I226" s="3">
        <v>19943.0</v>
      </c>
      <c r="J226" s="3">
        <v>90.0</v>
      </c>
      <c r="K226" s="3" t="s">
        <v>351</v>
      </c>
      <c r="L226" s="3" t="s">
        <v>24</v>
      </c>
      <c r="M226" s="5" t="str">
        <f t="shared" si="3"/>
        <v>C</v>
      </c>
      <c r="N226" s="4">
        <f>if(C226=1,'Survival Probabilities'!$C$2,if(C226 = 2,'Survival Probabilities'!$C$3,if(C226 = 3,'Survival Probabilities'!$C$4,if(isblank(C226),1))))</f>
        <v>0.6296296296</v>
      </c>
      <c r="O226" s="4">
        <f>if(E226 = "male",'Survival Probabilities'!$C$5,if(E226="female",'Survival Probabilities'!$C$6,if(isblank(E226),1)))</f>
        <v>0.1889081456</v>
      </c>
      <c r="P226" s="4">
        <f>if(F226 &lt; 1,'Survival Probabilities'!$C$10,if(and(F226&gt;= 1, F226&lt;5),'Survival Probabilities'!$C$11, if(and(F226&gt;= 5, F226&lt;10),'Survival Probabilities'!$C$12,if(and(F226&gt;= 10, F226&lt;20),'Survival Probabilities'!$C$13,if(and(F226&gt;= 20, F226&lt;30),'Survival Probabilities'!$C$14,if(and(F226&gt;= 30, F226&lt;40),'Survival Probabilities'!$C$15,if(and(F226&gt;= 40, F226&lt;50),'Survival Probabilities'!$C$16,if(and(F226&gt;= 50, F226&lt;60),'Survival Probabilities'!$C$17,if(and(F226&gt;= 60, F226&lt;70),'Survival Probabilities'!$C$18,if(and(F226&gt;= 70, F226&lt;80),5%,if(and(F226&gt;= 80, F226&lt;90),5%,if(isblank(F226),1))))))))))))</f>
        <v>0.4371257485</v>
      </c>
      <c r="Q226" s="4">
        <f>if(L226 = "C",'Survival Probabilities'!$C$7,if(L226="Q",'Survival Probabilities'!$C$8,if(L226="S",'Survival Probabilities'!$C$9,if(isblank(L226),1))))</f>
        <v>0.3369565217</v>
      </c>
      <c r="R226" s="4">
        <f>if(M226='Survival Probabilities'!$B$21,'Survival Probabilities'!$C$21,if(M226='Survival Probabilities'!$B$22,'Survival Probabilities'!$C$22,if(M226='Survival Probabilities'!$B$23,'Survival Probabilities'!$C$23,if(M226='Survival Probabilities'!$B$24,'Survival Probabilities'!$C$24,if(M226='Survival Probabilities'!$B$25,'Survival Probabilities'!$C$25,if(M226='Survival Probabilities'!$B$26,'Survival Probabilities'!$C$26,if(M226='Survival Probabilities'!$B$27,'Survival Probabilities'!$C$27,if(M226='Survival Probabilities'!$B$28,5%,if(M226="",1)))))))))</f>
        <v>0.593220339</v>
      </c>
      <c r="S226" s="4">
        <f t="shared" si="1"/>
        <v>0.01039278948</v>
      </c>
      <c r="T226" s="5">
        <f>if(S226&gt;='Survival Probabilities'!$J$4,1,0)</f>
        <v>0</v>
      </c>
      <c r="U226" s="5">
        <f t="shared" si="2"/>
        <v>0</v>
      </c>
    </row>
    <row r="227">
      <c r="A227" s="3">
        <v>226.0</v>
      </c>
      <c r="B227" s="3">
        <v>0.0</v>
      </c>
      <c r="C227" s="3">
        <v>3.0</v>
      </c>
      <c r="D227" s="3" t="s">
        <v>352</v>
      </c>
      <c r="E227" s="3" t="s">
        <v>22</v>
      </c>
      <c r="F227" s="3">
        <v>22.0</v>
      </c>
      <c r="G227" s="3">
        <v>0.0</v>
      </c>
      <c r="H227" s="3">
        <v>0.0</v>
      </c>
      <c r="I227" s="3" t="s">
        <v>353</v>
      </c>
      <c r="J227" s="3">
        <v>9.35</v>
      </c>
      <c r="L227" s="3" t="s">
        <v>24</v>
      </c>
      <c r="M227" s="5" t="str">
        <f t="shared" si="3"/>
        <v/>
      </c>
      <c r="N227" s="4">
        <f>if(C227=1,'Survival Probabilities'!$C$2,if(C227 = 2,'Survival Probabilities'!$C$3,if(C227 = 3,'Survival Probabilities'!$C$4,if(isblank(C227),1))))</f>
        <v>0.2428571429</v>
      </c>
      <c r="O227" s="4">
        <f>if(E227 = "male",'Survival Probabilities'!$C$5,if(E227="female",'Survival Probabilities'!$C$6,if(isblank(E227),1)))</f>
        <v>0.1889081456</v>
      </c>
      <c r="P227" s="4">
        <f>if(F227 &lt; 1,'Survival Probabilities'!$C$10,if(and(F227&gt;= 1, F227&lt;5),'Survival Probabilities'!$C$11, if(and(F227&gt;= 5, F227&lt;10),'Survival Probabilities'!$C$12,if(and(F227&gt;= 10, F227&lt;20),'Survival Probabilities'!$C$13,if(and(F227&gt;= 20, F227&lt;30),'Survival Probabilities'!$C$14,if(and(F227&gt;= 30, F227&lt;40),'Survival Probabilities'!$C$15,if(and(F227&gt;= 40, F227&lt;50),'Survival Probabilities'!$C$16,if(and(F227&gt;= 50, F227&lt;60),'Survival Probabilities'!$C$17,if(and(F227&gt;= 60, F227&lt;70),'Survival Probabilities'!$C$18,if(and(F227&gt;= 70, F227&lt;80),5%,if(and(F227&gt;= 80, F227&lt;90),5%,if(isblank(F227),1))))))))))))</f>
        <v>0.35</v>
      </c>
      <c r="Q227" s="4">
        <f>if(L227 = "C",'Survival Probabilities'!$C$7,if(L227="Q",'Survival Probabilities'!$C$8,if(L227="S",'Survival Probabilities'!$C$9,if(isblank(L227),1))))</f>
        <v>0.3369565217</v>
      </c>
      <c r="R227" s="5">
        <f>if(M227='Survival Probabilities'!$B$21,'Survival Probabilities'!$C$21,if(M227='Survival Probabilities'!$B$22,'Survival Probabilities'!$C$22,if(M227='Survival Probabilities'!$B$23,'Survival Probabilities'!$C$23,if(M227='Survival Probabilities'!$B$24,'Survival Probabilities'!$C$24,if(M227='Survival Probabilities'!$B$25,'Survival Probabilities'!$C$25,if(M227='Survival Probabilities'!$B$26,'Survival Probabilities'!$C$26,if(M227='Survival Probabilities'!$B$27,'Survival Probabilities'!$C$27,if(M227='Survival Probabilities'!$B$28,5%,if(M227="",1)))))))))</f>
        <v>1</v>
      </c>
      <c r="S227" s="4">
        <f t="shared" si="1"/>
        <v>0.005410575691</v>
      </c>
      <c r="T227" s="5">
        <f>if(S227&gt;='Survival Probabilities'!$J$4,1,0)</f>
        <v>0</v>
      </c>
      <c r="U227" s="5">
        <f t="shared" si="2"/>
        <v>1</v>
      </c>
    </row>
    <row r="228">
      <c r="A228" s="3">
        <v>227.0</v>
      </c>
      <c r="B228" s="3">
        <v>1.0</v>
      </c>
      <c r="C228" s="3">
        <v>2.0</v>
      </c>
      <c r="D228" s="3" t="s">
        <v>354</v>
      </c>
      <c r="E228" s="3" t="s">
        <v>22</v>
      </c>
      <c r="F228" s="3">
        <v>19.0</v>
      </c>
      <c r="G228" s="3">
        <v>0.0</v>
      </c>
      <c r="H228" s="3">
        <v>0.0</v>
      </c>
      <c r="I228" s="3" t="s">
        <v>355</v>
      </c>
      <c r="J228" s="3">
        <v>10.5</v>
      </c>
      <c r="L228" s="3" t="s">
        <v>24</v>
      </c>
      <c r="M228" s="5" t="str">
        <f t="shared" si="3"/>
        <v/>
      </c>
      <c r="N228" s="4">
        <f>if(C228=1,'Survival Probabilities'!$C$2,if(C228 = 2,'Survival Probabilities'!$C$3,if(C228 = 3,'Survival Probabilities'!$C$4,if(isblank(C228),1))))</f>
        <v>0.472826087</v>
      </c>
      <c r="O228" s="4">
        <f>if(E228 = "male",'Survival Probabilities'!$C$5,if(E228="female",'Survival Probabilities'!$C$6,if(isblank(E228),1)))</f>
        <v>0.1889081456</v>
      </c>
      <c r="P228" s="4">
        <f>if(F228 &lt; 1,'Survival Probabilities'!$C$10,if(and(F228&gt;= 1, F228&lt;5),'Survival Probabilities'!$C$11, if(and(F228&gt;= 5, F228&lt;10),'Survival Probabilities'!$C$12,if(and(F228&gt;= 10, F228&lt;20),'Survival Probabilities'!$C$13,if(and(F228&gt;= 20, F228&lt;30),'Survival Probabilities'!$C$14,if(and(F228&gt;= 30, F228&lt;40),'Survival Probabilities'!$C$15,if(and(F228&gt;= 40, F228&lt;50),'Survival Probabilities'!$C$16,if(and(F228&gt;= 50, F228&lt;60),'Survival Probabilities'!$C$17,if(and(F228&gt;= 60, F228&lt;70),'Survival Probabilities'!$C$18,if(and(F228&gt;= 70, F228&lt;80),5%,if(and(F228&gt;= 80, F228&lt;90),5%,if(isblank(F228),1))))))))))))</f>
        <v>0.4019607843</v>
      </c>
      <c r="Q228" s="4">
        <f>if(L228 = "C",'Survival Probabilities'!$C$7,if(L228="Q",'Survival Probabilities'!$C$8,if(L228="S",'Survival Probabilities'!$C$9,if(isblank(L228),1))))</f>
        <v>0.3369565217</v>
      </c>
      <c r="R228" s="5">
        <f>if(M228='Survival Probabilities'!$B$21,'Survival Probabilities'!$C$21,if(M228='Survival Probabilities'!$B$22,'Survival Probabilities'!$C$22,if(M228='Survival Probabilities'!$B$23,'Survival Probabilities'!$C$23,if(M228='Survival Probabilities'!$B$24,'Survival Probabilities'!$C$24,if(M228='Survival Probabilities'!$B$25,'Survival Probabilities'!$C$25,if(M228='Survival Probabilities'!$B$26,'Survival Probabilities'!$C$26,if(M228='Survival Probabilities'!$B$27,'Survival Probabilities'!$C$27,if(M228='Survival Probabilities'!$B$28,5%,if(M228="",1)))))))))</f>
        <v>1</v>
      </c>
      <c r="S228" s="4">
        <f t="shared" si="1"/>
        <v>0.01209789096</v>
      </c>
      <c r="T228" s="5">
        <f>if(S228&gt;='Survival Probabilities'!$J$4,1,0)</f>
        <v>0</v>
      </c>
      <c r="U228" s="5">
        <f t="shared" si="2"/>
        <v>0</v>
      </c>
    </row>
    <row r="229">
      <c r="A229" s="3">
        <v>228.0</v>
      </c>
      <c r="B229" s="3">
        <v>0.0</v>
      </c>
      <c r="C229" s="3">
        <v>3.0</v>
      </c>
      <c r="D229" s="3" t="s">
        <v>356</v>
      </c>
      <c r="E229" s="3" t="s">
        <v>22</v>
      </c>
      <c r="F229" s="3">
        <v>20.5</v>
      </c>
      <c r="G229" s="3">
        <v>0.0</v>
      </c>
      <c r="H229" s="3">
        <v>0.0</v>
      </c>
      <c r="I229" s="3" t="s">
        <v>357</v>
      </c>
      <c r="J229" s="3">
        <v>7.25</v>
      </c>
      <c r="L229" s="3" t="s">
        <v>24</v>
      </c>
      <c r="M229" s="5" t="str">
        <f t="shared" si="3"/>
        <v/>
      </c>
      <c r="N229" s="4">
        <f>if(C229=1,'Survival Probabilities'!$C$2,if(C229 = 2,'Survival Probabilities'!$C$3,if(C229 = 3,'Survival Probabilities'!$C$4,if(isblank(C229),1))))</f>
        <v>0.2428571429</v>
      </c>
      <c r="O229" s="4">
        <f>if(E229 = "male",'Survival Probabilities'!$C$5,if(E229="female",'Survival Probabilities'!$C$6,if(isblank(E229),1)))</f>
        <v>0.1889081456</v>
      </c>
      <c r="P229" s="4">
        <f>if(F229 &lt; 1,'Survival Probabilities'!$C$10,if(and(F229&gt;= 1, F229&lt;5),'Survival Probabilities'!$C$11, if(and(F229&gt;= 5, F229&lt;10),'Survival Probabilities'!$C$12,if(and(F229&gt;= 10, F229&lt;20),'Survival Probabilities'!$C$13,if(and(F229&gt;= 20, F229&lt;30),'Survival Probabilities'!$C$14,if(and(F229&gt;= 30, F229&lt;40),'Survival Probabilities'!$C$15,if(and(F229&gt;= 40, F229&lt;50),'Survival Probabilities'!$C$16,if(and(F229&gt;= 50, F229&lt;60),'Survival Probabilities'!$C$17,if(and(F229&gt;= 60, F229&lt;70),'Survival Probabilities'!$C$18,if(and(F229&gt;= 70, F229&lt;80),5%,if(and(F229&gt;= 80, F229&lt;90),5%,if(isblank(F229),1))))))))))))</f>
        <v>0.35</v>
      </c>
      <c r="Q229" s="4">
        <f>if(L229 = "C",'Survival Probabilities'!$C$7,if(L229="Q",'Survival Probabilities'!$C$8,if(L229="S",'Survival Probabilities'!$C$9,if(isblank(L229),1))))</f>
        <v>0.3369565217</v>
      </c>
      <c r="R229" s="5">
        <f>if(M229='Survival Probabilities'!$B$21,'Survival Probabilities'!$C$21,if(M229='Survival Probabilities'!$B$22,'Survival Probabilities'!$C$22,if(M229='Survival Probabilities'!$B$23,'Survival Probabilities'!$C$23,if(M229='Survival Probabilities'!$B$24,'Survival Probabilities'!$C$24,if(M229='Survival Probabilities'!$B$25,'Survival Probabilities'!$C$25,if(M229='Survival Probabilities'!$B$26,'Survival Probabilities'!$C$26,if(M229='Survival Probabilities'!$B$27,'Survival Probabilities'!$C$27,if(M229='Survival Probabilities'!$B$28,5%,if(M229="",1)))))))))</f>
        <v>1</v>
      </c>
      <c r="S229" s="4">
        <f t="shared" si="1"/>
        <v>0.005410575691</v>
      </c>
      <c r="T229" s="5">
        <f>if(S229&gt;='Survival Probabilities'!$J$4,1,0)</f>
        <v>0</v>
      </c>
      <c r="U229" s="5">
        <f t="shared" si="2"/>
        <v>1</v>
      </c>
    </row>
    <row r="230">
      <c r="A230" s="3">
        <v>229.0</v>
      </c>
      <c r="B230" s="3">
        <v>0.0</v>
      </c>
      <c r="C230" s="3">
        <v>2.0</v>
      </c>
      <c r="D230" s="3" t="s">
        <v>358</v>
      </c>
      <c r="E230" s="3" t="s">
        <v>22</v>
      </c>
      <c r="F230" s="3">
        <v>18.0</v>
      </c>
      <c r="G230" s="3">
        <v>0.0</v>
      </c>
      <c r="H230" s="3">
        <v>0.0</v>
      </c>
      <c r="I230" s="3">
        <v>236171.0</v>
      </c>
      <c r="J230" s="3">
        <v>13.0</v>
      </c>
      <c r="L230" s="3" t="s">
        <v>24</v>
      </c>
      <c r="M230" s="5" t="str">
        <f t="shared" si="3"/>
        <v/>
      </c>
      <c r="N230" s="4">
        <f>if(C230=1,'Survival Probabilities'!$C$2,if(C230 = 2,'Survival Probabilities'!$C$3,if(C230 = 3,'Survival Probabilities'!$C$4,if(isblank(C230),1))))</f>
        <v>0.472826087</v>
      </c>
      <c r="O230" s="4">
        <f>if(E230 = "male",'Survival Probabilities'!$C$5,if(E230="female",'Survival Probabilities'!$C$6,if(isblank(E230),1)))</f>
        <v>0.1889081456</v>
      </c>
      <c r="P230" s="4">
        <f>if(F230 &lt; 1,'Survival Probabilities'!$C$10,if(and(F230&gt;= 1, F230&lt;5),'Survival Probabilities'!$C$11, if(and(F230&gt;= 5, F230&lt;10),'Survival Probabilities'!$C$12,if(and(F230&gt;= 10, F230&lt;20),'Survival Probabilities'!$C$13,if(and(F230&gt;= 20, F230&lt;30),'Survival Probabilities'!$C$14,if(and(F230&gt;= 30, F230&lt;40),'Survival Probabilities'!$C$15,if(and(F230&gt;= 40, F230&lt;50),'Survival Probabilities'!$C$16,if(and(F230&gt;= 50, F230&lt;60),'Survival Probabilities'!$C$17,if(and(F230&gt;= 60, F230&lt;70),'Survival Probabilities'!$C$18,if(and(F230&gt;= 70, F230&lt;80),5%,if(and(F230&gt;= 80, F230&lt;90),5%,if(isblank(F230),1))))))))))))</f>
        <v>0.4019607843</v>
      </c>
      <c r="Q230" s="4">
        <f>if(L230 = "C",'Survival Probabilities'!$C$7,if(L230="Q",'Survival Probabilities'!$C$8,if(L230="S",'Survival Probabilities'!$C$9,if(isblank(L230),1))))</f>
        <v>0.3369565217</v>
      </c>
      <c r="R230" s="5">
        <f>if(M230='Survival Probabilities'!$B$21,'Survival Probabilities'!$C$21,if(M230='Survival Probabilities'!$B$22,'Survival Probabilities'!$C$22,if(M230='Survival Probabilities'!$B$23,'Survival Probabilities'!$C$23,if(M230='Survival Probabilities'!$B$24,'Survival Probabilities'!$C$24,if(M230='Survival Probabilities'!$B$25,'Survival Probabilities'!$C$25,if(M230='Survival Probabilities'!$B$26,'Survival Probabilities'!$C$26,if(M230='Survival Probabilities'!$B$27,'Survival Probabilities'!$C$27,if(M230='Survival Probabilities'!$B$28,5%,if(M230="",1)))))))))</f>
        <v>1</v>
      </c>
      <c r="S230" s="4">
        <f t="shared" si="1"/>
        <v>0.01209789096</v>
      </c>
      <c r="T230" s="5">
        <f>if(S230&gt;='Survival Probabilities'!$J$4,1,0)</f>
        <v>0</v>
      </c>
      <c r="U230" s="5">
        <f t="shared" si="2"/>
        <v>1</v>
      </c>
    </row>
    <row r="231">
      <c r="A231" s="3">
        <v>230.0</v>
      </c>
      <c r="B231" s="3">
        <v>0.0</v>
      </c>
      <c r="C231" s="3">
        <v>3.0</v>
      </c>
      <c r="D231" s="3" t="s">
        <v>359</v>
      </c>
      <c r="E231" s="3" t="s">
        <v>26</v>
      </c>
      <c r="G231" s="3">
        <v>3.0</v>
      </c>
      <c r="H231" s="3">
        <v>1.0</v>
      </c>
      <c r="I231" s="3">
        <v>4133.0</v>
      </c>
      <c r="J231" s="3">
        <v>25.4667</v>
      </c>
      <c r="L231" s="3" t="s">
        <v>24</v>
      </c>
      <c r="M231" s="5" t="str">
        <f t="shared" si="3"/>
        <v/>
      </c>
      <c r="N231" s="4">
        <f>if(C231=1,'Survival Probabilities'!$C$2,if(C231 = 2,'Survival Probabilities'!$C$3,if(C231 = 3,'Survival Probabilities'!$C$4,if(isblank(C231),1))))</f>
        <v>0.2428571429</v>
      </c>
      <c r="O231" s="4">
        <f>if(E231 = "male",'Survival Probabilities'!$C$5,if(E231="female",'Survival Probabilities'!$C$6,if(isblank(E231),1)))</f>
        <v>0.7420382166</v>
      </c>
      <c r="P231" s="4">
        <f>if(F231 &lt; 1,'Survival Probabilities'!$C$10,if(and(F231&gt;= 1, F231&lt;5),'Survival Probabilities'!$C$11, if(and(F231&gt;= 5, F231&lt;10),'Survival Probabilities'!$C$12,if(and(F231&gt;= 10, F231&lt;20),'Survival Probabilities'!$C$13,if(and(F231&gt;= 20, F231&lt;30),'Survival Probabilities'!$C$14,if(and(F231&gt;= 30, F231&lt;40),'Survival Probabilities'!$C$15,if(and(F231&gt;= 40, F231&lt;50),'Survival Probabilities'!$C$16,if(and(F231&gt;= 50, F231&lt;60),'Survival Probabilities'!$C$17,if(and(F231&gt;= 60, F231&lt;70),'Survival Probabilities'!$C$18,if(and(F231&gt;= 70, F231&lt;80),5%,if(and(F231&gt;= 80, F231&lt;90),5%,if(isblank(F231),1))))))))))))</f>
        <v>1</v>
      </c>
      <c r="Q231" s="4">
        <f>if(L231 = "C",'Survival Probabilities'!$C$7,if(L231="Q",'Survival Probabilities'!$C$8,if(L231="S",'Survival Probabilities'!$C$9,if(isblank(L231),1))))</f>
        <v>0.3369565217</v>
      </c>
      <c r="R231" s="5">
        <f>if(M231='Survival Probabilities'!$B$21,'Survival Probabilities'!$C$21,if(M231='Survival Probabilities'!$B$22,'Survival Probabilities'!$C$22,if(M231='Survival Probabilities'!$B$23,'Survival Probabilities'!$C$23,if(M231='Survival Probabilities'!$B$24,'Survival Probabilities'!$C$24,if(M231='Survival Probabilities'!$B$25,'Survival Probabilities'!$C$25,if(M231='Survival Probabilities'!$B$26,'Survival Probabilities'!$C$26,if(M231='Survival Probabilities'!$B$27,'Survival Probabilities'!$C$27,if(M231='Survival Probabilities'!$B$28,5%,if(M231="",1)))))))))</f>
        <v>1</v>
      </c>
      <c r="S231" s="4">
        <f t="shared" si="1"/>
        <v>0.06072269257</v>
      </c>
      <c r="T231" s="5">
        <f>if(S231&gt;='Survival Probabilities'!$J$4,1,0)</f>
        <v>1</v>
      </c>
      <c r="U231" s="5">
        <f t="shared" si="2"/>
        <v>0</v>
      </c>
    </row>
    <row r="232">
      <c r="A232" s="3">
        <v>231.0</v>
      </c>
      <c r="B232" s="3">
        <v>1.0</v>
      </c>
      <c r="C232" s="3">
        <v>1.0</v>
      </c>
      <c r="D232" s="3" t="s">
        <v>360</v>
      </c>
      <c r="E232" s="3" t="s">
        <v>26</v>
      </c>
      <c r="F232" s="3">
        <v>35.0</v>
      </c>
      <c r="G232" s="3">
        <v>1.0</v>
      </c>
      <c r="H232" s="3">
        <v>0.0</v>
      </c>
      <c r="I232" s="3">
        <v>36973.0</v>
      </c>
      <c r="J232" s="3">
        <v>83.475</v>
      </c>
      <c r="K232" s="3" t="s">
        <v>119</v>
      </c>
      <c r="L232" s="3" t="s">
        <v>24</v>
      </c>
      <c r="M232" s="5" t="str">
        <f t="shared" si="3"/>
        <v>C</v>
      </c>
      <c r="N232" s="4">
        <f>if(C232=1,'Survival Probabilities'!$C$2,if(C232 = 2,'Survival Probabilities'!$C$3,if(C232 = 3,'Survival Probabilities'!$C$4,if(isblank(C232),1))))</f>
        <v>0.6296296296</v>
      </c>
      <c r="O232" s="4">
        <f>if(E232 = "male",'Survival Probabilities'!$C$5,if(E232="female",'Survival Probabilities'!$C$6,if(isblank(E232),1)))</f>
        <v>0.7420382166</v>
      </c>
      <c r="P232" s="4">
        <f>if(F232 &lt; 1,'Survival Probabilities'!$C$10,if(and(F232&gt;= 1, F232&lt;5),'Survival Probabilities'!$C$11, if(and(F232&gt;= 5, F232&lt;10),'Survival Probabilities'!$C$12,if(and(F232&gt;= 10, F232&lt;20),'Survival Probabilities'!$C$13,if(and(F232&gt;= 20, F232&lt;30),'Survival Probabilities'!$C$14,if(and(F232&gt;= 30, F232&lt;40),'Survival Probabilities'!$C$15,if(and(F232&gt;= 40, F232&lt;50),'Survival Probabilities'!$C$16,if(and(F232&gt;= 50, F232&lt;60),'Survival Probabilities'!$C$17,if(and(F232&gt;= 60, F232&lt;70),'Survival Probabilities'!$C$18,if(and(F232&gt;= 70, F232&lt;80),5%,if(and(F232&gt;= 80, F232&lt;90),5%,if(isblank(F232),1))))))))))))</f>
        <v>0.4371257485</v>
      </c>
      <c r="Q232" s="4">
        <f>if(L232 = "C",'Survival Probabilities'!$C$7,if(L232="Q",'Survival Probabilities'!$C$8,if(L232="S",'Survival Probabilities'!$C$9,if(isblank(L232),1))))</f>
        <v>0.3369565217</v>
      </c>
      <c r="R232" s="4">
        <f>if(M232='Survival Probabilities'!$B$21,'Survival Probabilities'!$C$21,if(M232='Survival Probabilities'!$B$22,'Survival Probabilities'!$C$22,if(M232='Survival Probabilities'!$B$23,'Survival Probabilities'!$C$23,if(M232='Survival Probabilities'!$B$24,'Survival Probabilities'!$C$24,if(M232='Survival Probabilities'!$B$25,'Survival Probabilities'!$C$25,if(M232='Survival Probabilities'!$B$26,'Survival Probabilities'!$C$26,if(M232='Survival Probabilities'!$B$27,'Survival Probabilities'!$C$27,if(M232='Survival Probabilities'!$B$28,5%,if(M232="",1)))))))))</f>
        <v>0.593220339</v>
      </c>
      <c r="S232" s="4">
        <f t="shared" si="1"/>
        <v>0.04082326332</v>
      </c>
      <c r="T232" s="5">
        <f>if(S232&gt;='Survival Probabilities'!$J$4,1,0)</f>
        <v>1</v>
      </c>
      <c r="U232" s="5">
        <f t="shared" si="2"/>
        <v>1</v>
      </c>
    </row>
    <row r="233">
      <c r="A233" s="3">
        <v>232.0</v>
      </c>
      <c r="B233" s="3">
        <v>0.0</v>
      </c>
      <c r="C233" s="3">
        <v>3.0</v>
      </c>
      <c r="D233" s="3" t="s">
        <v>361</v>
      </c>
      <c r="E233" s="3" t="s">
        <v>22</v>
      </c>
      <c r="F233" s="3">
        <v>29.0</v>
      </c>
      <c r="G233" s="3">
        <v>0.0</v>
      </c>
      <c r="H233" s="3">
        <v>0.0</v>
      </c>
      <c r="I233" s="3">
        <v>347067.0</v>
      </c>
      <c r="J233" s="3">
        <v>7.775</v>
      </c>
      <c r="L233" s="3" t="s">
        <v>24</v>
      </c>
      <c r="M233" s="5" t="str">
        <f t="shared" si="3"/>
        <v/>
      </c>
      <c r="N233" s="4">
        <f>if(C233=1,'Survival Probabilities'!$C$2,if(C233 = 2,'Survival Probabilities'!$C$3,if(C233 = 3,'Survival Probabilities'!$C$4,if(isblank(C233),1))))</f>
        <v>0.2428571429</v>
      </c>
      <c r="O233" s="4">
        <f>if(E233 = "male",'Survival Probabilities'!$C$5,if(E233="female",'Survival Probabilities'!$C$6,if(isblank(E233),1)))</f>
        <v>0.1889081456</v>
      </c>
      <c r="P233" s="4">
        <f>if(F233 &lt; 1,'Survival Probabilities'!$C$10,if(and(F233&gt;= 1, F233&lt;5),'Survival Probabilities'!$C$11, if(and(F233&gt;= 5, F233&lt;10),'Survival Probabilities'!$C$12,if(and(F233&gt;= 10, F233&lt;20),'Survival Probabilities'!$C$13,if(and(F233&gt;= 20, F233&lt;30),'Survival Probabilities'!$C$14,if(and(F233&gt;= 30, F233&lt;40),'Survival Probabilities'!$C$15,if(and(F233&gt;= 40, F233&lt;50),'Survival Probabilities'!$C$16,if(and(F233&gt;= 50, F233&lt;60),'Survival Probabilities'!$C$17,if(and(F233&gt;= 60, F233&lt;70),'Survival Probabilities'!$C$18,if(and(F233&gt;= 70, F233&lt;80),5%,if(and(F233&gt;= 80, F233&lt;90),5%,if(isblank(F233),1))))))))))))</f>
        <v>0.35</v>
      </c>
      <c r="Q233" s="4">
        <f>if(L233 = "C",'Survival Probabilities'!$C$7,if(L233="Q",'Survival Probabilities'!$C$8,if(L233="S",'Survival Probabilities'!$C$9,if(isblank(L233),1))))</f>
        <v>0.3369565217</v>
      </c>
      <c r="R233" s="5">
        <f>if(M233='Survival Probabilities'!$B$21,'Survival Probabilities'!$C$21,if(M233='Survival Probabilities'!$B$22,'Survival Probabilities'!$C$22,if(M233='Survival Probabilities'!$B$23,'Survival Probabilities'!$C$23,if(M233='Survival Probabilities'!$B$24,'Survival Probabilities'!$C$24,if(M233='Survival Probabilities'!$B$25,'Survival Probabilities'!$C$25,if(M233='Survival Probabilities'!$B$26,'Survival Probabilities'!$C$26,if(M233='Survival Probabilities'!$B$27,'Survival Probabilities'!$C$27,if(M233='Survival Probabilities'!$B$28,5%,if(M233="",1)))))))))</f>
        <v>1</v>
      </c>
      <c r="S233" s="4">
        <f t="shared" si="1"/>
        <v>0.005410575691</v>
      </c>
      <c r="T233" s="5">
        <f>if(S233&gt;='Survival Probabilities'!$J$4,1,0)</f>
        <v>0</v>
      </c>
      <c r="U233" s="5">
        <f t="shared" si="2"/>
        <v>1</v>
      </c>
    </row>
    <row r="234">
      <c r="A234" s="3">
        <v>233.0</v>
      </c>
      <c r="B234" s="3">
        <v>0.0</v>
      </c>
      <c r="C234" s="3">
        <v>2.0</v>
      </c>
      <c r="D234" s="3" t="s">
        <v>362</v>
      </c>
      <c r="E234" s="3" t="s">
        <v>22</v>
      </c>
      <c r="F234" s="3">
        <v>59.0</v>
      </c>
      <c r="G234" s="3">
        <v>0.0</v>
      </c>
      <c r="H234" s="3">
        <v>0.0</v>
      </c>
      <c r="I234" s="3">
        <v>237442.0</v>
      </c>
      <c r="J234" s="3">
        <v>13.5</v>
      </c>
      <c r="L234" s="3" t="s">
        <v>24</v>
      </c>
      <c r="M234" s="5" t="str">
        <f t="shared" si="3"/>
        <v/>
      </c>
      <c r="N234" s="4">
        <f>if(C234=1,'Survival Probabilities'!$C$2,if(C234 = 2,'Survival Probabilities'!$C$3,if(C234 = 3,'Survival Probabilities'!$C$4,if(isblank(C234),1))))</f>
        <v>0.472826087</v>
      </c>
      <c r="O234" s="4">
        <f>if(E234 = "male",'Survival Probabilities'!$C$5,if(E234="female",'Survival Probabilities'!$C$6,if(isblank(E234),1)))</f>
        <v>0.1889081456</v>
      </c>
      <c r="P234" s="4">
        <f>if(F234 &lt; 1,'Survival Probabilities'!$C$10,if(and(F234&gt;= 1, F234&lt;5),'Survival Probabilities'!$C$11, if(and(F234&gt;= 5, F234&lt;10),'Survival Probabilities'!$C$12,if(and(F234&gt;= 10, F234&lt;20),'Survival Probabilities'!$C$13,if(and(F234&gt;= 20, F234&lt;30),'Survival Probabilities'!$C$14,if(and(F234&gt;= 30, F234&lt;40),'Survival Probabilities'!$C$15,if(and(F234&gt;= 40, F234&lt;50),'Survival Probabilities'!$C$16,if(and(F234&gt;= 50, F234&lt;60),'Survival Probabilities'!$C$17,if(and(F234&gt;= 60, F234&lt;70),'Survival Probabilities'!$C$18,if(and(F234&gt;= 70, F234&lt;80),5%,if(and(F234&gt;= 80, F234&lt;90),5%,if(isblank(F234),1))))))))))))</f>
        <v>0.4166666667</v>
      </c>
      <c r="Q234" s="4">
        <f>if(L234 = "C",'Survival Probabilities'!$C$7,if(L234="Q",'Survival Probabilities'!$C$8,if(L234="S",'Survival Probabilities'!$C$9,if(isblank(L234),1))))</f>
        <v>0.3369565217</v>
      </c>
      <c r="R234" s="5">
        <f>if(M234='Survival Probabilities'!$B$21,'Survival Probabilities'!$C$21,if(M234='Survival Probabilities'!$B$22,'Survival Probabilities'!$C$22,if(M234='Survival Probabilities'!$B$23,'Survival Probabilities'!$C$23,if(M234='Survival Probabilities'!$B$24,'Survival Probabilities'!$C$24,if(M234='Survival Probabilities'!$B$25,'Survival Probabilities'!$C$25,if(M234='Survival Probabilities'!$B$26,'Survival Probabilities'!$C$26,if(M234='Survival Probabilities'!$B$27,'Survival Probabilities'!$C$27,if(M234='Survival Probabilities'!$B$28,5%,if(M234="",1)))))))))</f>
        <v>1</v>
      </c>
      <c r="S234" s="4">
        <f t="shared" si="1"/>
        <v>0.01254049673</v>
      </c>
      <c r="T234" s="5">
        <f>if(S234&gt;='Survival Probabilities'!$J$4,1,0)</f>
        <v>0</v>
      </c>
      <c r="U234" s="5">
        <f t="shared" si="2"/>
        <v>1</v>
      </c>
    </row>
    <row r="235">
      <c r="A235" s="3">
        <v>234.0</v>
      </c>
      <c r="B235" s="3">
        <v>1.0</v>
      </c>
      <c r="C235" s="3">
        <v>3.0</v>
      </c>
      <c r="D235" s="3" t="s">
        <v>363</v>
      </c>
      <c r="E235" s="3" t="s">
        <v>26</v>
      </c>
      <c r="F235" s="3">
        <v>5.0</v>
      </c>
      <c r="G235" s="3">
        <v>4.0</v>
      </c>
      <c r="H235" s="3">
        <v>2.0</v>
      </c>
      <c r="I235" s="3">
        <v>347077.0</v>
      </c>
      <c r="J235" s="3">
        <v>31.3875</v>
      </c>
      <c r="L235" s="3" t="s">
        <v>24</v>
      </c>
      <c r="M235" s="5" t="str">
        <f t="shared" si="3"/>
        <v/>
      </c>
      <c r="N235" s="4">
        <f>if(C235=1,'Survival Probabilities'!$C$2,if(C235 = 2,'Survival Probabilities'!$C$3,if(C235 = 3,'Survival Probabilities'!$C$4,if(isblank(C235),1))))</f>
        <v>0.2428571429</v>
      </c>
      <c r="O235" s="4">
        <f>if(E235 = "male",'Survival Probabilities'!$C$5,if(E235="female",'Survival Probabilities'!$C$6,if(isblank(E235),1)))</f>
        <v>0.7420382166</v>
      </c>
      <c r="P235" s="4">
        <f>if(F235 &lt; 1,'Survival Probabilities'!$C$10,if(and(F235&gt;= 1, F235&lt;5),'Survival Probabilities'!$C$11, if(and(F235&gt;= 5, F235&lt;10),'Survival Probabilities'!$C$12,if(and(F235&gt;= 10, F235&lt;20),'Survival Probabilities'!$C$13,if(and(F235&gt;= 20, F235&lt;30),'Survival Probabilities'!$C$14,if(and(F235&gt;= 30, F235&lt;40),'Survival Probabilities'!$C$15,if(and(F235&gt;= 40, F235&lt;50),'Survival Probabilities'!$C$16,if(and(F235&gt;= 50, F235&lt;60),'Survival Probabilities'!$C$17,if(and(F235&gt;= 60, F235&lt;70),'Survival Probabilities'!$C$18,if(and(F235&gt;= 70, F235&lt;80),5%,if(and(F235&gt;= 80, F235&lt;90),5%,if(isblank(F235),1))))))))))))</f>
        <v>0.5</v>
      </c>
      <c r="Q235" s="4">
        <f>if(L235 = "C",'Survival Probabilities'!$C$7,if(L235="Q",'Survival Probabilities'!$C$8,if(L235="S",'Survival Probabilities'!$C$9,if(isblank(L235),1))))</f>
        <v>0.3369565217</v>
      </c>
      <c r="R235" s="5">
        <f>if(M235='Survival Probabilities'!$B$21,'Survival Probabilities'!$C$21,if(M235='Survival Probabilities'!$B$22,'Survival Probabilities'!$C$22,if(M235='Survival Probabilities'!$B$23,'Survival Probabilities'!$C$23,if(M235='Survival Probabilities'!$B$24,'Survival Probabilities'!$C$24,if(M235='Survival Probabilities'!$B$25,'Survival Probabilities'!$C$25,if(M235='Survival Probabilities'!$B$26,'Survival Probabilities'!$C$26,if(M235='Survival Probabilities'!$B$27,'Survival Probabilities'!$C$27,if(M235='Survival Probabilities'!$B$28,5%,if(M235="",1)))))))))</f>
        <v>1</v>
      </c>
      <c r="S235" s="4">
        <f t="shared" si="1"/>
        <v>0.03036134628</v>
      </c>
      <c r="T235" s="5">
        <f>if(S235&gt;='Survival Probabilities'!$J$4,1,0)</f>
        <v>1</v>
      </c>
      <c r="U235" s="5">
        <f t="shared" si="2"/>
        <v>1</v>
      </c>
    </row>
    <row r="236">
      <c r="A236" s="3">
        <v>235.0</v>
      </c>
      <c r="B236" s="3">
        <v>0.0</v>
      </c>
      <c r="C236" s="3">
        <v>2.0</v>
      </c>
      <c r="D236" s="3" t="s">
        <v>364</v>
      </c>
      <c r="E236" s="3" t="s">
        <v>22</v>
      </c>
      <c r="F236" s="3">
        <v>24.0</v>
      </c>
      <c r="G236" s="3">
        <v>0.0</v>
      </c>
      <c r="H236" s="3">
        <v>0.0</v>
      </c>
      <c r="I236" s="3" t="s">
        <v>365</v>
      </c>
      <c r="J236" s="3">
        <v>10.5</v>
      </c>
      <c r="L236" s="3" t="s">
        <v>24</v>
      </c>
      <c r="M236" s="5" t="str">
        <f t="shared" si="3"/>
        <v/>
      </c>
      <c r="N236" s="4">
        <f>if(C236=1,'Survival Probabilities'!$C$2,if(C236 = 2,'Survival Probabilities'!$C$3,if(C236 = 3,'Survival Probabilities'!$C$4,if(isblank(C236),1))))</f>
        <v>0.472826087</v>
      </c>
      <c r="O236" s="4">
        <f>if(E236 = "male",'Survival Probabilities'!$C$5,if(E236="female",'Survival Probabilities'!$C$6,if(isblank(E236),1)))</f>
        <v>0.1889081456</v>
      </c>
      <c r="P236" s="4">
        <f>if(F236 &lt; 1,'Survival Probabilities'!$C$10,if(and(F236&gt;= 1, F236&lt;5),'Survival Probabilities'!$C$11, if(and(F236&gt;= 5, F236&lt;10),'Survival Probabilities'!$C$12,if(and(F236&gt;= 10, F236&lt;20),'Survival Probabilities'!$C$13,if(and(F236&gt;= 20, F236&lt;30),'Survival Probabilities'!$C$14,if(and(F236&gt;= 30, F236&lt;40),'Survival Probabilities'!$C$15,if(and(F236&gt;= 40, F236&lt;50),'Survival Probabilities'!$C$16,if(and(F236&gt;= 50, F236&lt;60),'Survival Probabilities'!$C$17,if(and(F236&gt;= 60, F236&lt;70),'Survival Probabilities'!$C$18,if(and(F236&gt;= 70, F236&lt;80),5%,if(and(F236&gt;= 80, F236&lt;90),5%,if(isblank(F236),1))))))))))))</f>
        <v>0.35</v>
      </c>
      <c r="Q236" s="4">
        <f>if(L236 = "C",'Survival Probabilities'!$C$7,if(L236="Q",'Survival Probabilities'!$C$8,if(L236="S",'Survival Probabilities'!$C$9,if(isblank(L236),1))))</f>
        <v>0.3369565217</v>
      </c>
      <c r="R236" s="5">
        <f>if(M236='Survival Probabilities'!$B$21,'Survival Probabilities'!$C$21,if(M236='Survival Probabilities'!$B$22,'Survival Probabilities'!$C$22,if(M236='Survival Probabilities'!$B$23,'Survival Probabilities'!$C$23,if(M236='Survival Probabilities'!$B$24,'Survival Probabilities'!$C$24,if(M236='Survival Probabilities'!$B$25,'Survival Probabilities'!$C$25,if(M236='Survival Probabilities'!$B$26,'Survival Probabilities'!$C$26,if(M236='Survival Probabilities'!$B$27,'Survival Probabilities'!$C$27,if(M236='Survival Probabilities'!$B$28,5%,if(M236="",1)))))))))</f>
        <v>1</v>
      </c>
      <c r="S236" s="4">
        <f t="shared" si="1"/>
        <v>0.01053401725</v>
      </c>
      <c r="T236" s="5">
        <f>if(S236&gt;='Survival Probabilities'!$J$4,1,0)</f>
        <v>0</v>
      </c>
      <c r="U236" s="5">
        <f t="shared" si="2"/>
        <v>1</v>
      </c>
    </row>
    <row r="237">
      <c r="A237" s="3">
        <v>236.0</v>
      </c>
      <c r="B237" s="3">
        <v>0.0</v>
      </c>
      <c r="C237" s="3">
        <v>3.0</v>
      </c>
      <c r="D237" s="3" t="s">
        <v>366</v>
      </c>
      <c r="E237" s="3" t="s">
        <v>26</v>
      </c>
      <c r="G237" s="3">
        <v>0.0</v>
      </c>
      <c r="H237" s="3">
        <v>0.0</v>
      </c>
      <c r="I237" s="3" t="s">
        <v>367</v>
      </c>
      <c r="J237" s="3">
        <v>7.55</v>
      </c>
      <c r="L237" s="3" t="s">
        <v>24</v>
      </c>
      <c r="M237" s="5" t="str">
        <f t="shared" si="3"/>
        <v/>
      </c>
      <c r="N237" s="4">
        <f>if(C237=1,'Survival Probabilities'!$C$2,if(C237 = 2,'Survival Probabilities'!$C$3,if(C237 = 3,'Survival Probabilities'!$C$4,if(isblank(C237),1))))</f>
        <v>0.2428571429</v>
      </c>
      <c r="O237" s="4">
        <f>if(E237 = "male",'Survival Probabilities'!$C$5,if(E237="female",'Survival Probabilities'!$C$6,if(isblank(E237),1)))</f>
        <v>0.7420382166</v>
      </c>
      <c r="P237" s="4">
        <f>if(F237 &lt; 1,'Survival Probabilities'!$C$10,if(and(F237&gt;= 1, F237&lt;5),'Survival Probabilities'!$C$11, if(and(F237&gt;= 5, F237&lt;10),'Survival Probabilities'!$C$12,if(and(F237&gt;= 10, F237&lt;20),'Survival Probabilities'!$C$13,if(and(F237&gt;= 20, F237&lt;30),'Survival Probabilities'!$C$14,if(and(F237&gt;= 30, F237&lt;40),'Survival Probabilities'!$C$15,if(and(F237&gt;= 40, F237&lt;50),'Survival Probabilities'!$C$16,if(and(F237&gt;= 50, F237&lt;60),'Survival Probabilities'!$C$17,if(and(F237&gt;= 60, F237&lt;70),'Survival Probabilities'!$C$18,if(and(F237&gt;= 70, F237&lt;80),5%,if(and(F237&gt;= 80, F237&lt;90),5%,if(isblank(F237),1))))))))))))</f>
        <v>1</v>
      </c>
      <c r="Q237" s="4">
        <f>if(L237 = "C",'Survival Probabilities'!$C$7,if(L237="Q",'Survival Probabilities'!$C$8,if(L237="S",'Survival Probabilities'!$C$9,if(isblank(L237),1))))</f>
        <v>0.3369565217</v>
      </c>
      <c r="R237" s="5">
        <f>if(M237='Survival Probabilities'!$B$21,'Survival Probabilities'!$C$21,if(M237='Survival Probabilities'!$B$22,'Survival Probabilities'!$C$22,if(M237='Survival Probabilities'!$B$23,'Survival Probabilities'!$C$23,if(M237='Survival Probabilities'!$B$24,'Survival Probabilities'!$C$24,if(M237='Survival Probabilities'!$B$25,'Survival Probabilities'!$C$25,if(M237='Survival Probabilities'!$B$26,'Survival Probabilities'!$C$26,if(M237='Survival Probabilities'!$B$27,'Survival Probabilities'!$C$27,if(M237='Survival Probabilities'!$B$28,5%,if(M237="",1)))))))))</f>
        <v>1</v>
      </c>
      <c r="S237" s="4">
        <f t="shared" si="1"/>
        <v>0.06072269257</v>
      </c>
      <c r="T237" s="5">
        <f>if(S237&gt;='Survival Probabilities'!$J$4,1,0)</f>
        <v>1</v>
      </c>
      <c r="U237" s="5">
        <f t="shared" si="2"/>
        <v>0</v>
      </c>
    </row>
    <row r="238">
      <c r="A238" s="3">
        <v>237.0</v>
      </c>
      <c r="B238" s="3">
        <v>0.0</v>
      </c>
      <c r="C238" s="3">
        <v>2.0</v>
      </c>
      <c r="D238" s="3" t="s">
        <v>368</v>
      </c>
      <c r="E238" s="3" t="s">
        <v>22</v>
      </c>
      <c r="F238" s="3">
        <v>44.0</v>
      </c>
      <c r="G238" s="3">
        <v>1.0</v>
      </c>
      <c r="H238" s="3">
        <v>0.0</v>
      </c>
      <c r="I238" s="3">
        <v>26707.0</v>
      </c>
      <c r="J238" s="3">
        <v>26.0</v>
      </c>
      <c r="L238" s="3" t="s">
        <v>24</v>
      </c>
      <c r="M238" s="5" t="str">
        <f t="shared" si="3"/>
        <v/>
      </c>
      <c r="N238" s="4">
        <f>if(C238=1,'Survival Probabilities'!$C$2,if(C238 = 2,'Survival Probabilities'!$C$3,if(C238 = 3,'Survival Probabilities'!$C$4,if(isblank(C238),1))))</f>
        <v>0.472826087</v>
      </c>
      <c r="O238" s="4">
        <f>if(E238 = "male",'Survival Probabilities'!$C$5,if(E238="female",'Survival Probabilities'!$C$6,if(isblank(E238),1)))</f>
        <v>0.1889081456</v>
      </c>
      <c r="P238" s="4">
        <f>if(F238 &lt; 1,'Survival Probabilities'!$C$10,if(and(F238&gt;= 1, F238&lt;5),'Survival Probabilities'!$C$11, if(and(F238&gt;= 5, F238&lt;10),'Survival Probabilities'!$C$12,if(and(F238&gt;= 10, F238&lt;20),'Survival Probabilities'!$C$13,if(and(F238&gt;= 20, F238&lt;30),'Survival Probabilities'!$C$14,if(and(F238&gt;= 30, F238&lt;40),'Survival Probabilities'!$C$15,if(and(F238&gt;= 40, F238&lt;50),'Survival Probabilities'!$C$16,if(and(F238&gt;= 50, F238&lt;60),'Survival Probabilities'!$C$17,if(and(F238&gt;= 60, F238&lt;70),'Survival Probabilities'!$C$18,if(and(F238&gt;= 70, F238&lt;80),5%,if(and(F238&gt;= 80, F238&lt;90),5%,if(isblank(F238),1))))))))))))</f>
        <v>0.3820224719</v>
      </c>
      <c r="Q238" s="4">
        <f>if(L238 = "C",'Survival Probabilities'!$C$7,if(L238="Q",'Survival Probabilities'!$C$8,if(L238="S",'Survival Probabilities'!$C$9,if(isblank(L238),1))))</f>
        <v>0.3369565217</v>
      </c>
      <c r="R238" s="5">
        <f>if(M238='Survival Probabilities'!$B$21,'Survival Probabilities'!$C$21,if(M238='Survival Probabilities'!$B$22,'Survival Probabilities'!$C$22,if(M238='Survival Probabilities'!$B$23,'Survival Probabilities'!$C$23,if(M238='Survival Probabilities'!$B$24,'Survival Probabilities'!$C$24,if(M238='Survival Probabilities'!$B$25,'Survival Probabilities'!$C$25,if(M238='Survival Probabilities'!$B$26,'Survival Probabilities'!$C$26,if(M238='Survival Probabilities'!$B$27,'Survival Probabilities'!$C$27,if(M238='Survival Probabilities'!$B$28,5%,if(M238="",1)))))))))</f>
        <v>1</v>
      </c>
      <c r="S238" s="4">
        <f t="shared" si="1"/>
        <v>0.01149780374</v>
      </c>
      <c r="T238" s="5">
        <f>if(S238&gt;='Survival Probabilities'!$J$4,1,0)</f>
        <v>0</v>
      </c>
      <c r="U238" s="5">
        <f t="shared" si="2"/>
        <v>1</v>
      </c>
    </row>
    <row r="239">
      <c r="A239" s="3">
        <v>238.0</v>
      </c>
      <c r="B239" s="3">
        <v>1.0</v>
      </c>
      <c r="C239" s="3">
        <v>2.0</v>
      </c>
      <c r="D239" s="3" t="s">
        <v>369</v>
      </c>
      <c r="E239" s="3" t="s">
        <v>26</v>
      </c>
      <c r="F239" s="3">
        <v>8.0</v>
      </c>
      <c r="G239" s="3">
        <v>0.0</v>
      </c>
      <c r="H239" s="3">
        <v>2.0</v>
      </c>
      <c r="I239" s="3" t="s">
        <v>370</v>
      </c>
      <c r="J239" s="3">
        <v>26.25</v>
      </c>
      <c r="L239" s="3" t="s">
        <v>24</v>
      </c>
      <c r="M239" s="5" t="str">
        <f t="shared" si="3"/>
        <v/>
      </c>
      <c r="N239" s="4">
        <f>if(C239=1,'Survival Probabilities'!$C$2,if(C239 = 2,'Survival Probabilities'!$C$3,if(C239 = 3,'Survival Probabilities'!$C$4,if(isblank(C239),1))))</f>
        <v>0.472826087</v>
      </c>
      <c r="O239" s="4">
        <f>if(E239 = "male",'Survival Probabilities'!$C$5,if(E239="female",'Survival Probabilities'!$C$6,if(isblank(E239),1)))</f>
        <v>0.7420382166</v>
      </c>
      <c r="P239" s="4">
        <f>if(F239 &lt; 1,'Survival Probabilities'!$C$10,if(and(F239&gt;= 1, F239&lt;5),'Survival Probabilities'!$C$11, if(and(F239&gt;= 5, F239&lt;10),'Survival Probabilities'!$C$12,if(and(F239&gt;= 10, F239&lt;20),'Survival Probabilities'!$C$13,if(and(F239&gt;= 20, F239&lt;30),'Survival Probabilities'!$C$14,if(and(F239&gt;= 30, F239&lt;40),'Survival Probabilities'!$C$15,if(and(F239&gt;= 40, F239&lt;50),'Survival Probabilities'!$C$16,if(and(F239&gt;= 50, F239&lt;60),'Survival Probabilities'!$C$17,if(and(F239&gt;= 60, F239&lt;70),'Survival Probabilities'!$C$18,if(and(F239&gt;= 70, F239&lt;80),5%,if(and(F239&gt;= 80, F239&lt;90),5%,if(isblank(F239),1))))))))))))</f>
        <v>0.5</v>
      </c>
      <c r="Q239" s="4">
        <f>if(L239 = "C",'Survival Probabilities'!$C$7,if(L239="Q",'Survival Probabilities'!$C$8,if(L239="S",'Survival Probabilities'!$C$9,if(isblank(L239),1))))</f>
        <v>0.3369565217</v>
      </c>
      <c r="R239" s="5">
        <f>if(M239='Survival Probabilities'!$B$21,'Survival Probabilities'!$C$21,if(M239='Survival Probabilities'!$B$22,'Survival Probabilities'!$C$22,if(M239='Survival Probabilities'!$B$23,'Survival Probabilities'!$C$23,if(M239='Survival Probabilities'!$B$24,'Survival Probabilities'!$C$24,if(M239='Survival Probabilities'!$B$25,'Survival Probabilities'!$C$25,if(M239='Survival Probabilities'!$B$26,'Survival Probabilities'!$C$26,if(M239='Survival Probabilities'!$B$27,'Survival Probabilities'!$C$27,if(M239='Survival Probabilities'!$B$28,5%,if(M239="",1)))))))))</f>
        <v>1</v>
      </c>
      <c r="S239" s="4">
        <f t="shared" si="1"/>
        <v>0.05911144465</v>
      </c>
      <c r="T239" s="5">
        <f>if(S239&gt;='Survival Probabilities'!$J$4,1,0)</f>
        <v>1</v>
      </c>
      <c r="U239" s="5">
        <f t="shared" si="2"/>
        <v>1</v>
      </c>
    </row>
    <row r="240">
      <c r="A240" s="3">
        <v>239.0</v>
      </c>
      <c r="B240" s="3">
        <v>0.0</v>
      </c>
      <c r="C240" s="3">
        <v>2.0</v>
      </c>
      <c r="D240" s="3" t="s">
        <v>371</v>
      </c>
      <c r="E240" s="3" t="s">
        <v>22</v>
      </c>
      <c r="F240" s="3">
        <v>19.0</v>
      </c>
      <c r="G240" s="3">
        <v>0.0</v>
      </c>
      <c r="H240" s="3">
        <v>0.0</v>
      </c>
      <c r="I240" s="3">
        <v>28665.0</v>
      </c>
      <c r="J240" s="3">
        <v>10.5</v>
      </c>
      <c r="L240" s="3" t="s">
        <v>24</v>
      </c>
      <c r="M240" s="5" t="str">
        <f t="shared" si="3"/>
        <v/>
      </c>
      <c r="N240" s="4">
        <f>if(C240=1,'Survival Probabilities'!$C$2,if(C240 = 2,'Survival Probabilities'!$C$3,if(C240 = 3,'Survival Probabilities'!$C$4,if(isblank(C240),1))))</f>
        <v>0.472826087</v>
      </c>
      <c r="O240" s="4">
        <f>if(E240 = "male",'Survival Probabilities'!$C$5,if(E240="female",'Survival Probabilities'!$C$6,if(isblank(E240),1)))</f>
        <v>0.1889081456</v>
      </c>
      <c r="P240" s="4">
        <f>if(F240 &lt; 1,'Survival Probabilities'!$C$10,if(and(F240&gt;= 1, F240&lt;5),'Survival Probabilities'!$C$11, if(and(F240&gt;= 5, F240&lt;10),'Survival Probabilities'!$C$12,if(and(F240&gt;= 10, F240&lt;20),'Survival Probabilities'!$C$13,if(and(F240&gt;= 20, F240&lt;30),'Survival Probabilities'!$C$14,if(and(F240&gt;= 30, F240&lt;40),'Survival Probabilities'!$C$15,if(and(F240&gt;= 40, F240&lt;50),'Survival Probabilities'!$C$16,if(and(F240&gt;= 50, F240&lt;60),'Survival Probabilities'!$C$17,if(and(F240&gt;= 60, F240&lt;70),'Survival Probabilities'!$C$18,if(and(F240&gt;= 70, F240&lt;80),5%,if(and(F240&gt;= 80, F240&lt;90),5%,if(isblank(F240),1))))))))))))</f>
        <v>0.4019607843</v>
      </c>
      <c r="Q240" s="4">
        <f>if(L240 = "C",'Survival Probabilities'!$C$7,if(L240="Q",'Survival Probabilities'!$C$8,if(L240="S",'Survival Probabilities'!$C$9,if(isblank(L240),1))))</f>
        <v>0.3369565217</v>
      </c>
      <c r="R240" s="5">
        <f>if(M240='Survival Probabilities'!$B$21,'Survival Probabilities'!$C$21,if(M240='Survival Probabilities'!$B$22,'Survival Probabilities'!$C$22,if(M240='Survival Probabilities'!$B$23,'Survival Probabilities'!$C$23,if(M240='Survival Probabilities'!$B$24,'Survival Probabilities'!$C$24,if(M240='Survival Probabilities'!$B$25,'Survival Probabilities'!$C$25,if(M240='Survival Probabilities'!$B$26,'Survival Probabilities'!$C$26,if(M240='Survival Probabilities'!$B$27,'Survival Probabilities'!$C$27,if(M240='Survival Probabilities'!$B$28,5%,if(M240="",1)))))))))</f>
        <v>1</v>
      </c>
      <c r="S240" s="4">
        <f t="shared" si="1"/>
        <v>0.01209789096</v>
      </c>
      <c r="T240" s="5">
        <f>if(S240&gt;='Survival Probabilities'!$J$4,1,0)</f>
        <v>0</v>
      </c>
      <c r="U240" s="5">
        <f t="shared" si="2"/>
        <v>1</v>
      </c>
    </row>
    <row r="241">
      <c r="A241" s="3">
        <v>240.0</v>
      </c>
      <c r="B241" s="3">
        <v>0.0</v>
      </c>
      <c r="C241" s="3">
        <v>2.0</v>
      </c>
      <c r="D241" s="3" t="s">
        <v>372</v>
      </c>
      <c r="E241" s="3" t="s">
        <v>22</v>
      </c>
      <c r="F241" s="3">
        <v>33.0</v>
      </c>
      <c r="G241" s="3">
        <v>0.0</v>
      </c>
      <c r="H241" s="3">
        <v>0.0</v>
      </c>
      <c r="I241" s="3" t="s">
        <v>373</v>
      </c>
      <c r="J241" s="3">
        <v>12.275</v>
      </c>
      <c r="L241" s="3" t="s">
        <v>24</v>
      </c>
      <c r="M241" s="5" t="str">
        <f t="shared" si="3"/>
        <v/>
      </c>
      <c r="N241" s="4">
        <f>if(C241=1,'Survival Probabilities'!$C$2,if(C241 = 2,'Survival Probabilities'!$C$3,if(C241 = 3,'Survival Probabilities'!$C$4,if(isblank(C241),1))))</f>
        <v>0.472826087</v>
      </c>
      <c r="O241" s="4">
        <f>if(E241 = "male",'Survival Probabilities'!$C$5,if(E241="female",'Survival Probabilities'!$C$6,if(isblank(E241),1)))</f>
        <v>0.1889081456</v>
      </c>
      <c r="P241" s="4">
        <f>if(F241 &lt; 1,'Survival Probabilities'!$C$10,if(and(F241&gt;= 1, F241&lt;5),'Survival Probabilities'!$C$11, if(and(F241&gt;= 5, F241&lt;10),'Survival Probabilities'!$C$12,if(and(F241&gt;= 10, F241&lt;20),'Survival Probabilities'!$C$13,if(and(F241&gt;= 20, F241&lt;30),'Survival Probabilities'!$C$14,if(and(F241&gt;= 30, F241&lt;40),'Survival Probabilities'!$C$15,if(and(F241&gt;= 40, F241&lt;50),'Survival Probabilities'!$C$16,if(and(F241&gt;= 50, F241&lt;60),'Survival Probabilities'!$C$17,if(and(F241&gt;= 60, F241&lt;70),'Survival Probabilities'!$C$18,if(and(F241&gt;= 70, F241&lt;80),5%,if(and(F241&gt;= 80, F241&lt;90),5%,if(isblank(F241),1))))))))))))</f>
        <v>0.4371257485</v>
      </c>
      <c r="Q241" s="4">
        <f>if(L241 = "C",'Survival Probabilities'!$C$7,if(L241="Q",'Survival Probabilities'!$C$8,if(L241="S",'Survival Probabilities'!$C$9,if(isblank(L241),1))))</f>
        <v>0.3369565217</v>
      </c>
      <c r="R241" s="5">
        <f>if(M241='Survival Probabilities'!$B$21,'Survival Probabilities'!$C$21,if(M241='Survival Probabilities'!$B$22,'Survival Probabilities'!$C$22,if(M241='Survival Probabilities'!$B$23,'Survival Probabilities'!$C$23,if(M241='Survival Probabilities'!$B$24,'Survival Probabilities'!$C$24,if(M241='Survival Probabilities'!$B$25,'Survival Probabilities'!$C$25,if(M241='Survival Probabilities'!$B$26,'Survival Probabilities'!$C$26,if(M241='Survival Probabilities'!$B$27,'Survival Probabilities'!$C$27,if(M241='Survival Probabilities'!$B$28,5%,if(M241="",1)))))))))</f>
        <v>1</v>
      </c>
      <c r="S241" s="4">
        <f t="shared" si="1"/>
        <v>0.01315625764</v>
      </c>
      <c r="T241" s="5">
        <f>if(S241&gt;='Survival Probabilities'!$J$4,1,0)</f>
        <v>0</v>
      </c>
      <c r="U241" s="5">
        <f t="shared" si="2"/>
        <v>1</v>
      </c>
    </row>
    <row r="242">
      <c r="A242" s="3">
        <v>241.0</v>
      </c>
      <c r="B242" s="3">
        <v>0.0</v>
      </c>
      <c r="C242" s="3">
        <v>3.0</v>
      </c>
      <c r="D242" s="3" t="s">
        <v>374</v>
      </c>
      <c r="E242" s="3" t="s">
        <v>26</v>
      </c>
      <c r="G242" s="3">
        <v>1.0</v>
      </c>
      <c r="H242" s="3">
        <v>0.0</v>
      </c>
      <c r="I242" s="3">
        <v>2665.0</v>
      </c>
      <c r="J242" s="3">
        <v>14.4542</v>
      </c>
      <c r="L242" s="3" t="s">
        <v>29</v>
      </c>
      <c r="M242" s="5" t="str">
        <f t="shared" si="3"/>
        <v/>
      </c>
      <c r="N242" s="4">
        <f>if(C242=1,'Survival Probabilities'!$C$2,if(C242 = 2,'Survival Probabilities'!$C$3,if(C242 = 3,'Survival Probabilities'!$C$4,if(isblank(C242),1))))</f>
        <v>0.2428571429</v>
      </c>
      <c r="O242" s="4">
        <f>if(E242 = "male",'Survival Probabilities'!$C$5,if(E242="female",'Survival Probabilities'!$C$6,if(isblank(E242),1)))</f>
        <v>0.7420382166</v>
      </c>
      <c r="P242" s="4">
        <f>if(F242 &lt; 1,'Survival Probabilities'!$C$10,if(and(F242&gt;= 1, F242&lt;5),'Survival Probabilities'!$C$11, if(and(F242&gt;= 5, F242&lt;10),'Survival Probabilities'!$C$12,if(and(F242&gt;= 10, F242&lt;20),'Survival Probabilities'!$C$13,if(and(F242&gt;= 20, F242&lt;30),'Survival Probabilities'!$C$14,if(and(F242&gt;= 30, F242&lt;40),'Survival Probabilities'!$C$15,if(and(F242&gt;= 40, F242&lt;50),'Survival Probabilities'!$C$16,if(and(F242&gt;= 50, F242&lt;60),'Survival Probabilities'!$C$17,if(and(F242&gt;= 60, F242&lt;70),'Survival Probabilities'!$C$18,if(and(F242&gt;= 70, F242&lt;80),5%,if(and(F242&gt;= 80, F242&lt;90),5%,if(isblank(F242),1))))))))))))</f>
        <v>1</v>
      </c>
      <c r="Q242" s="4">
        <f>if(L242 = "C",'Survival Probabilities'!$C$7,if(L242="Q",'Survival Probabilities'!$C$8,if(L242="S",'Survival Probabilities'!$C$9,if(isblank(L242),1))))</f>
        <v>0.5535714286</v>
      </c>
      <c r="R242" s="5">
        <f>if(M242='Survival Probabilities'!$B$21,'Survival Probabilities'!$C$21,if(M242='Survival Probabilities'!$B$22,'Survival Probabilities'!$C$22,if(M242='Survival Probabilities'!$B$23,'Survival Probabilities'!$C$23,if(M242='Survival Probabilities'!$B$24,'Survival Probabilities'!$C$24,if(M242='Survival Probabilities'!$B$25,'Survival Probabilities'!$C$25,if(M242='Survival Probabilities'!$B$26,'Survival Probabilities'!$C$26,if(M242='Survival Probabilities'!$B$27,'Survival Probabilities'!$C$27,if(M242='Survival Probabilities'!$B$28,5%,if(M242="",1)))))))))</f>
        <v>1</v>
      </c>
      <c r="S242" s="4">
        <f t="shared" si="1"/>
        <v>0.09975870922</v>
      </c>
      <c r="T242" s="5">
        <f>if(S242&gt;='Survival Probabilities'!$J$4,1,0)</f>
        <v>1</v>
      </c>
      <c r="U242" s="5">
        <f t="shared" si="2"/>
        <v>0</v>
      </c>
    </row>
    <row r="243">
      <c r="A243" s="3">
        <v>242.0</v>
      </c>
      <c r="B243" s="3">
        <v>1.0</v>
      </c>
      <c r="C243" s="3">
        <v>3.0</v>
      </c>
      <c r="D243" s="3" t="s">
        <v>375</v>
      </c>
      <c r="E243" s="3" t="s">
        <v>26</v>
      </c>
      <c r="G243" s="3">
        <v>1.0</v>
      </c>
      <c r="H243" s="3">
        <v>0.0</v>
      </c>
      <c r="I243" s="3">
        <v>367230.0</v>
      </c>
      <c r="J243" s="3">
        <v>15.5</v>
      </c>
      <c r="L243" s="3" t="s">
        <v>36</v>
      </c>
      <c r="M243" s="5" t="str">
        <f t="shared" si="3"/>
        <v/>
      </c>
      <c r="N243" s="4">
        <f>if(C243=1,'Survival Probabilities'!$C$2,if(C243 = 2,'Survival Probabilities'!$C$3,if(C243 = 3,'Survival Probabilities'!$C$4,if(isblank(C243),1))))</f>
        <v>0.2428571429</v>
      </c>
      <c r="O243" s="4">
        <f>if(E243 = "male",'Survival Probabilities'!$C$5,if(E243="female",'Survival Probabilities'!$C$6,if(isblank(E243),1)))</f>
        <v>0.7420382166</v>
      </c>
      <c r="P243" s="4">
        <f>if(F243 &lt; 1,'Survival Probabilities'!$C$10,if(and(F243&gt;= 1, F243&lt;5),'Survival Probabilities'!$C$11, if(and(F243&gt;= 5, F243&lt;10),'Survival Probabilities'!$C$12,if(and(F243&gt;= 10, F243&lt;20),'Survival Probabilities'!$C$13,if(and(F243&gt;= 20, F243&lt;30),'Survival Probabilities'!$C$14,if(and(F243&gt;= 30, F243&lt;40),'Survival Probabilities'!$C$15,if(and(F243&gt;= 40, F243&lt;50),'Survival Probabilities'!$C$16,if(and(F243&gt;= 50, F243&lt;60),'Survival Probabilities'!$C$17,if(and(F243&gt;= 60, F243&lt;70),'Survival Probabilities'!$C$18,if(and(F243&gt;= 70, F243&lt;80),5%,if(and(F243&gt;= 80, F243&lt;90),5%,if(isblank(F243),1))))))))))))</f>
        <v>1</v>
      </c>
      <c r="Q243" s="4">
        <f>if(L243 = "C",'Survival Probabilities'!$C$7,if(L243="Q",'Survival Probabilities'!$C$8,if(L243="S",'Survival Probabilities'!$C$9,if(isblank(L243),1))))</f>
        <v>0.3896103896</v>
      </c>
      <c r="R243" s="5">
        <f>if(M243='Survival Probabilities'!$B$21,'Survival Probabilities'!$C$21,if(M243='Survival Probabilities'!$B$22,'Survival Probabilities'!$C$22,if(M243='Survival Probabilities'!$B$23,'Survival Probabilities'!$C$23,if(M243='Survival Probabilities'!$B$24,'Survival Probabilities'!$C$24,if(M243='Survival Probabilities'!$B$25,'Survival Probabilities'!$C$25,if(M243='Survival Probabilities'!$B$26,'Survival Probabilities'!$C$26,if(M243='Survival Probabilities'!$B$27,'Survival Probabilities'!$C$27,if(M243='Survival Probabilities'!$B$28,5%,if(M243="",1)))))))))</f>
        <v>1</v>
      </c>
      <c r="S243" s="4">
        <f t="shared" si="1"/>
        <v>0.07021140825</v>
      </c>
      <c r="T243" s="5">
        <f>if(S243&gt;='Survival Probabilities'!$J$4,1,0)</f>
        <v>1</v>
      </c>
      <c r="U243" s="5">
        <f t="shared" si="2"/>
        <v>1</v>
      </c>
    </row>
    <row r="244">
      <c r="A244" s="3">
        <v>243.0</v>
      </c>
      <c r="B244" s="3">
        <v>0.0</v>
      </c>
      <c r="C244" s="3">
        <v>2.0</v>
      </c>
      <c r="D244" s="3" t="s">
        <v>376</v>
      </c>
      <c r="E244" s="3" t="s">
        <v>22</v>
      </c>
      <c r="F244" s="3">
        <v>29.0</v>
      </c>
      <c r="G244" s="3">
        <v>0.0</v>
      </c>
      <c r="H244" s="3">
        <v>0.0</v>
      </c>
      <c r="I244" s="3" t="s">
        <v>377</v>
      </c>
      <c r="J244" s="3">
        <v>10.5</v>
      </c>
      <c r="L244" s="3" t="s">
        <v>24</v>
      </c>
      <c r="M244" s="5" t="str">
        <f t="shared" si="3"/>
        <v/>
      </c>
      <c r="N244" s="4">
        <f>if(C244=1,'Survival Probabilities'!$C$2,if(C244 = 2,'Survival Probabilities'!$C$3,if(C244 = 3,'Survival Probabilities'!$C$4,if(isblank(C244),1))))</f>
        <v>0.472826087</v>
      </c>
      <c r="O244" s="4">
        <f>if(E244 = "male",'Survival Probabilities'!$C$5,if(E244="female",'Survival Probabilities'!$C$6,if(isblank(E244),1)))</f>
        <v>0.1889081456</v>
      </c>
      <c r="P244" s="4">
        <f>if(F244 &lt; 1,'Survival Probabilities'!$C$10,if(and(F244&gt;= 1, F244&lt;5),'Survival Probabilities'!$C$11, if(and(F244&gt;= 5, F244&lt;10),'Survival Probabilities'!$C$12,if(and(F244&gt;= 10, F244&lt;20),'Survival Probabilities'!$C$13,if(and(F244&gt;= 20, F244&lt;30),'Survival Probabilities'!$C$14,if(and(F244&gt;= 30, F244&lt;40),'Survival Probabilities'!$C$15,if(and(F244&gt;= 40, F244&lt;50),'Survival Probabilities'!$C$16,if(and(F244&gt;= 50, F244&lt;60),'Survival Probabilities'!$C$17,if(and(F244&gt;= 60, F244&lt;70),'Survival Probabilities'!$C$18,if(and(F244&gt;= 70, F244&lt;80),5%,if(and(F244&gt;= 80, F244&lt;90),5%,if(isblank(F244),1))))))))))))</f>
        <v>0.35</v>
      </c>
      <c r="Q244" s="4">
        <f>if(L244 = "C",'Survival Probabilities'!$C$7,if(L244="Q",'Survival Probabilities'!$C$8,if(L244="S",'Survival Probabilities'!$C$9,if(isblank(L244),1))))</f>
        <v>0.3369565217</v>
      </c>
      <c r="R244" s="5">
        <f>if(M244='Survival Probabilities'!$B$21,'Survival Probabilities'!$C$21,if(M244='Survival Probabilities'!$B$22,'Survival Probabilities'!$C$22,if(M244='Survival Probabilities'!$B$23,'Survival Probabilities'!$C$23,if(M244='Survival Probabilities'!$B$24,'Survival Probabilities'!$C$24,if(M244='Survival Probabilities'!$B$25,'Survival Probabilities'!$C$25,if(M244='Survival Probabilities'!$B$26,'Survival Probabilities'!$C$26,if(M244='Survival Probabilities'!$B$27,'Survival Probabilities'!$C$27,if(M244='Survival Probabilities'!$B$28,5%,if(M244="",1)))))))))</f>
        <v>1</v>
      </c>
      <c r="S244" s="4">
        <f t="shared" si="1"/>
        <v>0.01053401725</v>
      </c>
      <c r="T244" s="5">
        <f>if(S244&gt;='Survival Probabilities'!$J$4,1,0)</f>
        <v>0</v>
      </c>
      <c r="U244" s="5">
        <f t="shared" si="2"/>
        <v>1</v>
      </c>
    </row>
    <row r="245">
      <c r="A245" s="3">
        <v>244.0</v>
      </c>
      <c r="B245" s="3">
        <v>0.0</v>
      </c>
      <c r="C245" s="3">
        <v>3.0</v>
      </c>
      <c r="D245" s="3" t="s">
        <v>378</v>
      </c>
      <c r="E245" s="3" t="s">
        <v>22</v>
      </c>
      <c r="F245" s="3">
        <v>22.0</v>
      </c>
      <c r="G245" s="3">
        <v>0.0</v>
      </c>
      <c r="H245" s="3">
        <v>0.0</v>
      </c>
      <c r="I245" s="3" t="s">
        <v>379</v>
      </c>
      <c r="J245" s="3">
        <v>7.125</v>
      </c>
      <c r="L245" s="3" t="s">
        <v>24</v>
      </c>
      <c r="M245" s="5" t="str">
        <f t="shared" si="3"/>
        <v/>
      </c>
      <c r="N245" s="4">
        <f>if(C245=1,'Survival Probabilities'!$C$2,if(C245 = 2,'Survival Probabilities'!$C$3,if(C245 = 3,'Survival Probabilities'!$C$4,if(isblank(C245),1))))</f>
        <v>0.2428571429</v>
      </c>
      <c r="O245" s="4">
        <f>if(E245 = "male",'Survival Probabilities'!$C$5,if(E245="female",'Survival Probabilities'!$C$6,if(isblank(E245),1)))</f>
        <v>0.1889081456</v>
      </c>
      <c r="P245" s="4">
        <f>if(F245 &lt; 1,'Survival Probabilities'!$C$10,if(and(F245&gt;= 1, F245&lt;5),'Survival Probabilities'!$C$11, if(and(F245&gt;= 5, F245&lt;10),'Survival Probabilities'!$C$12,if(and(F245&gt;= 10, F245&lt;20),'Survival Probabilities'!$C$13,if(and(F245&gt;= 20, F245&lt;30),'Survival Probabilities'!$C$14,if(and(F245&gt;= 30, F245&lt;40),'Survival Probabilities'!$C$15,if(and(F245&gt;= 40, F245&lt;50),'Survival Probabilities'!$C$16,if(and(F245&gt;= 50, F245&lt;60),'Survival Probabilities'!$C$17,if(and(F245&gt;= 60, F245&lt;70),'Survival Probabilities'!$C$18,if(and(F245&gt;= 70, F245&lt;80),5%,if(and(F245&gt;= 80, F245&lt;90),5%,if(isblank(F245),1))))))))))))</f>
        <v>0.35</v>
      </c>
      <c r="Q245" s="4">
        <f>if(L245 = "C",'Survival Probabilities'!$C$7,if(L245="Q",'Survival Probabilities'!$C$8,if(L245="S",'Survival Probabilities'!$C$9,if(isblank(L245),1))))</f>
        <v>0.3369565217</v>
      </c>
      <c r="R245" s="5">
        <f>if(M245='Survival Probabilities'!$B$21,'Survival Probabilities'!$C$21,if(M245='Survival Probabilities'!$B$22,'Survival Probabilities'!$C$22,if(M245='Survival Probabilities'!$B$23,'Survival Probabilities'!$C$23,if(M245='Survival Probabilities'!$B$24,'Survival Probabilities'!$C$24,if(M245='Survival Probabilities'!$B$25,'Survival Probabilities'!$C$25,if(M245='Survival Probabilities'!$B$26,'Survival Probabilities'!$C$26,if(M245='Survival Probabilities'!$B$27,'Survival Probabilities'!$C$27,if(M245='Survival Probabilities'!$B$28,5%,if(M245="",1)))))))))</f>
        <v>1</v>
      </c>
      <c r="S245" s="4">
        <f t="shared" si="1"/>
        <v>0.005410575691</v>
      </c>
      <c r="T245" s="5">
        <f>if(S245&gt;='Survival Probabilities'!$J$4,1,0)</f>
        <v>0</v>
      </c>
      <c r="U245" s="5">
        <f t="shared" si="2"/>
        <v>1</v>
      </c>
    </row>
    <row r="246">
      <c r="A246" s="3">
        <v>245.0</v>
      </c>
      <c r="B246" s="3">
        <v>0.0</v>
      </c>
      <c r="C246" s="3">
        <v>3.0</v>
      </c>
      <c r="D246" s="3" t="s">
        <v>380</v>
      </c>
      <c r="E246" s="3" t="s">
        <v>22</v>
      </c>
      <c r="F246" s="3">
        <v>30.0</v>
      </c>
      <c r="G246" s="3">
        <v>0.0</v>
      </c>
      <c r="H246" s="3">
        <v>0.0</v>
      </c>
      <c r="I246" s="3">
        <v>2694.0</v>
      </c>
      <c r="J246" s="3">
        <v>7.225</v>
      </c>
      <c r="L246" s="3" t="s">
        <v>29</v>
      </c>
      <c r="M246" s="5" t="str">
        <f t="shared" si="3"/>
        <v/>
      </c>
      <c r="N246" s="4">
        <f>if(C246=1,'Survival Probabilities'!$C$2,if(C246 = 2,'Survival Probabilities'!$C$3,if(C246 = 3,'Survival Probabilities'!$C$4,if(isblank(C246),1))))</f>
        <v>0.2428571429</v>
      </c>
      <c r="O246" s="4">
        <f>if(E246 = "male",'Survival Probabilities'!$C$5,if(E246="female",'Survival Probabilities'!$C$6,if(isblank(E246),1)))</f>
        <v>0.1889081456</v>
      </c>
      <c r="P246" s="4">
        <f>if(F246 &lt; 1,'Survival Probabilities'!$C$10,if(and(F246&gt;= 1, F246&lt;5),'Survival Probabilities'!$C$11, if(and(F246&gt;= 5, F246&lt;10),'Survival Probabilities'!$C$12,if(and(F246&gt;= 10, F246&lt;20),'Survival Probabilities'!$C$13,if(and(F246&gt;= 20, F246&lt;30),'Survival Probabilities'!$C$14,if(and(F246&gt;= 30, F246&lt;40),'Survival Probabilities'!$C$15,if(and(F246&gt;= 40, F246&lt;50),'Survival Probabilities'!$C$16,if(and(F246&gt;= 50, F246&lt;60),'Survival Probabilities'!$C$17,if(and(F246&gt;= 60, F246&lt;70),'Survival Probabilities'!$C$18,if(and(F246&gt;= 70, F246&lt;80),5%,if(and(F246&gt;= 80, F246&lt;90),5%,if(isblank(F246),1))))))))))))</f>
        <v>0.4371257485</v>
      </c>
      <c r="Q246" s="4">
        <f>if(L246 = "C",'Survival Probabilities'!$C$7,if(L246="Q",'Survival Probabilities'!$C$8,if(L246="S",'Survival Probabilities'!$C$9,if(isblank(L246),1))))</f>
        <v>0.5535714286</v>
      </c>
      <c r="R246" s="5">
        <f>if(M246='Survival Probabilities'!$B$21,'Survival Probabilities'!$C$21,if(M246='Survival Probabilities'!$B$22,'Survival Probabilities'!$C$22,if(M246='Survival Probabilities'!$B$23,'Survival Probabilities'!$C$23,if(M246='Survival Probabilities'!$B$24,'Survival Probabilities'!$C$24,if(M246='Survival Probabilities'!$B$25,'Survival Probabilities'!$C$25,if(M246='Survival Probabilities'!$B$26,'Survival Probabilities'!$C$26,if(M246='Survival Probabilities'!$B$27,'Survival Probabilities'!$C$27,if(M246='Survival Probabilities'!$B$28,5%,if(M246="",1)))))))))</f>
        <v>1</v>
      </c>
      <c r="S246" s="4">
        <f t="shared" si="1"/>
        <v>0.01110149894</v>
      </c>
      <c r="T246" s="5">
        <f>if(S246&gt;='Survival Probabilities'!$J$4,1,0)</f>
        <v>0</v>
      </c>
      <c r="U246" s="5">
        <f t="shared" si="2"/>
        <v>1</v>
      </c>
    </row>
    <row r="247">
      <c r="A247" s="3">
        <v>246.0</v>
      </c>
      <c r="B247" s="3">
        <v>0.0</v>
      </c>
      <c r="C247" s="3">
        <v>1.0</v>
      </c>
      <c r="D247" s="3" t="s">
        <v>381</v>
      </c>
      <c r="E247" s="3" t="s">
        <v>22</v>
      </c>
      <c r="F247" s="3">
        <v>44.0</v>
      </c>
      <c r="G247" s="3">
        <v>2.0</v>
      </c>
      <c r="H247" s="3">
        <v>0.0</v>
      </c>
      <c r="I247" s="3">
        <v>19928.0</v>
      </c>
      <c r="J247" s="3">
        <v>90.0</v>
      </c>
      <c r="K247" s="3" t="s">
        <v>382</v>
      </c>
      <c r="L247" s="3" t="s">
        <v>36</v>
      </c>
      <c r="M247" s="5" t="str">
        <f t="shared" si="3"/>
        <v>C</v>
      </c>
      <c r="N247" s="4">
        <f>if(C247=1,'Survival Probabilities'!$C$2,if(C247 = 2,'Survival Probabilities'!$C$3,if(C247 = 3,'Survival Probabilities'!$C$4,if(isblank(C247),1))))</f>
        <v>0.6296296296</v>
      </c>
      <c r="O247" s="4">
        <f>if(E247 = "male",'Survival Probabilities'!$C$5,if(E247="female",'Survival Probabilities'!$C$6,if(isblank(E247),1)))</f>
        <v>0.1889081456</v>
      </c>
      <c r="P247" s="4">
        <f>if(F247 &lt; 1,'Survival Probabilities'!$C$10,if(and(F247&gt;= 1, F247&lt;5),'Survival Probabilities'!$C$11, if(and(F247&gt;= 5, F247&lt;10),'Survival Probabilities'!$C$12,if(and(F247&gt;= 10, F247&lt;20),'Survival Probabilities'!$C$13,if(and(F247&gt;= 20, F247&lt;30),'Survival Probabilities'!$C$14,if(and(F247&gt;= 30, F247&lt;40),'Survival Probabilities'!$C$15,if(and(F247&gt;= 40, F247&lt;50),'Survival Probabilities'!$C$16,if(and(F247&gt;= 50, F247&lt;60),'Survival Probabilities'!$C$17,if(and(F247&gt;= 60, F247&lt;70),'Survival Probabilities'!$C$18,if(and(F247&gt;= 70, F247&lt;80),5%,if(and(F247&gt;= 80, F247&lt;90),5%,if(isblank(F247),1))))))))))))</f>
        <v>0.3820224719</v>
      </c>
      <c r="Q247" s="4">
        <f>if(L247 = "C",'Survival Probabilities'!$C$7,if(L247="Q",'Survival Probabilities'!$C$8,if(L247="S",'Survival Probabilities'!$C$9,if(isblank(L247),1))))</f>
        <v>0.3896103896</v>
      </c>
      <c r="R247" s="4">
        <f>if(M247='Survival Probabilities'!$B$21,'Survival Probabilities'!$C$21,if(M247='Survival Probabilities'!$B$22,'Survival Probabilities'!$C$22,if(M247='Survival Probabilities'!$B$23,'Survival Probabilities'!$C$23,if(M247='Survival Probabilities'!$B$24,'Survival Probabilities'!$C$24,if(M247='Survival Probabilities'!$B$25,'Survival Probabilities'!$C$25,if(M247='Survival Probabilities'!$B$26,'Survival Probabilities'!$C$26,if(M247='Survival Probabilities'!$B$27,'Survival Probabilities'!$C$27,if(M247='Survival Probabilities'!$B$28,5%,if(M247="",1)))))))))</f>
        <v>0.593220339</v>
      </c>
      <c r="S247" s="4">
        <f t="shared" si="1"/>
        <v>0.01050198309</v>
      </c>
      <c r="T247" s="5">
        <f>if(S247&gt;='Survival Probabilities'!$J$4,1,0)</f>
        <v>0</v>
      </c>
      <c r="U247" s="5">
        <f t="shared" si="2"/>
        <v>1</v>
      </c>
    </row>
    <row r="248">
      <c r="A248" s="3">
        <v>247.0</v>
      </c>
      <c r="B248" s="3">
        <v>0.0</v>
      </c>
      <c r="C248" s="3">
        <v>3.0</v>
      </c>
      <c r="D248" s="3" t="s">
        <v>383</v>
      </c>
      <c r="E248" s="3" t="s">
        <v>26</v>
      </c>
      <c r="F248" s="3">
        <v>25.0</v>
      </c>
      <c r="G248" s="3">
        <v>0.0</v>
      </c>
      <c r="H248" s="3">
        <v>0.0</v>
      </c>
      <c r="I248" s="3">
        <v>347071.0</v>
      </c>
      <c r="J248" s="3">
        <v>7.775</v>
      </c>
      <c r="L248" s="3" t="s">
        <v>24</v>
      </c>
      <c r="M248" s="5" t="str">
        <f t="shared" si="3"/>
        <v/>
      </c>
      <c r="N248" s="4">
        <f>if(C248=1,'Survival Probabilities'!$C$2,if(C248 = 2,'Survival Probabilities'!$C$3,if(C248 = 3,'Survival Probabilities'!$C$4,if(isblank(C248),1))))</f>
        <v>0.2428571429</v>
      </c>
      <c r="O248" s="4">
        <f>if(E248 = "male",'Survival Probabilities'!$C$5,if(E248="female",'Survival Probabilities'!$C$6,if(isblank(E248),1)))</f>
        <v>0.7420382166</v>
      </c>
      <c r="P248" s="4">
        <f>if(F248 &lt; 1,'Survival Probabilities'!$C$10,if(and(F248&gt;= 1, F248&lt;5),'Survival Probabilities'!$C$11, if(and(F248&gt;= 5, F248&lt;10),'Survival Probabilities'!$C$12,if(and(F248&gt;= 10, F248&lt;20),'Survival Probabilities'!$C$13,if(and(F248&gt;= 20, F248&lt;30),'Survival Probabilities'!$C$14,if(and(F248&gt;= 30, F248&lt;40),'Survival Probabilities'!$C$15,if(and(F248&gt;= 40, F248&lt;50),'Survival Probabilities'!$C$16,if(and(F248&gt;= 50, F248&lt;60),'Survival Probabilities'!$C$17,if(and(F248&gt;= 60, F248&lt;70),'Survival Probabilities'!$C$18,if(and(F248&gt;= 70, F248&lt;80),5%,if(and(F248&gt;= 80, F248&lt;90),5%,if(isblank(F248),1))))))))))))</f>
        <v>0.35</v>
      </c>
      <c r="Q248" s="4">
        <f>if(L248 = "C",'Survival Probabilities'!$C$7,if(L248="Q",'Survival Probabilities'!$C$8,if(L248="S",'Survival Probabilities'!$C$9,if(isblank(L248),1))))</f>
        <v>0.3369565217</v>
      </c>
      <c r="R248" s="5">
        <f>if(M248='Survival Probabilities'!$B$21,'Survival Probabilities'!$C$21,if(M248='Survival Probabilities'!$B$22,'Survival Probabilities'!$C$22,if(M248='Survival Probabilities'!$B$23,'Survival Probabilities'!$C$23,if(M248='Survival Probabilities'!$B$24,'Survival Probabilities'!$C$24,if(M248='Survival Probabilities'!$B$25,'Survival Probabilities'!$C$25,if(M248='Survival Probabilities'!$B$26,'Survival Probabilities'!$C$26,if(M248='Survival Probabilities'!$B$27,'Survival Probabilities'!$C$27,if(M248='Survival Probabilities'!$B$28,5%,if(M248="",1)))))))))</f>
        <v>1</v>
      </c>
      <c r="S248" s="4">
        <f t="shared" si="1"/>
        <v>0.0212529424</v>
      </c>
      <c r="T248" s="5">
        <f>if(S248&gt;='Survival Probabilities'!$J$4,1,0)</f>
        <v>0</v>
      </c>
      <c r="U248" s="5">
        <f t="shared" si="2"/>
        <v>1</v>
      </c>
    </row>
    <row r="249">
      <c r="A249" s="3">
        <v>248.0</v>
      </c>
      <c r="B249" s="3">
        <v>1.0</v>
      </c>
      <c r="C249" s="3">
        <v>2.0</v>
      </c>
      <c r="D249" s="3" t="s">
        <v>384</v>
      </c>
      <c r="E249" s="3" t="s">
        <v>26</v>
      </c>
      <c r="F249" s="3">
        <v>24.0</v>
      </c>
      <c r="G249" s="3">
        <v>0.0</v>
      </c>
      <c r="H249" s="3">
        <v>2.0</v>
      </c>
      <c r="I249" s="3">
        <v>250649.0</v>
      </c>
      <c r="J249" s="3">
        <v>14.5</v>
      </c>
      <c r="L249" s="3" t="s">
        <v>24</v>
      </c>
      <c r="M249" s="5" t="str">
        <f t="shared" si="3"/>
        <v/>
      </c>
      <c r="N249" s="4">
        <f>if(C249=1,'Survival Probabilities'!$C$2,if(C249 = 2,'Survival Probabilities'!$C$3,if(C249 = 3,'Survival Probabilities'!$C$4,if(isblank(C249),1))))</f>
        <v>0.472826087</v>
      </c>
      <c r="O249" s="4">
        <f>if(E249 = "male",'Survival Probabilities'!$C$5,if(E249="female",'Survival Probabilities'!$C$6,if(isblank(E249),1)))</f>
        <v>0.7420382166</v>
      </c>
      <c r="P249" s="4">
        <f>if(F249 &lt; 1,'Survival Probabilities'!$C$10,if(and(F249&gt;= 1, F249&lt;5),'Survival Probabilities'!$C$11, if(and(F249&gt;= 5, F249&lt;10),'Survival Probabilities'!$C$12,if(and(F249&gt;= 10, F249&lt;20),'Survival Probabilities'!$C$13,if(and(F249&gt;= 20, F249&lt;30),'Survival Probabilities'!$C$14,if(and(F249&gt;= 30, F249&lt;40),'Survival Probabilities'!$C$15,if(and(F249&gt;= 40, F249&lt;50),'Survival Probabilities'!$C$16,if(and(F249&gt;= 50, F249&lt;60),'Survival Probabilities'!$C$17,if(and(F249&gt;= 60, F249&lt;70),'Survival Probabilities'!$C$18,if(and(F249&gt;= 70, F249&lt;80),5%,if(and(F249&gt;= 80, F249&lt;90),5%,if(isblank(F249),1))))))))))))</f>
        <v>0.35</v>
      </c>
      <c r="Q249" s="4">
        <f>if(L249 = "C",'Survival Probabilities'!$C$7,if(L249="Q",'Survival Probabilities'!$C$8,if(L249="S",'Survival Probabilities'!$C$9,if(isblank(L249),1))))</f>
        <v>0.3369565217</v>
      </c>
      <c r="R249" s="5">
        <f>if(M249='Survival Probabilities'!$B$21,'Survival Probabilities'!$C$21,if(M249='Survival Probabilities'!$B$22,'Survival Probabilities'!$C$22,if(M249='Survival Probabilities'!$B$23,'Survival Probabilities'!$C$23,if(M249='Survival Probabilities'!$B$24,'Survival Probabilities'!$C$24,if(M249='Survival Probabilities'!$B$25,'Survival Probabilities'!$C$25,if(M249='Survival Probabilities'!$B$26,'Survival Probabilities'!$C$26,if(M249='Survival Probabilities'!$B$27,'Survival Probabilities'!$C$27,if(M249='Survival Probabilities'!$B$28,5%,if(M249="",1)))))))))</f>
        <v>1</v>
      </c>
      <c r="S249" s="4">
        <f t="shared" si="1"/>
        <v>0.04137801125</v>
      </c>
      <c r="T249" s="5">
        <f>if(S249&gt;='Survival Probabilities'!$J$4,1,0)</f>
        <v>1</v>
      </c>
      <c r="U249" s="5">
        <f t="shared" si="2"/>
        <v>1</v>
      </c>
    </row>
    <row r="250">
      <c r="A250" s="3">
        <v>249.0</v>
      </c>
      <c r="B250" s="3">
        <v>1.0</v>
      </c>
      <c r="C250" s="3">
        <v>1.0</v>
      </c>
      <c r="D250" s="3" t="s">
        <v>385</v>
      </c>
      <c r="E250" s="3" t="s">
        <v>22</v>
      </c>
      <c r="F250" s="3">
        <v>37.0</v>
      </c>
      <c r="G250" s="3">
        <v>1.0</v>
      </c>
      <c r="H250" s="3">
        <v>1.0</v>
      </c>
      <c r="I250" s="3">
        <v>11751.0</v>
      </c>
      <c r="J250" s="3">
        <v>52.5542</v>
      </c>
      <c r="K250" s="3" t="s">
        <v>386</v>
      </c>
      <c r="L250" s="3" t="s">
        <v>24</v>
      </c>
      <c r="M250" s="5" t="str">
        <f t="shared" si="3"/>
        <v>D</v>
      </c>
      <c r="N250" s="4">
        <f>if(C250=1,'Survival Probabilities'!$C$2,if(C250 = 2,'Survival Probabilities'!$C$3,if(C250 = 3,'Survival Probabilities'!$C$4,if(isblank(C250),1))))</f>
        <v>0.6296296296</v>
      </c>
      <c r="O250" s="4">
        <f>if(E250 = "male",'Survival Probabilities'!$C$5,if(E250="female",'Survival Probabilities'!$C$6,if(isblank(E250),1)))</f>
        <v>0.1889081456</v>
      </c>
      <c r="P250" s="4">
        <f>if(F250 &lt; 1,'Survival Probabilities'!$C$10,if(and(F250&gt;= 1, F250&lt;5),'Survival Probabilities'!$C$11, if(and(F250&gt;= 5, F250&lt;10),'Survival Probabilities'!$C$12,if(and(F250&gt;= 10, F250&lt;20),'Survival Probabilities'!$C$13,if(and(F250&gt;= 20, F250&lt;30),'Survival Probabilities'!$C$14,if(and(F250&gt;= 30, F250&lt;40),'Survival Probabilities'!$C$15,if(and(F250&gt;= 40, F250&lt;50),'Survival Probabilities'!$C$16,if(and(F250&gt;= 50, F250&lt;60),'Survival Probabilities'!$C$17,if(and(F250&gt;= 60, F250&lt;70),'Survival Probabilities'!$C$18,if(and(F250&gt;= 70, F250&lt;80),5%,if(and(F250&gt;= 80, F250&lt;90),5%,if(isblank(F250),1))))))))))))</f>
        <v>0.4371257485</v>
      </c>
      <c r="Q250" s="4">
        <f>if(L250 = "C",'Survival Probabilities'!$C$7,if(L250="Q",'Survival Probabilities'!$C$8,if(L250="S",'Survival Probabilities'!$C$9,if(isblank(L250),1))))</f>
        <v>0.3369565217</v>
      </c>
      <c r="R250" s="4">
        <f>if(M250='Survival Probabilities'!$B$21,'Survival Probabilities'!$C$21,if(M250='Survival Probabilities'!$B$22,'Survival Probabilities'!$C$22,if(M250='Survival Probabilities'!$B$23,'Survival Probabilities'!$C$23,if(M250='Survival Probabilities'!$B$24,'Survival Probabilities'!$C$24,if(M250='Survival Probabilities'!$B$25,'Survival Probabilities'!$C$25,if(M250='Survival Probabilities'!$B$26,'Survival Probabilities'!$C$26,if(M250='Survival Probabilities'!$B$27,'Survival Probabilities'!$C$27,if(M250='Survival Probabilities'!$B$28,5%,if(M250="",1)))))))))</f>
        <v>0.7575757576</v>
      </c>
      <c r="S250" s="4">
        <f t="shared" si="1"/>
        <v>0.01327217704</v>
      </c>
      <c r="T250" s="5">
        <f>if(S250&gt;='Survival Probabilities'!$J$4,1,0)</f>
        <v>0</v>
      </c>
      <c r="U250" s="5">
        <f t="shared" si="2"/>
        <v>0</v>
      </c>
    </row>
    <row r="251">
      <c r="A251" s="3">
        <v>250.0</v>
      </c>
      <c r="B251" s="3">
        <v>0.0</v>
      </c>
      <c r="C251" s="3">
        <v>2.0</v>
      </c>
      <c r="D251" s="3" t="s">
        <v>387</v>
      </c>
      <c r="E251" s="3" t="s">
        <v>22</v>
      </c>
      <c r="F251" s="3">
        <v>54.0</v>
      </c>
      <c r="G251" s="3">
        <v>1.0</v>
      </c>
      <c r="H251" s="3">
        <v>0.0</v>
      </c>
      <c r="I251" s="3">
        <v>244252.0</v>
      </c>
      <c r="J251" s="3">
        <v>26.0</v>
      </c>
      <c r="L251" s="3" t="s">
        <v>24</v>
      </c>
      <c r="M251" s="5" t="str">
        <f t="shared" si="3"/>
        <v/>
      </c>
      <c r="N251" s="4">
        <f>if(C251=1,'Survival Probabilities'!$C$2,if(C251 = 2,'Survival Probabilities'!$C$3,if(C251 = 3,'Survival Probabilities'!$C$4,if(isblank(C251),1))))</f>
        <v>0.472826087</v>
      </c>
      <c r="O251" s="4">
        <f>if(E251 = "male",'Survival Probabilities'!$C$5,if(E251="female",'Survival Probabilities'!$C$6,if(isblank(E251),1)))</f>
        <v>0.1889081456</v>
      </c>
      <c r="P251" s="4">
        <f>if(F251 &lt; 1,'Survival Probabilities'!$C$10,if(and(F251&gt;= 1, F251&lt;5),'Survival Probabilities'!$C$11, if(and(F251&gt;= 5, F251&lt;10),'Survival Probabilities'!$C$12,if(and(F251&gt;= 10, F251&lt;20),'Survival Probabilities'!$C$13,if(and(F251&gt;= 20, F251&lt;30),'Survival Probabilities'!$C$14,if(and(F251&gt;= 30, F251&lt;40),'Survival Probabilities'!$C$15,if(and(F251&gt;= 40, F251&lt;50),'Survival Probabilities'!$C$16,if(and(F251&gt;= 50, F251&lt;60),'Survival Probabilities'!$C$17,if(and(F251&gt;= 60, F251&lt;70),'Survival Probabilities'!$C$18,if(and(F251&gt;= 70, F251&lt;80),5%,if(and(F251&gt;= 80, F251&lt;90),5%,if(isblank(F251),1))))))))))))</f>
        <v>0.4166666667</v>
      </c>
      <c r="Q251" s="4">
        <f>if(L251 = "C",'Survival Probabilities'!$C$7,if(L251="Q",'Survival Probabilities'!$C$8,if(L251="S",'Survival Probabilities'!$C$9,if(isblank(L251),1))))</f>
        <v>0.3369565217</v>
      </c>
      <c r="R251" s="5">
        <f>if(M251='Survival Probabilities'!$B$21,'Survival Probabilities'!$C$21,if(M251='Survival Probabilities'!$B$22,'Survival Probabilities'!$C$22,if(M251='Survival Probabilities'!$B$23,'Survival Probabilities'!$C$23,if(M251='Survival Probabilities'!$B$24,'Survival Probabilities'!$C$24,if(M251='Survival Probabilities'!$B$25,'Survival Probabilities'!$C$25,if(M251='Survival Probabilities'!$B$26,'Survival Probabilities'!$C$26,if(M251='Survival Probabilities'!$B$27,'Survival Probabilities'!$C$27,if(M251='Survival Probabilities'!$B$28,5%,if(M251="",1)))))))))</f>
        <v>1</v>
      </c>
      <c r="S251" s="4">
        <f t="shared" si="1"/>
        <v>0.01254049673</v>
      </c>
      <c r="T251" s="5">
        <f>if(S251&gt;='Survival Probabilities'!$J$4,1,0)</f>
        <v>0</v>
      </c>
      <c r="U251" s="5">
        <f t="shared" si="2"/>
        <v>1</v>
      </c>
    </row>
    <row r="252">
      <c r="A252" s="3">
        <v>251.0</v>
      </c>
      <c r="B252" s="3">
        <v>0.0</v>
      </c>
      <c r="C252" s="3">
        <v>3.0</v>
      </c>
      <c r="D252" s="3" t="s">
        <v>388</v>
      </c>
      <c r="E252" s="3" t="s">
        <v>22</v>
      </c>
      <c r="G252" s="3">
        <v>0.0</v>
      </c>
      <c r="H252" s="3">
        <v>0.0</v>
      </c>
      <c r="I252" s="3">
        <v>362316.0</v>
      </c>
      <c r="J252" s="3">
        <v>7.25</v>
      </c>
      <c r="L252" s="3" t="s">
        <v>24</v>
      </c>
      <c r="M252" s="5" t="str">
        <f t="shared" si="3"/>
        <v/>
      </c>
      <c r="N252" s="4">
        <f>if(C252=1,'Survival Probabilities'!$C$2,if(C252 = 2,'Survival Probabilities'!$C$3,if(C252 = 3,'Survival Probabilities'!$C$4,if(isblank(C252),1))))</f>
        <v>0.2428571429</v>
      </c>
      <c r="O252" s="4">
        <f>if(E252 = "male",'Survival Probabilities'!$C$5,if(E252="female",'Survival Probabilities'!$C$6,if(isblank(E252),1)))</f>
        <v>0.1889081456</v>
      </c>
      <c r="P252" s="4">
        <f>if(F252 &lt; 1,'Survival Probabilities'!$C$10,if(and(F252&gt;= 1, F252&lt;5),'Survival Probabilities'!$C$11, if(and(F252&gt;= 5, F252&lt;10),'Survival Probabilities'!$C$12,if(and(F252&gt;= 10, F252&lt;20),'Survival Probabilities'!$C$13,if(and(F252&gt;= 20, F252&lt;30),'Survival Probabilities'!$C$14,if(and(F252&gt;= 30, F252&lt;40),'Survival Probabilities'!$C$15,if(and(F252&gt;= 40, F252&lt;50),'Survival Probabilities'!$C$16,if(and(F252&gt;= 50, F252&lt;60),'Survival Probabilities'!$C$17,if(and(F252&gt;= 60, F252&lt;70),'Survival Probabilities'!$C$18,if(and(F252&gt;= 70, F252&lt;80),5%,if(and(F252&gt;= 80, F252&lt;90),5%,if(isblank(F252),1))))))))))))</f>
        <v>1</v>
      </c>
      <c r="Q252" s="4">
        <f>if(L252 = "C",'Survival Probabilities'!$C$7,if(L252="Q",'Survival Probabilities'!$C$8,if(L252="S",'Survival Probabilities'!$C$9,if(isblank(L252),1))))</f>
        <v>0.3369565217</v>
      </c>
      <c r="R252" s="5">
        <f>if(M252='Survival Probabilities'!$B$21,'Survival Probabilities'!$C$21,if(M252='Survival Probabilities'!$B$22,'Survival Probabilities'!$C$22,if(M252='Survival Probabilities'!$B$23,'Survival Probabilities'!$C$23,if(M252='Survival Probabilities'!$B$24,'Survival Probabilities'!$C$24,if(M252='Survival Probabilities'!$B$25,'Survival Probabilities'!$C$25,if(M252='Survival Probabilities'!$B$26,'Survival Probabilities'!$C$26,if(M252='Survival Probabilities'!$B$27,'Survival Probabilities'!$C$27,if(M252='Survival Probabilities'!$B$28,5%,if(M252="",1)))))))))</f>
        <v>1</v>
      </c>
      <c r="S252" s="4">
        <f t="shared" si="1"/>
        <v>0.01545878769</v>
      </c>
      <c r="T252" s="5">
        <f>if(S252&gt;='Survival Probabilities'!$J$4,1,0)</f>
        <v>0</v>
      </c>
      <c r="U252" s="5">
        <f t="shared" si="2"/>
        <v>1</v>
      </c>
    </row>
    <row r="253">
      <c r="A253" s="3">
        <v>252.0</v>
      </c>
      <c r="B253" s="3">
        <v>0.0</v>
      </c>
      <c r="C253" s="3">
        <v>3.0</v>
      </c>
      <c r="D253" s="3" t="s">
        <v>389</v>
      </c>
      <c r="E253" s="3" t="s">
        <v>26</v>
      </c>
      <c r="F253" s="3">
        <v>29.0</v>
      </c>
      <c r="G253" s="3">
        <v>1.0</v>
      </c>
      <c r="H253" s="3">
        <v>1.0</v>
      </c>
      <c r="I253" s="3">
        <v>347054.0</v>
      </c>
      <c r="J253" s="3">
        <v>10.4625</v>
      </c>
      <c r="K253" s="3" t="s">
        <v>44</v>
      </c>
      <c r="L253" s="3" t="s">
        <v>24</v>
      </c>
      <c r="M253" s="5" t="str">
        <f t="shared" si="3"/>
        <v>G</v>
      </c>
      <c r="N253" s="4">
        <f>if(C253=1,'Survival Probabilities'!$C$2,if(C253 = 2,'Survival Probabilities'!$C$3,if(C253 = 3,'Survival Probabilities'!$C$4,if(isblank(C253),1))))</f>
        <v>0.2428571429</v>
      </c>
      <c r="O253" s="4">
        <f>if(E253 = "male",'Survival Probabilities'!$C$5,if(E253="female",'Survival Probabilities'!$C$6,if(isblank(E253),1)))</f>
        <v>0.7420382166</v>
      </c>
      <c r="P253" s="4">
        <f>if(F253 &lt; 1,'Survival Probabilities'!$C$10,if(and(F253&gt;= 1, F253&lt;5),'Survival Probabilities'!$C$11, if(and(F253&gt;= 5, F253&lt;10),'Survival Probabilities'!$C$12,if(and(F253&gt;= 10, F253&lt;20),'Survival Probabilities'!$C$13,if(and(F253&gt;= 20, F253&lt;30),'Survival Probabilities'!$C$14,if(and(F253&gt;= 30, F253&lt;40),'Survival Probabilities'!$C$15,if(and(F253&gt;= 40, F253&lt;50),'Survival Probabilities'!$C$16,if(and(F253&gt;= 50, F253&lt;60),'Survival Probabilities'!$C$17,if(and(F253&gt;= 60, F253&lt;70),'Survival Probabilities'!$C$18,if(and(F253&gt;= 70, F253&lt;80),5%,if(and(F253&gt;= 80, F253&lt;90),5%,if(isblank(F253),1))))))))))))</f>
        <v>0.35</v>
      </c>
      <c r="Q253" s="4">
        <f>if(L253 = "C",'Survival Probabilities'!$C$7,if(L253="Q",'Survival Probabilities'!$C$8,if(L253="S",'Survival Probabilities'!$C$9,if(isblank(L253),1))))</f>
        <v>0.3369565217</v>
      </c>
      <c r="R253" s="4">
        <f>if(M253='Survival Probabilities'!$B$21,'Survival Probabilities'!$C$21,if(M253='Survival Probabilities'!$B$22,'Survival Probabilities'!$C$22,if(M253='Survival Probabilities'!$B$23,'Survival Probabilities'!$C$23,if(M253='Survival Probabilities'!$B$24,'Survival Probabilities'!$C$24,if(M253='Survival Probabilities'!$B$25,'Survival Probabilities'!$C$25,if(M253='Survival Probabilities'!$B$26,'Survival Probabilities'!$C$26,if(M253='Survival Probabilities'!$B$27,'Survival Probabilities'!$C$27,if(M253='Survival Probabilities'!$B$28,5%,if(M253="",1)))))))))</f>
        <v>0.5</v>
      </c>
      <c r="S253" s="4">
        <f t="shared" si="1"/>
        <v>0.0106264712</v>
      </c>
      <c r="T253" s="5">
        <f>if(S253&gt;='Survival Probabilities'!$J$4,1,0)</f>
        <v>0</v>
      </c>
      <c r="U253" s="5">
        <f t="shared" si="2"/>
        <v>1</v>
      </c>
    </row>
    <row r="254">
      <c r="A254" s="3">
        <v>253.0</v>
      </c>
      <c r="B254" s="3">
        <v>0.0</v>
      </c>
      <c r="C254" s="3">
        <v>1.0</v>
      </c>
      <c r="D254" s="3" t="s">
        <v>390</v>
      </c>
      <c r="E254" s="3" t="s">
        <v>22</v>
      </c>
      <c r="F254" s="3">
        <v>62.0</v>
      </c>
      <c r="G254" s="3">
        <v>0.0</v>
      </c>
      <c r="H254" s="3">
        <v>0.0</v>
      </c>
      <c r="I254" s="3">
        <v>113514.0</v>
      </c>
      <c r="J254" s="3">
        <v>26.55</v>
      </c>
      <c r="K254" s="3" t="s">
        <v>391</v>
      </c>
      <c r="L254" s="3" t="s">
        <v>24</v>
      </c>
      <c r="M254" s="5" t="str">
        <f t="shared" si="3"/>
        <v>C</v>
      </c>
      <c r="N254" s="4">
        <f>if(C254=1,'Survival Probabilities'!$C$2,if(C254 = 2,'Survival Probabilities'!$C$3,if(C254 = 3,'Survival Probabilities'!$C$4,if(isblank(C254),1))))</f>
        <v>0.6296296296</v>
      </c>
      <c r="O254" s="4">
        <f>if(E254 = "male",'Survival Probabilities'!$C$5,if(E254="female",'Survival Probabilities'!$C$6,if(isblank(E254),1)))</f>
        <v>0.1889081456</v>
      </c>
      <c r="P254" s="4">
        <f>if(F254 &lt; 1,'Survival Probabilities'!$C$10,if(and(F254&gt;= 1, F254&lt;5),'Survival Probabilities'!$C$11, if(and(F254&gt;= 5, F254&lt;10),'Survival Probabilities'!$C$12,if(and(F254&gt;= 10, F254&lt;20),'Survival Probabilities'!$C$13,if(and(F254&gt;= 20, F254&lt;30),'Survival Probabilities'!$C$14,if(and(F254&gt;= 30, F254&lt;40),'Survival Probabilities'!$C$15,if(and(F254&gt;= 40, F254&lt;50),'Survival Probabilities'!$C$16,if(and(F254&gt;= 50, F254&lt;60),'Survival Probabilities'!$C$17,if(and(F254&gt;= 60, F254&lt;70),'Survival Probabilities'!$C$18,if(and(F254&gt;= 70, F254&lt;80),5%,if(and(F254&gt;= 80, F254&lt;90),5%,if(isblank(F254),1))))))))))))</f>
        <v>0.3157894737</v>
      </c>
      <c r="Q254" s="4">
        <f>if(L254 = "C",'Survival Probabilities'!$C$7,if(L254="Q",'Survival Probabilities'!$C$8,if(L254="S",'Survival Probabilities'!$C$9,if(isblank(L254),1))))</f>
        <v>0.3369565217</v>
      </c>
      <c r="R254" s="4">
        <f>if(M254='Survival Probabilities'!$B$21,'Survival Probabilities'!$C$21,if(M254='Survival Probabilities'!$B$22,'Survival Probabilities'!$C$22,if(M254='Survival Probabilities'!$B$23,'Survival Probabilities'!$C$23,if(M254='Survival Probabilities'!$B$24,'Survival Probabilities'!$C$24,if(M254='Survival Probabilities'!$B$25,'Survival Probabilities'!$C$25,if(M254='Survival Probabilities'!$B$26,'Survival Probabilities'!$C$26,if(M254='Survival Probabilities'!$B$27,'Survival Probabilities'!$C$27,if(M254='Survival Probabilities'!$B$28,5%,if(M254="",1)))))))))</f>
        <v>0.593220339</v>
      </c>
      <c r="S254" s="4">
        <f t="shared" si="1"/>
        <v>0.007507984902</v>
      </c>
      <c r="T254" s="5">
        <f>if(S254&gt;='Survival Probabilities'!$J$4,1,0)</f>
        <v>0</v>
      </c>
      <c r="U254" s="5">
        <f t="shared" si="2"/>
        <v>1</v>
      </c>
    </row>
    <row r="255">
      <c r="A255" s="3">
        <v>254.0</v>
      </c>
      <c r="B255" s="3">
        <v>0.0</v>
      </c>
      <c r="C255" s="3">
        <v>3.0</v>
      </c>
      <c r="D255" s="3" t="s">
        <v>392</v>
      </c>
      <c r="E255" s="3" t="s">
        <v>22</v>
      </c>
      <c r="F255" s="3">
        <v>30.0</v>
      </c>
      <c r="G255" s="3">
        <v>1.0</v>
      </c>
      <c r="H255" s="3">
        <v>0.0</v>
      </c>
      <c r="I255" s="3" t="s">
        <v>393</v>
      </c>
      <c r="J255" s="3">
        <v>16.1</v>
      </c>
      <c r="L255" s="3" t="s">
        <v>24</v>
      </c>
      <c r="M255" s="5" t="str">
        <f t="shared" si="3"/>
        <v/>
      </c>
      <c r="N255" s="4">
        <f>if(C255=1,'Survival Probabilities'!$C$2,if(C255 = 2,'Survival Probabilities'!$C$3,if(C255 = 3,'Survival Probabilities'!$C$4,if(isblank(C255),1))))</f>
        <v>0.2428571429</v>
      </c>
      <c r="O255" s="4">
        <f>if(E255 = "male",'Survival Probabilities'!$C$5,if(E255="female",'Survival Probabilities'!$C$6,if(isblank(E255),1)))</f>
        <v>0.1889081456</v>
      </c>
      <c r="P255" s="4">
        <f>if(F255 &lt; 1,'Survival Probabilities'!$C$10,if(and(F255&gt;= 1, F255&lt;5),'Survival Probabilities'!$C$11, if(and(F255&gt;= 5, F255&lt;10),'Survival Probabilities'!$C$12,if(and(F255&gt;= 10, F255&lt;20),'Survival Probabilities'!$C$13,if(and(F255&gt;= 20, F255&lt;30),'Survival Probabilities'!$C$14,if(and(F255&gt;= 30, F255&lt;40),'Survival Probabilities'!$C$15,if(and(F255&gt;= 40, F255&lt;50),'Survival Probabilities'!$C$16,if(and(F255&gt;= 50, F255&lt;60),'Survival Probabilities'!$C$17,if(and(F255&gt;= 60, F255&lt;70),'Survival Probabilities'!$C$18,if(and(F255&gt;= 70, F255&lt;80),5%,if(and(F255&gt;= 80, F255&lt;90),5%,if(isblank(F255),1))))))))))))</f>
        <v>0.4371257485</v>
      </c>
      <c r="Q255" s="4">
        <f>if(L255 = "C",'Survival Probabilities'!$C$7,if(L255="Q",'Survival Probabilities'!$C$8,if(L255="S",'Survival Probabilities'!$C$9,if(isblank(L255),1))))</f>
        <v>0.3369565217</v>
      </c>
      <c r="R255" s="5">
        <f>if(M255='Survival Probabilities'!$B$21,'Survival Probabilities'!$C$21,if(M255='Survival Probabilities'!$B$22,'Survival Probabilities'!$C$22,if(M255='Survival Probabilities'!$B$23,'Survival Probabilities'!$C$23,if(M255='Survival Probabilities'!$B$24,'Survival Probabilities'!$C$24,if(M255='Survival Probabilities'!$B$25,'Survival Probabilities'!$C$25,if(M255='Survival Probabilities'!$B$26,'Survival Probabilities'!$C$26,if(M255='Survival Probabilities'!$B$27,'Survival Probabilities'!$C$27,if(M255='Survival Probabilities'!$B$28,5%,if(M255="",1)))))))))</f>
        <v>1</v>
      </c>
      <c r="S255" s="4">
        <f t="shared" si="1"/>
        <v>0.00675743414</v>
      </c>
      <c r="T255" s="5">
        <f>if(S255&gt;='Survival Probabilities'!$J$4,1,0)</f>
        <v>0</v>
      </c>
      <c r="U255" s="5">
        <f t="shared" si="2"/>
        <v>1</v>
      </c>
    </row>
    <row r="256">
      <c r="A256" s="3">
        <v>255.0</v>
      </c>
      <c r="B256" s="3">
        <v>0.0</v>
      </c>
      <c r="C256" s="3">
        <v>3.0</v>
      </c>
      <c r="D256" s="3" t="s">
        <v>394</v>
      </c>
      <c r="E256" s="3" t="s">
        <v>26</v>
      </c>
      <c r="F256" s="3">
        <v>41.0</v>
      </c>
      <c r="G256" s="3">
        <v>0.0</v>
      </c>
      <c r="H256" s="3">
        <v>2.0</v>
      </c>
      <c r="I256" s="3">
        <v>370129.0</v>
      </c>
      <c r="J256" s="3">
        <v>20.2125</v>
      </c>
      <c r="L256" s="3" t="s">
        <v>24</v>
      </c>
      <c r="M256" s="5" t="str">
        <f t="shared" si="3"/>
        <v/>
      </c>
      <c r="N256" s="4">
        <f>if(C256=1,'Survival Probabilities'!$C$2,if(C256 = 2,'Survival Probabilities'!$C$3,if(C256 = 3,'Survival Probabilities'!$C$4,if(isblank(C256),1))))</f>
        <v>0.2428571429</v>
      </c>
      <c r="O256" s="4">
        <f>if(E256 = "male",'Survival Probabilities'!$C$5,if(E256="female",'Survival Probabilities'!$C$6,if(isblank(E256),1)))</f>
        <v>0.7420382166</v>
      </c>
      <c r="P256" s="4">
        <f>if(F256 &lt; 1,'Survival Probabilities'!$C$10,if(and(F256&gt;= 1, F256&lt;5),'Survival Probabilities'!$C$11, if(and(F256&gt;= 5, F256&lt;10),'Survival Probabilities'!$C$12,if(and(F256&gt;= 10, F256&lt;20),'Survival Probabilities'!$C$13,if(and(F256&gt;= 20, F256&lt;30),'Survival Probabilities'!$C$14,if(and(F256&gt;= 30, F256&lt;40),'Survival Probabilities'!$C$15,if(and(F256&gt;= 40, F256&lt;50),'Survival Probabilities'!$C$16,if(and(F256&gt;= 50, F256&lt;60),'Survival Probabilities'!$C$17,if(and(F256&gt;= 60, F256&lt;70),'Survival Probabilities'!$C$18,if(and(F256&gt;= 70, F256&lt;80),5%,if(and(F256&gt;= 80, F256&lt;90),5%,if(isblank(F256),1))))))))))))</f>
        <v>0.3820224719</v>
      </c>
      <c r="Q256" s="4">
        <f>if(L256 = "C",'Survival Probabilities'!$C$7,if(L256="Q",'Survival Probabilities'!$C$8,if(L256="S",'Survival Probabilities'!$C$9,if(isblank(L256),1))))</f>
        <v>0.3369565217</v>
      </c>
      <c r="R256" s="5">
        <f>if(M256='Survival Probabilities'!$B$21,'Survival Probabilities'!$C$21,if(M256='Survival Probabilities'!$B$22,'Survival Probabilities'!$C$22,if(M256='Survival Probabilities'!$B$23,'Survival Probabilities'!$C$23,if(M256='Survival Probabilities'!$B$24,'Survival Probabilities'!$C$24,if(M256='Survival Probabilities'!$B$25,'Survival Probabilities'!$C$25,if(M256='Survival Probabilities'!$B$26,'Survival Probabilities'!$C$26,if(M256='Survival Probabilities'!$B$27,'Survival Probabilities'!$C$27,if(M256='Survival Probabilities'!$B$28,5%,if(M256="",1)))))))))</f>
        <v>1</v>
      </c>
      <c r="S256" s="4">
        <f t="shared" si="1"/>
        <v>0.02319743312</v>
      </c>
      <c r="T256" s="5">
        <f>if(S256&gt;='Survival Probabilities'!$J$4,1,0)</f>
        <v>0</v>
      </c>
      <c r="U256" s="5">
        <f t="shared" si="2"/>
        <v>1</v>
      </c>
    </row>
    <row r="257">
      <c r="A257" s="3">
        <v>256.0</v>
      </c>
      <c r="B257" s="3">
        <v>1.0</v>
      </c>
      <c r="C257" s="3">
        <v>3.0</v>
      </c>
      <c r="D257" s="3" t="s">
        <v>395</v>
      </c>
      <c r="E257" s="3" t="s">
        <v>26</v>
      </c>
      <c r="F257" s="3">
        <v>29.0</v>
      </c>
      <c r="G257" s="3">
        <v>0.0</v>
      </c>
      <c r="H257" s="3">
        <v>2.0</v>
      </c>
      <c r="I257" s="3">
        <v>2650.0</v>
      </c>
      <c r="J257" s="3">
        <v>15.2458</v>
      </c>
      <c r="L257" s="3" t="s">
        <v>29</v>
      </c>
      <c r="M257" s="5" t="str">
        <f t="shared" si="3"/>
        <v/>
      </c>
      <c r="N257" s="4">
        <f>if(C257=1,'Survival Probabilities'!$C$2,if(C257 = 2,'Survival Probabilities'!$C$3,if(C257 = 3,'Survival Probabilities'!$C$4,if(isblank(C257),1))))</f>
        <v>0.2428571429</v>
      </c>
      <c r="O257" s="4">
        <f>if(E257 = "male",'Survival Probabilities'!$C$5,if(E257="female",'Survival Probabilities'!$C$6,if(isblank(E257),1)))</f>
        <v>0.7420382166</v>
      </c>
      <c r="P257" s="4">
        <f>if(F257 &lt; 1,'Survival Probabilities'!$C$10,if(and(F257&gt;= 1, F257&lt;5),'Survival Probabilities'!$C$11, if(and(F257&gt;= 5, F257&lt;10),'Survival Probabilities'!$C$12,if(and(F257&gt;= 10, F257&lt;20),'Survival Probabilities'!$C$13,if(and(F257&gt;= 20, F257&lt;30),'Survival Probabilities'!$C$14,if(and(F257&gt;= 30, F257&lt;40),'Survival Probabilities'!$C$15,if(and(F257&gt;= 40, F257&lt;50),'Survival Probabilities'!$C$16,if(and(F257&gt;= 50, F257&lt;60),'Survival Probabilities'!$C$17,if(and(F257&gt;= 60, F257&lt;70),'Survival Probabilities'!$C$18,if(and(F257&gt;= 70, F257&lt;80),5%,if(and(F257&gt;= 80, F257&lt;90),5%,if(isblank(F257),1))))))))))))</f>
        <v>0.35</v>
      </c>
      <c r="Q257" s="4">
        <f>if(L257 = "C",'Survival Probabilities'!$C$7,if(L257="Q",'Survival Probabilities'!$C$8,if(L257="S",'Survival Probabilities'!$C$9,if(isblank(L257),1))))</f>
        <v>0.5535714286</v>
      </c>
      <c r="R257" s="5">
        <f>if(M257='Survival Probabilities'!$B$21,'Survival Probabilities'!$C$21,if(M257='Survival Probabilities'!$B$22,'Survival Probabilities'!$C$22,if(M257='Survival Probabilities'!$B$23,'Survival Probabilities'!$C$23,if(M257='Survival Probabilities'!$B$24,'Survival Probabilities'!$C$24,if(M257='Survival Probabilities'!$B$25,'Survival Probabilities'!$C$25,if(M257='Survival Probabilities'!$B$26,'Survival Probabilities'!$C$26,if(M257='Survival Probabilities'!$B$27,'Survival Probabilities'!$C$27,if(M257='Survival Probabilities'!$B$28,5%,if(M257="",1)))))))))</f>
        <v>1</v>
      </c>
      <c r="S257" s="4">
        <f t="shared" si="1"/>
        <v>0.03491554823</v>
      </c>
      <c r="T257" s="5">
        <f>if(S257&gt;='Survival Probabilities'!$J$4,1,0)</f>
        <v>1</v>
      </c>
      <c r="U257" s="5">
        <f t="shared" si="2"/>
        <v>1</v>
      </c>
    </row>
    <row r="258">
      <c r="A258" s="3">
        <v>257.0</v>
      </c>
      <c r="B258" s="3">
        <v>1.0</v>
      </c>
      <c r="C258" s="3">
        <v>1.0</v>
      </c>
      <c r="D258" s="3" t="s">
        <v>396</v>
      </c>
      <c r="E258" s="3" t="s">
        <v>26</v>
      </c>
      <c r="G258" s="3">
        <v>0.0</v>
      </c>
      <c r="H258" s="3">
        <v>0.0</v>
      </c>
      <c r="I258" s="3" t="s">
        <v>397</v>
      </c>
      <c r="J258" s="3">
        <v>79.2</v>
      </c>
      <c r="L258" s="3" t="s">
        <v>29</v>
      </c>
      <c r="M258" s="5" t="str">
        <f t="shared" si="3"/>
        <v/>
      </c>
      <c r="N258" s="4">
        <f>if(C258=1,'Survival Probabilities'!$C$2,if(C258 = 2,'Survival Probabilities'!$C$3,if(C258 = 3,'Survival Probabilities'!$C$4,if(isblank(C258),1))))</f>
        <v>0.6296296296</v>
      </c>
      <c r="O258" s="4">
        <f>if(E258 = "male",'Survival Probabilities'!$C$5,if(E258="female",'Survival Probabilities'!$C$6,if(isblank(E258),1)))</f>
        <v>0.7420382166</v>
      </c>
      <c r="P258" s="4">
        <f>if(F258 &lt; 1,'Survival Probabilities'!$C$10,if(and(F258&gt;= 1, F258&lt;5),'Survival Probabilities'!$C$11, if(and(F258&gt;= 5, F258&lt;10),'Survival Probabilities'!$C$12,if(and(F258&gt;= 10, F258&lt;20),'Survival Probabilities'!$C$13,if(and(F258&gt;= 20, F258&lt;30),'Survival Probabilities'!$C$14,if(and(F258&gt;= 30, F258&lt;40),'Survival Probabilities'!$C$15,if(and(F258&gt;= 40, F258&lt;50),'Survival Probabilities'!$C$16,if(and(F258&gt;= 50, F258&lt;60),'Survival Probabilities'!$C$17,if(and(F258&gt;= 60, F258&lt;70),'Survival Probabilities'!$C$18,if(and(F258&gt;= 70, F258&lt;80),5%,if(and(F258&gt;= 80, F258&lt;90),5%,if(isblank(F258),1))))))))))))</f>
        <v>1</v>
      </c>
      <c r="Q258" s="4">
        <f>if(L258 = "C",'Survival Probabilities'!$C$7,if(L258="Q",'Survival Probabilities'!$C$8,if(L258="S",'Survival Probabilities'!$C$9,if(isblank(L258),1))))</f>
        <v>0.5535714286</v>
      </c>
      <c r="R258" s="5">
        <f>if(M258='Survival Probabilities'!$B$21,'Survival Probabilities'!$C$21,if(M258='Survival Probabilities'!$B$22,'Survival Probabilities'!$C$22,if(M258='Survival Probabilities'!$B$23,'Survival Probabilities'!$C$23,if(M258='Survival Probabilities'!$B$24,'Survival Probabilities'!$C$24,if(M258='Survival Probabilities'!$B$25,'Survival Probabilities'!$C$25,if(M258='Survival Probabilities'!$B$26,'Survival Probabilities'!$C$26,if(M258='Survival Probabilities'!$B$27,'Survival Probabilities'!$C$27,if(M258='Survival Probabilities'!$B$28,5%,if(M258="",1)))))))))</f>
        <v>1</v>
      </c>
      <c r="S258" s="4">
        <f t="shared" si="1"/>
        <v>0.2586336906</v>
      </c>
      <c r="T258" s="5">
        <f>if(S258&gt;='Survival Probabilities'!$J$4,1,0)</f>
        <v>1</v>
      </c>
      <c r="U258" s="5">
        <f t="shared" si="2"/>
        <v>1</v>
      </c>
    </row>
    <row r="259">
      <c r="A259" s="3">
        <v>258.0</v>
      </c>
      <c r="B259" s="3">
        <v>1.0</v>
      </c>
      <c r="C259" s="3">
        <v>1.0</v>
      </c>
      <c r="D259" s="3" t="s">
        <v>398</v>
      </c>
      <c r="E259" s="3" t="s">
        <v>26</v>
      </c>
      <c r="F259" s="3">
        <v>30.0</v>
      </c>
      <c r="G259" s="3">
        <v>0.0</v>
      </c>
      <c r="H259" s="3">
        <v>0.0</v>
      </c>
      <c r="I259" s="3">
        <v>110152.0</v>
      </c>
      <c r="J259" s="3">
        <v>86.5</v>
      </c>
      <c r="K259" s="3" t="s">
        <v>399</v>
      </c>
      <c r="L259" s="3" t="s">
        <v>24</v>
      </c>
      <c r="M259" s="5" t="str">
        <f t="shared" si="3"/>
        <v>B</v>
      </c>
      <c r="N259" s="4">
        <f>if(C259=1,'Survival Probabilities'!$C$2,if(C259 = 2,'Survival Probabilities'!$C$3,if(C259 = 3,'Survival Probabilities'!$C$4,if(isblank(C259),1))))</f>
        <v>0.6296296296</v>
      </c>
      <c r="O259" s="4">
        <f>if(E259 = "male",'Survival Probabilities'!$C$5,if(E259="female",'Survival Probabilities'!$C$6,if(isblank(E259),1)))</f>
        <v>0.7420382166</v>
      </c>
      <c r="P259" s="4">
        <f>if(F259 &lt; 1,'Survival Probabilities'!$C$10,if(and(F259&gt;= 1, F259&lt;5),'Survival Probabilities'!$C$11, if(and(F259&gt;= 5, F259&lt;10),'Survival Probabilities'!$C$12,if(and(F259&gt;= 10, F259&lt;20),'Survival Probabilities'!$C$13,if(and(F259&gt;= 20, F259&lt;30),'Survival Probabilities'!$C$14,if(and(F259&gt;= 30, F259&lt;40),'Survival Probabilities'!$C$15,if(and(F259&gt;= 40, F259&lt;50),'Survival Probabilities'!$C$16,if(and(F259&gt;= 50, F259&lt;60),'Survival Probabilities'!$C$17,if(and(F259&gt;= 60, F259&lt;70),'Survival Probabilities'!$C$18,if(and(F259&gt;= 70, F259&lt;80),5%,if(and(F259&gt;= 80, F259&lt;90),5%,if(isblank(F259),1))))))))))))</f>
        <v>0.4371257485</v>
      </c>
      <c r="Q259" s="4">
        <f>if(L259 = "C",'Survival Probabilities'!$C$7,if(L259="Q",'Survival Probabilities'!$C$8,if(L259="S",'Survival Probabilities'!$C$9,if(isblank(L259),1))))</f>
        <v>0.3369565217</v>
      </c>
      <c r="R259" s="4">
        <f>if(M259='Survival Probabilities'!$B$21,'Survival Probabilities'!$C$21,if(M259='Survival Probabilities'!$B$22,'Survival Probabilities'!$C$22,if(M259='Survival Probabilities'!$B$23,'Survival Probabilities'!$C$23,if(M259='Survival Probabilities'!$B$24,'Survival Probabilities'!$C$24,if(M259='Survival Probabilities'!$B$25,'Survival Probabilities'!$C$25,if(M259='Survival Probabilities'!$B$26,'Survival Probabilities'!$C$26,if(M259='Survival Probabilities'!$B$27,'Survival Probabilities'!$C$27,if(M259='Survival Probabilities'!$B$28,5%,if(M259="",1)))))))))</f>
        <v>0.7446808511</v>
      </c>
      <c r="S259" s="4">
        <f t="shared" si="1"/>
        <v>0.05124622417</v>
      </c>
      <c r="T259" s="5">
        <f>if(S259&gt;='Survival Probabilities'!$J$4,1,0)</f>
        <v>1</v>
      </c>
      <c r="U259" s="5">
        <f t="shared" si="2"/>
        <v>1</v>
      </c>
    </row>
    <row r="260">
      <c r="A260" s="3">
        <v>259.0</v>
      </c>
      <c r="B260" s="3">
        <v>1.0</v>
      </c>
      <c r="C260" s="3">
        <v>1.0</v>
      </c>
      <c r="D260" s="3" t="s">
        <v>400</v>
      </c>
      <c r="E260" s="3" t="s">
        <v>26</v>
      </c>
      <c r="F260" s="3">
        <v>35.0</v>
      </c>
      <c r="G260" s="3">
        <v>0.0</v>
      </c>
      <c r="H260" s="3">
        <v>0.0</v>
      </c>
      <c r="I260" s="3" t="s">
        <v>401</v>
      </c>
      <c r="J260" s="3">
        <v>512.3292</v>
      </c>
      <c r="L260" s="3" t="s">
        <v>29</v>
      </c>
      <c r="M260" s="5" t="str">
        <f t="shared" si="3"/>
        <v/>
      </c>
      <c r="N260" s="4">
        <f>if(C260=1,'Survival Probabilities'!$C$2,if(C260 = 2,'Survival Probabilities'!$C$3,if(C260 = 3,'Survival Probabilities'!$C$4,if(isblank(C260),1))))</f>
        <v>0.6296296296</v>
      </c>
      <c r="O260" s="4">
        <f>if(E260 = "male",'Survival Probabilities'!$C$5,if(E260="female",'Survival Probabilities'!$C$6,if(isblank(E260),1)))</f>
        <v>0.7420382166</v>
      </c>
      <c r="P260" s="4">
        <f>if(F260 &lt; 1,'Survival Probabilities'!$C$10,if(and(F260&gt;= 1, F260&lt;5),'Survival Probabilities'!$C$11, if(and(F260&gt;= 5, F260&lt;10),'Survival Probabilities'!$C$12,if(and(F260&gt;= 10, F260&lt;20),'Survival Probabilities'!$C$13,if(and(F260&gt;= 20, F260&lt;30),'Survival Probabilities'!$C$14,if(and(F260&gt;= 30, F260&lt;40),'Survival Probabilities'!$C$15,if(and(F260&gt;= 40, F260&lt;50),'Survival Probabilities'!$C$16,if(and(F260&gt;= 50, F260&lt;60),'Survival Probabilities'!$C$17,if(and(F260&gt;= 60, F260&lt;70),'Survival Probabilities'!$C$18,if(and(F260&gt;= 70, F260&lt;80),5%,if(and(F260&gt;= 80, F260&lt;90),5%,if(isblank(F260),1))))))))))))</f>
        <v>0.4371257485</v>
      </c>
      <c r="Q260" s="4">
        <f>if(L260 = "C",'Survival Probabilities'!$C$7,if(L260="Q",'Survival Probabilities'!$C$8,if(L260="S",'Survival Probabilities'!$C$9,if(isblank(L260),1))))</f>
        <v>0.5535714286</v>
      </c>
      <c r="R260" s="5">
        <f>if(M260='Survival Probabilities'!$B$21,'Survival Probabilities'!$C$21,if(M260='Survival Probabilities'!$B$22,'Survival Probabilities'!$C$22,if(M260='Survival Probabilities'!$B$23,'Survival Probabilities'!$C$23,if(M260='Survival Probabilities'!$B$24,'Survival Probabilities'!$C$24,if(M260='Survival Probabilities'!$B$25,'Survival Probabilities'!$C$25,if(M260='Survival Probabilities'!$B$26,'Survival Probabilities'!$C$26,if(M260='Survival Probabilities'!$B$27,'Survival Probabilities'!$C$27,if(M260='Survival Probabilities'!$B$28,5%,if(M260="",1)))))))))</f>
        <v>1</v>
      </c>
      <c r="S260" s="4">
        <f t="shared" si="1"/>
        <v>0.1130554456</v>
      </c>
      <c r="T260" s="5">
        <f>if(S260&gt;='Survival Probabilities'!$J$4,1,0)</f>
        <v>1</v>
      </c>
      <c r="U260" s="5">
        <f t="shared" si="2"/>
        <v>1</v>
      </c>
    </row>
    <row r="261">
      <c r="A261" s="3">
        <v>260.0</v>
      </c>
      <c r="B261" s="3">
        <v>1.0</v>
      </c>
      <c r="C261" s="3">
        <v>2.0</v>
      </c>
      <c r="D261" s="3" t="s">
        <v>402</v>
      </c>
      <c r="E261" s="3" t="s">
        <v>26</v>
      </c>
      <c r="F261" s="3">
        <v>50.0</v>
      </c>
      <c r="G261" s="3">
        <v>0.0</v>
      </c>
      <c r="H261" s="3">
        <v>1.0</v>
      </c>
      <c r="I261" s="3">
        <v>230433.0</v>
      </c>
      <c r="J261" s="3">
        <v>26.0</v>
      </c>
      <c r="L261" s="3" t="s">
        <v>24</v>
      </c>
      <c r="M261" s="5" t="str">
        <f t="shared" si="3"/>
        <v/>
      </c>
      <c r="N261" s="4">
        <f>if(C261=1,'Survival Probabilities'!$C$2,if(C261 = 2,'Survival Probabilities'!$C$3,if(C261 = 3,'Survival Probabilities'!$C$4,if(isblank(C261),1))))</f>
        <v>0.472826087</v>
      </c>
      <c r="O261" s="4">
        <f>if(E261 = "male",'Survival Probabilities'!$C$5,if(E261="female",'Survival Probabilities'!$C$6,if(isblank(E261),1)))</f>
        <v>0.7420382166</v>
      </c>
      <c r="P261" s="4">
        <f>if(F261 &lt; 1,'Survival Probabilities'!$C$10,if(and(F261&gt;= 1, F261&lt;5),'Survival Probabilities'!$C$11, if(and(F261&gt;= 5, F261&lt;10),'Survival Probabilities'!$C$12,if(and(F261&gt;= 10, F261&lt;20),'Survival Probabilities'!$C$13,if(and(F261&gt;= 20, F261&lt;30),'Survival Probabilities'!$C$14,if(and(F261&gt;= 30, F261&lt;40),'Survival Probabilities'!$C$15,if(and(F261&gt;= 40, F261&lt;50),'Survival Probabilities'!$C$16,if(and(F261&gt;= 50, F261&lt;60),'Survival Probabilities'!$C$17,if(and(F261&gt;= 60, F261&lt;70),'Survival Probabilities'!$C$18,if(and(F261&gt;= 70, F261&lt;80),5%,if(and(F261&gt;= 80, F261&lt;90),5%,if(isblank(F261),1))))))))))))</f>
        <v>0.4166666667</v>
      </c>
      <c r="Q261" s="4">
        <f>if(L261 = "C",'Survival Probabilities'!$C$7,if(L261="Q",'Survival Probabilities'!$C$8,if(L261="S",'Survival Probabilities'!$C$9,if(isblank(L261),1))))</f>
        <v>0.3369565217</v>
      </c>
      <c r="R261" s="5">
        <f>if(M261='Survival Probabilities'!$B$21,'Survival Probabilities'!$C$21,if(M261='Survival Probabilities'!$B$22,'Survival Probabilities'!$C$22,if(M261='Survival Probabilities'!$B$23,'Survival Probabilities'!$C$23,if(M261='Survival Probabilities'!$B$24,'Survival Probabilities'!$C$24,if(M261='Survival Probabilities'!$B$25,'Survival Probabilities'!$C$25,if(M261='Survival Probabilities'!$B$26,'Survival Probabilities'!$C$26,if(M261='Survival Probabilities'!$B$27,'Survival Probabilities'!$C$27,if(M261='Survival Probabilities'!$B$28,5%,if(M261="",1)))))))))</f>
        <v>1</v>
      </c>
      <c r="S261" s="4">
        <f t="shared" si="1"/>
        <v>0.04925953721</v>
      </c>
      <c r="T261" s="5">
        <f>if(S261&gt;='Survival Probabilities'!$J$4,1,0)</f>
        <v>1</v>
      </c>
      <c r="U261" s="5">
        <f t="shared" si="2"/>
        <v>1</v>
      </c>
    </row>
    <row r="262">
      <c r="A262" s="3">
        <v>261.0</v>
      </c>
      <c r="B262" s="3">
        <v>0.0</v>
      </c>
      <c r="C262" s="3">
        <v>3.0</v>
      </c>
      <c r="D262" s="3" t="s">
        <v>403</v>
      </c>
      <c r="E262" s="3" t="s">
        <v>22</v>
      </c>
      <c r="G262" s="3">
        <v>0.0</v>
      </c>
      <c r="H262" s="3">
        <v>0.0</v>
      </c>
      <c r="I262" s="3">
        <v>384461.0</v>
      </c>
      <c r="J262" s="3">
        <v>7.75</v>
      </c>
      <c r="L262" s="3" t="s">
        <v>36</v>
      </c>
      <c r="M262" s="5" t="str">
        <f t="shared" si="3"/>
        <v/>
      </c>
      <c r="N262" s="4">
        <f>if(C262=1,'Survival Probabilities'!$C$2,if(C262 = 2,'Survival Probabilities'!$C$3,if(C262 = 3,'Survival Probabilities'!$C$4,if(isblank(C262),1))))</f>
        <v>0.2428571429</v>
      </c>
      <c r="O262" s="4">
        <f>if(E262 = "male",'Survival Probabilities'!$C$5,if(E262="female",'Survival Probabilities'!$C$6,if(isblank(E262),1)))</f>
        <v>0.1889081456</v>
      </c>
      <c r="P262" s="4">
        <f>if(F262 &lt; 1,'Survival Probabilities'!$C$10,if(and(F262&gt;= 1, F262&lt;5),'Survival Probabilities'!$C$11, if(and(F262&gt;= 5, F262&lt;10),'Survival Probabilities'!$C$12,if(and(F262&gt;= 10, F262&lt;20),'Survival Probabilities'!$C$13,if(and(F262&gt;= 20, F262&lt;30),'Survival Probabilities'!$C$14,if(and(F262&gt;= 30, F262&lt;40),'Survival Probabilities'!$C$15,if(and(F262&gt;= 40, F262&lt;50),'Survival Probabilities'!$C$16,if(and(F262&gt;= 50, F262&lt;60),'Survival Probabilities'!$C$17,if(and(F262&gt;= 60, F262&lt;70),'Survival Probabilities'!$C$18,if(and(F262&gt;= 70, F262&lt;80),5%,if(and(F262&gt;= 80, F262&lt;90),5%,if(isblank(F262),1))))))))))))</f>
        <v>1</v>
      </c>
      <c r="Q262" s="4">
        <f>if(L262 = "C",'Survival Probabilities'!$C$7,if(L262="Q",'Survival Probabilities'!$C$8,if(L262="S",'Survival Probabilities'!$C$9,if(isblank(L262),1))))</f>
        <v>0.3896103896</v>
      </c>
      <c r="R262" s="5">
        <f>if(M262='Survival Probabilities'!$B$21,'Survival Probabilities'!$C$21,if(M262='Survival Probabilities'!$B$22,'Survival Probabilities'!$C$22,if(M262='Survival Probabilities'!$B$23,'Survival Probabilities'!$C$23,if(M262='Survival Probabilities'!$B$24,'Survival Probabilities'!$C$24,if(M262='Survival Probabilities'!$B$25,'Survival Probabilities'!$C$25,if(M262='Survival Probabilities'!$B$26,'Survival Probabilities'!$C$26,if(M262='Survival Probabilities'!$B$27,'Survival Probabilities'!$C$27,if(M262='Survival Probabilities'!$B$28,5%,if(M262="",1)))))))))</f>
        <v>1</v>
      </c>
      <c r="S262" s="4">
        <f t="shared" si="1"/>
        <v>0.01787442565</v>
      </c>
      <c r="T262" s="5">
        <f>if(S262&gt;='Survival Probabilities'!$J$4,1,0)</f>
        <v>0</v>
      </c>
      <c r="U262" s="5">
        <f t="shared" si="2"/>
        <v>1</v>
      </c>
    </row>
    <row r="263">
      <c r="A263" s="3">
        <v>262.0</v>
      </c>
      <c r="B263" s="3">
        <v>1.0</v>
      </c>
      <c r="C263" s="3">
        <v>3.0</v>
      </c>
      <c r="D263" s="3" t="s">
        <v>404</v>
      </c>
      <c r="E263" s="3" t="s">
        <v>22</v>
      </c>
      <c r="F263" s="3">
        <v>3.0</v>
      </c>
      <c r="G263" s="3">
        <v>4.0</v>
      </c>
      <c r="H263" s="3">
        <v>2.0</v>
      </c>
      <c r="I263" s="3">
        <v>347077.0</v>
      </c>
      <c r="J263" s="3">
        <v>31.3875</v>
      </c>
      <c r="L263" s="3" t="s">
        <v>24</v>
      </c>
      <c r="M263" s="5" t="str">
        <f t="shared" si="3"/>
        <v/>
      </c>
      <c r="N263" s="4">
        <f>if(C263=1,'Survival Probabilities'!$C$2,if(C263 = 2,'Survival Probabilities'!$C$3,if(C263 = 3,'Survival Probabilities'!$C$4,if(isblank(C263),1))))</f>
        <v>0.2428571429</v>
      </c>
      <c r="O263" s="4">
        <f>if(E263 = "male",'Survival Probabilities'!$C$5,if(E263="female",'Survival Probabilities'!$C$6,if(isblank(E263),1)))</f>
        <v>0.1889081456</v>
      </c>
      <c r="P263" s="4">
        <f>if(F263 &lt; 1,'Survival Probabilities'!$C$10,if(and(F263&gt;= 1, F263&lt;5),'Survival Probabilities'!$C$11, if(and(F263&gt;= 5, F263&lt;10),'Survival Probabilities'!$C$12,if(and(F263&gt;= 10, F263&lt;20),'Survival Probabilities'!$C$13,if(and(F263&gt;= 20, F263&lt;30),'Survival Probabilities'!$C$14,if(and(F263&gt;= 30, F263&lt;40),'Survival Probabilities'!$C$15,if(and(F263&gt;= 40, F263&lt;50),'Survival Probabilities'!$C$16,if(and(F263&gt;= 50, F263&lt;60),'Survival Probabilities'!$C$17,if(and(F263&gt;= 60, F263&lt;70),'Survival Probabilities'!$C$18,if(and(F263&gt;= 70, F263&lt;80),5%,if(and(F263&gt;= 80, F263&lt;90),5%,if(isblank(F263),1))))))))))))</f>
        <v>0.6060606061</v>
      </c>
      <c r="Q263" s="4">
        <f>if(L263 = "C",'Survival Probabilities'!$C$7,if(L263="Q",'Survival Probabilities'!$C$8,if(L263="S",'Survival Probabilities'!$C$9,if(isblank(L263),1))))</f>
        <v>0.3369565217</v>
      </c>
      <c r="R263" s="5">
        <f>if(M263='Survival Probabilities'!$B$21,'Survival Probabilities'!$C$21,if(M263='Survival Probabilities'!$B$22,'Survival Probabilities'!$C$22,if(M263='Survival Probabilities'!$B$23,'Survival Probabilities'!$C$23,if(M263='Survival Probabilities'!$B$24,'Survival Probabilities'!$C$24,if(M263='Survival Probabilities'!$B$25,'Survival Probabilities'!$C$25,if(M263='Survival Probabilities'!$B$26,'Survival Probabilities'!$C$26,if(M263='Survival Probabilities'!$B$27,'Survival Probabilities'!$C$27,if(M263='Survival Probabilities'!$B$28,5%,if(M263="",1)))))))))</f>
        <v>1</v>
      </c>
      <c r="S263" s="4">
        <f t="shared" si="1"/>
        <v>0.009368962236</v>
      </c>
      <c r="T263" s="5">
        <f>if(S263&gt;='Survival Probabilities'!$J$4,1,0)</f>
        <v>0</v>
      </c>
      <c r="U263" s="5">
        <f t="shared" si="2"/>
        <v>0</v>
      </c>
    </row>
    <row r="264">
      <c r="A264" s="3">
        <v>263.0</v>
      </c>
      <c r="B264" s="3">
        <v>0.0</v>
      </c>
      <c r="C264" s="3">
        <v>1.0</v>
      </c>
      <c r="D264" s="3" t="s">
        <v>405</v>
      </c>
      <c r="E264" s="3" t="s">
        <v>22</v>
      </c>
      <c r="F264" s="3">
        <v>52.0</v>
      </c>
      <c r="G264" s="3">
        <v>1.0</v>
      </c>
      <c r="H264" s="3">
        <v>1.0</v>
      </c>
      <c r="I264" s="3">
        <v>110413.0</v>
      </c>
      <c r="J264" s="3">
        <v>79.65</v>
      </c>
      <c r="K264" s="3" t="s">
        <v>406</v>
      </c>
      <c r="L264" s="3" t="s">
        <v>24</v>
      </c>
      <c r="M264" s="5" t="str">
        <f t="shared" si="3"/>
        <v>E</v>
      </c>
      <c r="N264" s="4">
        <f>if(C264=1,'Survival Probabilities'!$C$2,if(C264 = 2,'Survival Probabilities'!$C$3,if(C264 = 3,'Survival Probabilities'!$C$4,if(isblank(C264),1))))</f>
        <v>0.6296296296</v>
      </c>
      <c r="O264" s="4">
        <f>if(E264 = "male",'Survival Probabilities'!$C$5,if(E264="female",'Survival Probabilities'!$C$6,if(isblank(E264),1)))</f>
        <v>0.1889081456</v>
      </c>
      <c r="P264" s="4">
        <f>if(F264 &lt; 1,'Survival Probabilities'!$C$10,if(and(F264&gt;= 1, F264&lt;5),'Survival Probabilities'!$C$11, if(and(F264&gt;= 5, F264&lt;10),'Survival Probabilities'!$C$12,if(and(F264&gt;= 10, F264&lt;20),'Survival Probabilities'!$C$13,if(and(F264&gt;= 20, F264&lt;30),'Survival Probabilities'!$C$14,if(and(F264&gt;= 30, F264&lt;40),'Survival Probabilities'!$C$15,if(and(F264&gt;= 40, F264&lt;50),'Survival Probabilities'!$C$16,if(and(F264&gt;= 50, F264&lt;60),'Survival Probabilities'!$C$17,if(and(F264&gt;= 60, F264&lt;70),'Survival Probabilities'!$C$18,if(and(F264&gt;= 70, F264&lt;80),5%,if(and(F264&gt;= 80, F264&lt;90),5%,if(isblank(F264),1))))))))))))</f>
        <v>0.4166666667</v>
      </c>
      <c r="Q264" s="4">
        <f>if(L264 = "C",'Survival Probabilities'!$C$7,if(L264="Q",'Survival Probabilities'!$C$8,if(L264="S",'Survival Probabilities'!$C$9,if(isblank(L264),1))))</f>
        <v>0.3369565217</v>
      </c>
      <c r="R264" s="4">
        <f>if(M264='Survival Probabilities'!$B$21,'Survival Probabilities'!$C$21,if(M264='Survival Probabilities'!$B$22,'Survival Probabilities'!$C$22,if(M264='Survival Probabilities'!$B$23,'Survival Probabilities'!$C$23,if(M264='Survival Probabilities'!$B$24,'Survival Probabilities'!$C$24,if(M264='Survival Probabilities'!$B$25,'Survival Probabilities'!$C$25,if(M264='Survival Probabilities'!$B$26,'Survival Probabilities'!$C$26,if(M264='Survival Probabilities'!$B$27,'Survival Probabilities'!$C$27,if(M264='Survival Probabilities'!$B$28,5%,if(M264="",1)))))))))</f>
        <v>0.75</v>
      </c>
      <c r="S264" s="4">
        <f t="shared" si="1"/>
        <v>0.01252448077</v>
      </c>
      <c r="T264" s="5">
        <f>if(S264&gt;='Survival Probabilities'!$J$4,1,0)</f>
        <v>0</v>
      </c>
      <c r="U264" s="5">
        <f t="shared" si="2"/>
        <v>1</v>
      </c>
    </row>
    <row r="265">
      <c r="A265" s="3">
        <v>264.0</v>
      </c>
      <c r="B265" s="3">
        <v>0.0</v>
      </c>
      <c r="C265" s="3">
        <v>1.0</v>
      </c>
      <c r="D265" s="3" t="s">
        <v>407</v>
      </c>
      <c r="E265" s="3" t="s">
        <v>22</v>
      </c>
      <c r="F265" s="3">
        <v>40.0</v>
      </c>
      <c r="G265" s="3">
        <v>0.0</v>
      </c>
      <c r="H265" s="3">
        <v>0.0</v>
      </c>
      <c r="I265" s="3">
        <v>112059.0</v>
      </c>
      <c r="J265" s="3">
        <v>0.0</v>
      </c>
      <c r="K265" s="3" t="s">
        <v>408</v>
      </c>
      <c r="L265" s="3" t="s">
        <v>24</v>
      </c>
      <c r="M265" s="5" t="str">
        <f t="shared" si="3"/>
        <v>B</v>
      </c>
      <c r="N265" s="4">
        <f>if(C265=1,'Survival Probabilities'!$C$2,if(C265 = 2,'Survival Probabilities'!$C$3,if(C265 = 3,'Survival Probabilities'!$C$4,if(isblank(C265),1))))</f>
        <v>0.6296296296</v>
      </c>
      <c r="O265" s="4">
        <f>if(E265 = "male",'Survival Probabilities'!$C$5,if(E265="female",'Survival Probabilities'!$C$6,if(isblank(E265),1)))</f>
        <v>0.1889081456</v>
      </c>
      <c r="P265" s="4">
        <f>if(F265 &lt; 1,'Survival Probabilities'!$C$10,if(and(F265&gt;= 1, F265&lt;5),'Survival Probabilities'!$C$11, if(and(F265&gt;= 5, F265&lt;10),'Survival Probabilities'!$C$12,if(and(F265&gt;= 10, F265&lt;20),'Survival Probabilities'!$C$13,if(and(F265&gt;= 20, F265&lt;30),'Survival Probabilities'!$C$14,if(and(F265&gt;= 30, F265&lt;40),'Survival Probabilities'!$C$15,if(and(F265&gt;= 40, F265&lt;50),'Survival Probabilities'!$C$16,if(and(F265&gt;= 50, F265&lt;60),'Survival Probabilities'!$C$17,if(and(F265&gt;= 60, F265&lt;70),'Survival Probabilities'!$C$18,if(and(F265&gt;= 70, F265&lt;80),5%,if(and(F265&gt;= 80, F265&lt;90),5%,if(isblank(F265),1))))))))))))</f>
        <v>0.3820224719</v>
      </c>
      <c r="Q265" s="4">
        <f>if(L265 = "C",'Survival Probabilities'!$C$7,if(L265="Q",'Survival Probabilities'!$C$8,if(L265="S",'Survival Probabilities'!$C$9,if(isblank(L265),1))))</f>
        <v>0.3369565217</v>
      </c>
      <c r="R265" s="4">
        <f>if(M265='Survival Probabilities'!$B$21,'Survival Probabilities'!$C$21,if(M265='Survival Probabilities'!$B$22,'Survival Probabilities'!$C$22,if(M265='Survival Probabilities'!$B$23,'Survival Probabilities'!$C$23,if(M265='Survival Probabilities'!$B$24,'Survival Probabilities'!$C$24,if(M265='Survival Probabilities'!$B$25,'Survival Probabilities'!$C$25,if(M265='Survival Probabilities'!$B$26,'Survival Probabilities'!$C$26,if(M265='Survival Probabilities'!$B$27,'Survival Probabilities'!$C$27,if(M265='Survival Probabilities'!$B$28,5%,if(M265="",1)))))))))</f>
        <v>0.7446808511</v>
      </c>
      <c r="S265" s="4">
        <f t="shared" si="1"/>
        <v>0.01140167888</v>
      </c>
      <c r="T265" s="5">
        <f>if(S265&gt;='Survival Probabilities'!$J$4,1,0)</f>
        <v>0</v>
      </c>
      <c r="U265" s="5">
        <f t="shared" si="2"/>
        <v>1</v>
      </c>
    </row>
    <row r="266">
      <c r="A266" s="3">
        <v>265.0</v>
      </c>
      <c r="B266" s="3">
        <v>0.0</v>
      </c>
      <c r="C266" s="3">
        <v>3.0</v>
      </c>
      <c r="D266" s="3" t="s">
        <v>409</v>
      </c>
      <c r="E266" s="3" t="s">
        <v>26</v>
      </c>
      <c r="G266" s="3">
        <v>0.0</v>
      </c>
      <c r="H266" s="3">
        <v>0.0</v>
      </c>
      <c r="I266" s="3">
        <v>382649.0</v>
      </c>
      <c r="J266" s="3">
        <v>7.75</v>
      </c>
      <c r="L266" s="3" t="s">
        <v>36</v>
      </c>
      <c r="M266" s="5" t="str">
        <f t="shared" si="3"/>
        <v/>
      </c>
      <c r="N266" s="4">
        <f>if(C266=1,'Survival Probabilities'!$C$2,if(C266 = 2,'Survival Probabilities'!$C$3,if(C266 = 3,'Survival Probabilities'!$C$4,if(isblank(C266),1))))</f>
        <v>0.2428571429</v>
      </c>
      <c r="O266" s="4">
        <f>if(E266 = "male",'Survival Probabilities'!$C$5,if(E266="female",'Survival Probabilities'!$C$6,if(isblank(E266),1)))</f>
        <v>0.7420382166</v>
      </c>
      <c r="P266" s="4">
        <f>if(F266 &lt; 1,'Survival Probabilities'!$C$10,if(and(F266&gt;= 1, F266&lt;5),'Survival Probabilities'!$C$11, if(and(F266&gt;= 5, F266&lt;10),'Survival Probabilities'!$C$12,if(and(F266&gt;= 10, F266&lt;20),'Survival Probabilities'!$C$13,if(and(F266&gt;= 20, F266&lt;30),'Survival Probabilities'!$C$14,if(and(F266&gt;= 30, F266&lt;40),'Survival Probabilities'!$C$15,if(and(F266&gt;= 40, F266&lt;50),'Survival Probabilities'!$C$16,if(and(F266&gt;= 50, F266&lt;60),'Survival Probabilities'!$C$17,if(and(F266&gt;= 60, F266&lt;70),'Survival Probabilities'!$C$18,if(and(F266&gt;= 70, F266&lt;80),5%,if(and(F266&gt;= 80, F266&lt;90),5%,if(isblank(F266),1))))))))))))</f>
        <v>1</v>
      </c>
      <c r="Q266" s="4">
        <f>if(L266 = "C",'Survival Probabilities'!$C$7,if(L266="Q",'Survival Probabilities'!$C$8,if(L266="S",'Survival Probabilities'!$C$9,if(isblank(L266),1))))</f>
        <v>0.3896103896</v>
      </c>
      <c r="R266" s="5">
        <f>if(M266='Survival Probabilities'!$B$21,'Survival Probabilities'!$C$21,if(M266='Survival Probabilities'!$B$22,'Survival Probabilities'!$C$22,if(M266='Survival Probabilities'!$B$23,'Survival Probabilities'!$C$23,if(M266='Survival Probabilities'!$B$24,'Survival Probabilities'!$C$24,if(M266='Survival Probabilities'!$B$25,'Survival Probabilities'!$C$25,if(M266='Survival Probabilities'!$B$26,'Survival Probabilities'!$C$26,if(M266='Survival Probabilities'!$B$27,'Survival Probabilities'!$C$27,if(M266='Survival Probabilities'!$B$28,5%,if(M266="",1)))))))))</f>
        <v>1</v>
      </c>
      <c r="S266" s="4">
        <f t="shared" si="1"/>
        <v>0.07021140825</v>
      </c>
      <c r="T266" s="5">
        <f>if(S266&gt;='Survival Probabilities'!$J$4,1,0)</f>
        <v>1</v>
      </c>
      <c r="U266" s="5">
        <f t="shared" si="2"/>
        <v>0</v>
      </c>
    </row>
    <row r="267">
      <c r="A267" s="3">
        <v>266.0</v>
      </c>
      <c r="B267" s="3">
        <v>0.0</v>
      </c>
      <c r="C267" s="3">
        <v>2.0</v>
      </c>
      <c r="D267" s="3" t="s">
        <v>410</v>
      </c>
      <c r="E267" s="3" t="s">
        <v>22</v>
      </c>
      <c r="F267" s="3">
        <v>36.0</v>
      </c>
      <c r="G267" s="3">
        <v>0.0</v>
      </c>
      <c r="H267" s="3">
        <v>0.0</v>
      </c>
      <c r="I267" s="3" t="s">
        <v>411</v>
      </c>
      <c r="J267" s="3">
        <v>10.5</v>
      </c>
      <c r="L267" s="3" t="s">
        <v>24</v>
      </c>
      <c r="M267" s="5" t="str">
        <f t="shared" si="3"/>
        <v/>
      </c>
      <c r="N267" s="4">
        <f>if(C267=1,'Survival Probabilities'!$C$2,if(C267 = 2,'Survival Probabilities'!$C$3,if(C267 = 3,'Survival Probabilities'!$C$4,if(isblank(C267),1))))</f>
        <v>0.472826087</v>
      </c>
      <c r="O267" s="4">
        <f>if(E267 = "male",'Survival Probabilities'!$C$5,if(E267="female",'Survival Probabilities'!$C$6,if(isblank(E267),1)))</f>
        <v>0.1889081456</v>
      </c>
      <c r="P267" s="4">
        <f>if(F267 &lt; 1,'Survival Probabilities'!$C$10,if(and(F267&gt;= 1, F267&lt;5),'Survival Probabilities'!$C$11, if(and(F267&gt;= 5, F267&lt;10),'Survival Probabilities'!$C$12,if(and(F267&gt;= 10, F267&lt;20),'Survival Probabilities'!$C$13,if(and(F267&gt;= 20, F267&lt;30),'Survival Probabilities'!$C$14,if(and(F267&gt;= 30, F267&lt;40),'Survival Probabilities'!$C$15,if(and(F267&gt;= 40, F267&lt;50),'Survival Probabilities'!$C$16,if(and(F267&gt;= 50, F267&lt;60),'Survival Probabilities'!$C$17,if(and(F267&gt;= 60, F267&lt;70),'Survival Probabilities'!$C$18,if(and(F267&gt;= 70, F267&lt;80),5%,if(and(F267&gt;= 80, F267&lt;90),5%,if(isblank(F267),1))))))))))))</f>
        <v>0.4371257485</v>
      </c>
      <c r="Q267" s="4">
        <f>if(L267 = "C",'Survival Probabilities'!$C$7,if(L267="Q",'Survival Probabilities'!$C$8,if(L267="S",'Survival Probabilities'!$C$9,if(isblank(L267),1))))</f>
        <v>0.3369565217</v>
      </c>
      <c r="R267" s="5">
        <f>if(M267='Survival Probabilities'!$B$21,'Survival Probabilities'!$C$21,if(M267='Survival Probabilities'!$B$22,'Survival Probabilities'!$C$22,if(M267='Survival Probabilities'!$B$23,'Survival Probabilities'!$C$23,if(M267='Survival Probabilities'!$B$24,'Survival Probabilities'!$C$24,if(M267='Survival Probabilities'!$B$25,'Survival Probabilities'!$C$25,if(M267='Survival Probabilities'!$B$26,'Survival Probabilities'!$C$26,if(M267='Survival Probabilities'!$B$27,'Survival Probabilities'!$C$27,if(M267='Survival Probabilities'!$B$28,5%,if(M267="",1)))))))))</f>
        <v>1</v>
      </c>
      <c r="S267" s="4">
        <f t="shared" si="1"/>
        <v>0.01315625764</v>
      </c>
      <c r="T267" s="5">
        <f>if(S267&gt;='Survival Probabilities'!$J$4,1,0)</f>
        <v>0</v>
      </c>
      <c r="U267" s="5">
        <f t="shared" si="2"/>
        <v>1</v>
      </c>
    </row>
    <row r="268">
      <c r="A268" s="3">
        <v>267.0</v>
      </c>
      <c r="B268" s="3">
        <v>0.0</v>
      </c>
      <c r="C268" s="3">
        <v>3.0</v>
      </c>
      <c r="D268" s="3" t="s">
        <v>412</v>
      </c>
      <c r="E268" s="3" t="s">
        <v>22</v>
      </c>
      <c r="F268" s="3">
        <v>16.0</v>
      </c>
      <c r="G268" s="3">
        <v>4.0</v>
      </c>
      <c r="H268" s="3">
        <v>1.0</v>
      </c>
      <c r="I268" s="3">
        <v>3101295.0</v>
      </c>
      <c r="J268" s="3">
        <v>39.6875</v>
      </c>
      <c r="L268" s="3" t="s">
        <v>24</v>
      </c>
      <c r="M268" s="5" t="str">
        <f t="shared" si="3"/>
        <v/>
      </c>
      <c r="N268" s="4">
        <f>if(C268=1,'Survival Probabilities'!$C$2,if(C268 = 2,'Survival Probabilities'!$C$3,if(C268 = 3,'Survival Probabilities'!$C$4,if(isblank(C268),1))))</f>
        <v>0.2428571429</v>
      </c>
      <c r="O268" s="4">
        <f>if(E268 = "male",'Survival Probabilities'!$C$5,if(E268="female",'Survival Probabilities'!$C$6,if(isblank(E268),1)))</f>
        <v>0.1889081456</v>
      </c>
      <c r="P268" s="4">
        <f>if(F268 &lt; 1,'Survival Probabilities'!$C$10,if(and(F268&gt;= 1, F268&lt;5),'Survival Probabilities'!$C$11, if(and(F268&gt;= 5, F268&lt;10),'Survival Probabilities'!$C$12,if(and(F268&gt;= 10, F268&lt;20),'Survival Probabilities'!$C$13,if(and(F268&gt;= 20, F268&lt;30),'Survival Probabilities'!$C$14,if(and(F268&gt;= 30, F268&lt;40),'Survival Probabilities'!$C$15,if(and(F268&gt;= 40, F268&lt;50),'Survival Probabilities'!$C$16,if(and(F268&gt;= 50, F268&lt;60),'Survival Probabilities'!$C$17,if(and(F268&gt;= 60, F268&lt;70),'Survival Probabilities'!$C$18,if(and(F268&gt;= 70, F268&lt;80),5%,if(and(F268&gt;= 80, F268&lt;90),5%,if(isblank(F268),1))))))))))))</f>
        <v>0.4019607843</v>
      </c>
      <c r="Q268" s="4">
        <f>if(L268 = "C",'Survival Probabilities'!$C$7,if(L268="Q",'Survival Probabilities'!$C$8,if(L268="S",'Survival Probabilities'!$C$9,if(isblank(L268),1))))</f>
        <v>0.3369565217</v>
      </c>
      <c r="R268" s="5">
        <f>if(M268='Survival Probabilities'!$B$21,'Survival Probabilities'!$C$21,if(M268='Survival Probabilities'!$B$22,'Survival Probabilities'!$C$22,if(M268='Survival Probabilities'!$B$23,'Survival Probabilities'!$C$23,if(M268='Survival Probabilities'!$B$24,'Survival Probabilities'!$C$24,if(M268='Survival Probabilities'!$B$25,'Survival Probabilities'!$C$25,if(M268='Survival Probabilities'!$B$26,'Survival Probabilities'!$C$26,if(M268='Survival Probabilities'!$B$27,'Survival Probabilities'!$C$27,if(M268='Survival Probabilities'!$B$28,5%,if(M268="",1)))))))))</f>
        <v>1</v>
      </c>
      <c r="S268" s="4">
        <f t="shared" si="1"/>
        <v>0.006213826424</v>
      </c>
      <c r="T268" s="5">
        <f>if(S268&gt;='Survival Probabilities'!$J$4,1,0)</f>
        <v>0</v>
      </c>
      <c r="U268" s="5">
        <f t="shared" si="2"/>
        <v>1</v>
      </c>
    </row>
    <row r="269">
      <c r="A269" s="3">
        <v>268.0</v>
      </c>
      <c r="B269" s="3">
        <v>1.0</v>
      </c>
      <c r="C269" s="3">
        <v>3.0</v>
      </c>
      <c r="D269" s="3" t="s">
        <v>413</v>
      </c>
      <c r="E269" s="3" t="s">
        <v>22</v>
      </c>
      <c r="F269" s="3">
        <v>25.0</v>
      </c>
      <c r="G269" s="3">
        <v>1.0</v>
      </c>
      <c r="H269" s="3">
        <v>0.0</v>
      </c>
      <c r="I269" s="3">
        <v>347083.0</v>
      </c>
      <c r="J269" s="3">
        <v>7.775</v>
      </c>
      <c r="L269" s="3" t="s">
        <v>24</v>
      </c>
      <c r="M269" s="5" t="str">
        <f t="shared" si="3"/>
        <v/>
      </c>
      <c r="N269" s="4">
        <f>if(C269=1,'Survival Probabilities'!$C$2,if(C269 = 2,'Survival Probabilities'!$C$3,if(C269 = 3,'Survival Probabilities'!$C$4,if(isblank(C269),1))))</f>
        <v>0.2428571429</v>
      </c>
      <c r="O269" s="4">
        <f>if(E269 = "male",'Survival Probabilities'!$C$5,if(E269="female",'Survival Probabilities'!$C$6,if(isblank(E269),1)))</f>
        <v>0.1889081456</v>
      </c>
      <c r="P269" s="4">
        <f>if(F269 &lt; 1,'Survival Probabilities'!$C$10,if(and(F269&gt;= 1, F269&lt;5),'Survival Probabilities'!$C$11, if(and(F269&gt;= 5, F269&lt;10),'Survival Probabilities'!$C$12,if(and(F269&gt;= 10, F269&lt;20),'Survival Probabilities'!$C$13,if(and(F269&gt;= 20, F269&lt;30),'Survival Probabilities'!$C$14,if(and(F269&gt;= 30, F269&lt;40),'Survival Probabilities'!$C$15,if(and(F269&gt;= 40, F269&lt;50),'Survival Probabilities'!$C$16,if(and(F269&gt;= 50, F269&lt;60),'Survival Probabilities'!$C$17,if(and(F269&gt;= 60, F269&lt;70),'Survival Probabilities'!$C$18,if(and(F269&gt;= 70, F269&lt;80),5%,if(and(F269&gt;= 80, F269&lt;90),5%,if(isblank(F269),1))))))))))))</f>
        <v>0.35</v>
      </c>
      <c r="Q269" s="4">
        <f>if(L269 = "C",'Survival Probabilities'!$C$7,if(L269="Q",'Survival Probabilities'!$C$8,if(L269="S",'Survival Probabilities'!$C$9,if(isblank(L269),1))))</f>
        <v>0.3369565217</v>
      </c>
      <c r="R269" s="5">
        <f>if(M269='Survival Probabilities'!$B$21,'Survival Probabilities'!$C$21,if(M269='Survival Probabilities'!$B$22,'Survival Probabilities'!$C$22,if(M269='Survival Probabilities'!$B$23,'Survival Probabilities'!$C$23,if(M269='Survival Probabilities'!$B$24,'Survival Probabilities'!$C$24,if(M269='Survival Probabilities'!$B$25,'Survival Probabilities'!$C$25,if(M269='Survival Probabilities'!$B$26,'Survival Probabilities'!$C$26,if(M269='Survival Probabilities'!$B$27,'Survival Probabilities'!$C$27,if(M269='Survival Probabilities'!$B$28,5%,if(M269="",1)))))))))</f>
        <v>1</v>
      </c>
      <c r="S269" s="4">
        <f t="shared" si="1"/>
        <v>0.005410575691</v>
      </c>
      <c r="T269" s="5">
        <f>if(S269&gt;='Survival Probabilities'!$J$4,1,0)</f>
        <v>0</v>
      </c>
      <c r="U269" s="5">
        <f t="shared" si="2"/>
        <v>0</v>
      </c>
    </row>
    <row r="270">
      <c r="A270" s="3">
        <v>269.0</v>
      </c>
      <c r="B270" s="3">
        <v>1.0</v>
      </c>
      <c r="C270" s="3">
        <v>1.0</v>
      </c>
      <c r="D270" s="3" t="s">
        <v>414</v>
      </c>
      <c r="E270" s="3" t="s">
        <v>26</v>
      </c>
      <c r="F270" s="3">
        <v>58.0</v>
      </c>
      <c r="G270" s="3">
        <v>0.0</v>
      </c>
      <c r="H270" s="3">
        <v>1.0</v>
      </c>
      <c r="I270" s="3" t="s">
        <v>415</v>
      </c>
      <c r="J270" s="3">
        <v>153.4625</v>
      </c>
      <c r="K270" s="3" t="s">
        <v>416</v>
      </c>
      <c r="L270" s="3" t="s">
        <v>24</v>
      </c>
      <c r="M270" s="5" t="str">
        <f t="shared" si="3"/>
        <v>C</v>
      </c>
      <c r="N270" s="4">
        <f>if(C270=1,'Survival Probabilities'!$C$2,if(C270 = 2,'Survival Probabilities'!$C$3,if(C270 = 3,'Survival Probabilities'!$C$4,if(isblank(C270),1))))</f>
        <v>0.6296296296</v>
      </c>
      <c r="O270" s="4">
        <f>if(E270 = "male",'Survival Probabilities'!$C$5,if(E270="female",'Survival Probabilities'!$C$6,if(isblank(E270),1)))</f>
        <v>0.7420382166</v>
      </c>
      <c r="P270" s="4">
        <f>if(F270 &lt; 1,'Survival Probabilities'!$C$10,if(and(F270&gt;= 1, F270&lt;5),'Survival Probabilities'!$C$11, if(and(F270&gt;= 5, F270&lt;10),'Survival Probabilities'!$C$12,if(and(F270&gt;= 10, F270&lt;20),'Survival Probabilities'!$C$13,if(and(F270&gt;= 20, F270&lt;30),'Survival Probabilities'!$C$14,if(and(F270&gt;= 30, F270&lt;40),'Survival Probabilities'!$C$15,if(and(F270&gt;= 40, F270&lt;50),'Survival Probabilities'!$C$16,if(and(F270&gt;= 50, F270&lt;60),'Survival Probabilities'!$C$17,if(and(F270&gt;= 60, F270&lt;70),'Survival Probabilities'!$C$18,if(and(F270&gt;= 70, F270&lt;80),5%,if(and(F270&gt;= 80, F270&lt;90),5%,if(isblank(F270),1))))))))))))</f>
        <v>0.4166666667</v>
      </c>
      <c r="Q270" s="4">
        <f>if(L270 = "C",'Survival Probabilities'!$C$7,if(L270="Q",'Survival Probabilities'!$C$8,if(L270="S",'Survival Probabilities'!$C$9,if(isblank(L270),1))))</f>
        <v>0.3369565217</v>
      </c>
      <c r="R270" s="4">
        <f>if(M270='Survival Probabilities'!$B$21,'Survival Probabilities'!$C$21,if(M270='Survival Probabilities'!$B$22,'Survival Probabilities'!$C$22,if(M270='Survival Probabilities'!$B$23,'Survival Probabilities'!$C$23,if(M270='Survival Probabilities'!$B$24,'Survival Probabilities'!$C$24,if(M270='Survival Probabilities'!$B$25,'Survival Probabilities'!$C$25,if(M270='Survival Probabilities'!$B$26,'Survival Probabilities'!$C$26,if(M270='Survival Probabilities'!$B$27,'Survival Probabilities'!$C$27,if(M270='Survival Probabilities'!$B$28,5%,if(M270="",1)))))))))</f>
        <v>0.593220339</v>
      </c>
      <c r="S270" s="4">
        <f t="shared" si="1"/>
        <v>0.03891258547</v>
      </c>
      <c r="T270" s="5">
        <f>if(S270&gt;='Survival Probabilities'!$J$4,1,0)</f>
        <v>1</v>
      </c>
      <c r="U270" s="5">
        <f t="shared" si="2"/>
        <v>1</v>
      </c>
    </row>
    <row r="271">
      <c r="A271" s="3">
        <v>270.0</v>
      </c>
      <c r="B271" s="3">
        <v>1.0</v>
      </c>
      <c r="C271" s="3">
        <v>1.0</v>
      </c>
      <c r="D271" s="3" t="s">
        <v>417</v>
      </c>
      <c r="E271" s="3" t="s">
        <v>26</v>
      </c>
      <c r="F271" s="3">
        <v>35.0</v>
      </c>
      <c r="G271" s="3">
        <v>0.0</v>
      </c>
      <c r="H271" s="3">
        <v>0.0</v>
      </c>
      <c r="I271" s="3" t="s">
        <v>418</v>
      </c>
      <c r="J271" s="3">
        <v>135.6333</v>
      </c>
      <c r="K271" s="3" t="s">
        <v>419</v>
      </c>
      <c r="L271" s="3" t="s">
        <v>24</v>
      </c>
      <c r="M271" s="5" t="str">
        <f t="shared" si="3"/>
        <v>C</v>
      </c>
      <c r="N271" s="4">
        <f>if(C271=1,'Survival Probabilities'!$C$2,if(C271 = 2,'Survival Probabilities'!$C$3,if(C271 = 3,'Survival Probabilities'!$C$4,if(isblank(C271),1))))</f>
        <v>0.6296296296</v>
      </c>
      <c r="O271" s="4">
        <f>if(E271 = "male",'Survival Probabilities'!$C$5,if(E271="female",'Survival Probabilities'!$C$6,if(isblank(E271),1)))</f>
        <v>0.7420382166</v>
      </c>
      <c r="P271" s="4">
        <f>if(F271 &lt; 1,'Survival Probabilities'!$C$10,if(and(F271&gt;= 1, F271&lt;5),'Survival Probabilities'!$C$11, if(and(F271&gt;= 5, F271&lt;10),'Survival Probabilities'!$C$12,if(and(F271&gt;= 10, F271&lt;20),'Survival Probabilities'!$C$13,if(and(F271&gt;= 20, F271&lt;30),'Survival Probabilities'!$C$14,if(and(F271&gt;= 30, F271&lt;40),'Survival Probabilities'!$C$15,if(and(F271&gt;= 40, F271&lt;50),'Survival Probabilities'!$C$16,if(and(F271&gt;= 50, F271&lt;60),'Survival Probabilities'!$C$17,if(and(F271&gt;= 60, F271&lt;70),'Survival Probabilities'!$C$18,if(and(F271&gt;= 70, F271&lt;80),5%,if(and(F271&gt;= 80, F271&lt;90),5%,if(isblank(F271),1))))))))))))</f>
        <v>0.4371257485</v>
      </c>
      <c r="Q271" s="4">
        <f>if(L271 = "C",'Survival Probabilities'!$C$7,if(L271="Q",'Survival Probabilities'!$C$8,if(L271="S",'Survival Probabilities'!$C$9,if(isblank(L271),1))))</f>
        <v>0.3369565217</v>
      </c>
      <c r="R271" s="4">
        <f>if(M271='Survival Probabilities'!$B$21,'Survival Probabilities'!$C$21,if(M271='Survival Probabilities'!$B$22,'Survival Probabilities'!$C$22,if(M271='Survival Probabilities'!$B$23,'Survival Probabilities'!$C$23,if(M271='Survival Probabilities'!$B$24,'Survival Probabilities'!$C$24,if(M271='Survival Probabilities'!$B$25,'Survival Probabilities'!$C$25,if(M271='Survival Probabilities'!$B$26,'Survival Probabilities'!$C$26,if(M271='Survival Probabilities'!$B$27,'Survival Probabilities'!$C$27,if(M271='Survival Probabilities'!$B$28,5%,if(M271="",1)))))))))</f>
        <v>0.593220339</v>
      </c>
      <c r="S271" s="4">
        <f t="shared" si="1"/>
        <v>0.04082326332</v>
      </c>
      <c r="T271" s="5">
        <f>if(S271&gt;='Survival Probabilities'!$J$4,1,0)</f>
        <v>1</v>
      </c>
      <c r="U271" s="5">
        <f t="shared" si="2"/>
        <v>1</v>
      </c>
    </row>
    <row r="272">
      <c r="A272" s="3">
        <v>271.0</v>
      </c>
      <c r="B272" s="3">
        <v>0.0</v>
      </c>
      <c r="C272" s="3">
        <v>1.0</v>
      </c>
      <c r="D272" s="3" t="s">
        <v>420</v>
      </c>
      <c r="E272" s="3" t="s">
        <v>22</v>
      </c>
      <c r="G272" s="3">
        <v>0.0</v>
      </c>
      <c r="H272" s="3">
        <v>0.0</v>
      </c>
      <c r="I272" s="3">
        <v>113798.0</v>
      </c>
      <c r="J272" s="3">
        <v>31.0</v>
      </c>
      <c r="L272" s="3" t="s">
        <v>24</v>
      </c>
      <c r="M272" s="5" t="str">
        <f t="shared" si="3"/>
        <v/>
      </c>
      <c r="N272" s="4">
        <f>if(C272=1,'Survival Probabilities'!$C$2,if(C272 = 2,'Survival Probabilities'!$C$3,if(C272 = 3,'Survival Probabilities'!$C$4,if(isblank(C272),1))))</f>
        <v>0.6296296296</v>
      </c>
      <c r="O272" s="4">
        <f>if(E272 = "male",'Survival Probabilities'!$C$5,if(E272="female",'Survival Probabilities'!$C$6,if(isblank(E272),1)))</f>
        <v>0.1889081456</v>
      </c>
      <c r="P272" s="4">
        <f>if(F272 &lt; 1,'Survival Probabilities'!$C$10,if(and(F272&gt;= 1, F272&lt;5),'Survival Probabilities'!$C$11, if(and(F272&gt;= 5, F272&lt;10),'Survival Probabilities'!$C$12,if(and(F272&gt;= 10, F272&lt;20),'Survival Probabilities'!$C$13,if(and(F272&gt;= 20, F272&lt;30),'Survival Probabilities'!$C$14,if(and(F272&gt;= 30, F272&lt;40),'Survival Probabilities'!$C$15,if(and(F272&gt;= 40, F272&lt;50),'Survival Probabilities'!$C$16,if(and(F272&gt;= 50, F272&lt;60),'Survival Probabilities'!$C$17,if(and(F272&gt;= 60, F272&lt;70),'Survival Probabilities'!$C$18,if(and(F272&gt;= 70, F272&lt;80),5%,if(and(F272&gt;= 80, F272&lt;90),5%,if(isblank(F272),1))))))))))))</f>
        <v>1</v>
      </c>
      <c r="Q272" s="4">
        <f>if(L272 = "C",'Survival Probabilities'!$C$7,if(L272="Q",'Survival Probabilities'!$C$8,if(L272="S",'Survival Probabilities'!$C$9,if(isblank(L272),1))))</f>
        <v>0.3369565217</v>
      </c>
      <c r="R272" s="5">
        <f>if(M272='Survival Probabilities'!$B$21,'Survival Probabilities'!$C$21,if(M272='Survival Probabilities'!$B$22,'Survival Probabilities'!$C$22,if(M272='Survival Probabilities'!$B$23,'Survival Probabilities'!$C$23,if(M272='Survival Probabilities'!$B$24,'Survival Probabilities'!$C$24,if(M272='Survival Probabilities'!$B$25,'Survival Probabilities'!$C$25,if(M272='Survival Probabilities'!$B$26,'Survival Probabilities'!$C$26,if(M272='Survival Probabilities'!$B$27,'Survival Probabilities'!$C$27,if(M272='Survival Probabilities'!$B$28,5%,if(M272="",1)))))))))</f>
        <v>1</v>
      </c>
      <c r="S272" s="4">
        <f t="shared" si="1"/>
        <v>0.04007833845</v>
      </c>
      <c r="T272" s="5">
        <f>if(S272&gt;='Survival Probabilities'!$J$4,1,0)</f>
        <v>1</v>
      </c>
      <c r="U272" s="5">
        <f t="shared" si="2"/>
        <v>0</v>
      </c>
    </row>
    <row r="273">
      <c r="A273" s="3">
        <v>272.0</v>
      </c>
      <c r="B273" s="3">
        <v>1.0</v>
      </c>
      <c r="C273" s="3">
        <v>3.0</v>
      </c>
      <c r="D273" s="3" t="s">
        <v>421</v>
      </c>
      <c r="E273" s="3" t="s">
        <v>22</v>
      </c>
      <c r="F273" s="3">
        <v>25.0</v>
      </c>
      <c r="G273" s="3">
        <v>0.0</v>
      </c>
      <c r="H273" s="3">
        <v>0.0</v>
      </c>
      <c r="I273" s="3" t="s">
        <v>289</v>
      </c>
      <c r="J273" s="3">
        <v>0.0</v>
      </c>
      <c r="L273" s="3" t="s">
        <v>24</v>
      </c>
      <c r="M273" s="5" t="str">
        <f t="shared" si="3"/>
        <v/>
      </c>
      <c r="N273" s="4">
        <f>if(C273=1,'Survival Probabilities'!$C$2,if(C273 = 2,'Survival Probabilities'!$C$3,if(C273 = 3,'Survival Probabilities'!$C$4,if(isblank(C273),1))))</f>
        <v>0.2428571429</v>
      </c>
      <c r="O273" s="4">
        <f>if(E273 = "male",'Survival Probabilities'!$C$5,if(E273="female",'Survival Probabilities'!$C$6,if(isblank(E273),1)))</f>
        <v>0.1889081456</v>
      </c>
      <c r="P273" s="4">
        <f>if(F273 &lt; 1,'Survival Probabilities'!$C$10,if(and(F273&gt;= 1, F273&lt;5),'Survival Probabilities'!$C$11, if(and(F273&gt;= 5, F273&lt;10),'Survival Probabilities'!$C$12,if(and(F273&gt;= 10, F273&lt;20),'Survival Probabilities'!$C$13,if(and(F273&gt;= 20, F273&lt;30),'Survival Probabilities'!$C$14,if(and(F273&gt;= 30, F273&lt;40),'Survival Probabilities'!$C$15,if(and(F273&gt;= 40, F273&lt;50),'Survival Probabilities'!$C$16,if(and(F273&gt;= 50, F273&lt;60),'Survival Probabilities'!$C$17,if(and(F273&gt;= 60, F273&lt;70),'Survival Probabilities'!$C$18,if(and(F273&gt;= 70, F273&lt;80),5%,if(and(F273&gt;= 80, F273&lt;90),5%,if(isblank(F273),1))))))))))))</f>
        <v>0.35</v>
      </c>
      <c r="Q273" s="4">
        <f>if(L273 = "C",'Survival Probabilities'!$C$7,if(L273="Q",'Survival Probabilities'!$C$8,if(L273="S",'Survival Probabilities'!$C$9,if(isblank(L273),1))))</f>
        <v>0.3369565217</v>
      </c>
      <c r="R273" s="5">
        <f>if(M273='Survival Probabilities'!$B$21,'Survival Probabilities'!$C$21,if(M273='Survival Probabilities'!$B$22,'Survival Probabilities'!$C$22,if(M273='Survival Probabilities'!$B$23,'Survival Probabilities'!$C$23,if(M273='Survival Probabilities'!$B$24,'Survival Probabilities'!$C$24,if(M273='Survival Probabilities'!$B$25,'Survival Probabilities'!$C$25,if(M273='Survival Probabilities'!$B$26,'Survival Probabilities'!$C$26,if(M273='Survival Probabilities'!$B$27,'Survival Probabilities'!$C$27,if(M273='Survival Probabilities'!$B$28,5%,if(M273="",1)))))))))</f>
        <v>1</v>
      </c>
      <c r="S273" s="4">
        <f t="shared" si="1"/>
        <v>0.005410575691</v>
      </c>
      <c r="T273" s="5">
        <f>if(S273&gt;='Survival Probabilities'!$J$4,1,0)</f>
        <v>0</v>
      </c>
      <c r="U273" s="5">
        <f t="shared" si="2"/>
        <v>0</v>
      </c>
    </row>
    <row r="274">
      <c r="A274" s="3">
        <v>273.0</v>
      </c>
      <c r="B274" s="3">
        <v>1.0</v>
      </c>
      <c r="C274" s="3">
        <v>2.0</v>
      </c>
      <c r="D274" s="3" t="s">
        <v>422</v>
      </c>
      <c r="E274" s="3" t="s">
        <v>26</v>
      </c>
      <c r="F274" s="3">
        <v>41.0</v>
      </c>
      <c r="G274" s="3">
        <v>0.0</v>
      </c>
      <c r="H274" s="3">
        <v>1.0</v>
      </c>
      <c r="I274" s="3">
        <v>250644.0</v>
      </c>
      <c r="J274" s="3">
        <v>19.5</v>
      </c>
      <c r="L274" s="3" t="s">
        <v>24</v>
      </c>
      <c r="M274" s="5" t="str">
        <f t="shared" si="3"/>
        <v/>
      </c>
      <c r="N274" s="4">
        <f>if(C274=1,'Survival Probabilities'!$C$2,if(C274 = 2,'Survival Probabilities'!$C$3,if(C274 = 3,'Survival Probabilities'!$C$4,if(isblank(C274),1))))</f>
        <v>0.472826087</v>
      </c>
      <c r="O274" s="4">
        <f>if(E274 = "male",'Survival Probabilities'!$C$5,if(E274="female",'Survival Probabilities'!$C$6,if(isblank(E274),1)))</f>
        <v>0.7420382166</v>
      </c>
      <c r="P274" s="4">
        <f>if(F274 &lt; 1,'Survival Probabilities'!$C$10,if(and(F274&gt;= 1, F274&lt;5),'Survival Probabilities'!$C$11, if(and(F274&gt;= 5, F274&lt;10),'Survival Probabilities'!$C$12,if(and(F274&gt;= 10, F274&lt;20),'Survival Probabilities'!$C$13,if(and(F274&gt;= 20, F274&lt;30),'Survival Probabilities'!$C$14,if(and(F274&gt;= 30, F274&lt;40),'Survival Probabilities'!$C$15,if(and(F274&gt;= 40, F274&lt;50),'Survival Probabilities'!$C$16,if(and(F274&gt;= 50, F274&lt;60),'Survival Probabilities'!$C$17,if(and(F274&gt;= 60, F274&lt;70),'Survival Probabilities'!$C$18,if(and(F274&gt;= 70, F274&lt;80),5%,if(and(F274&gt;= 80, F274&lt;90),5%,if(isblank(F274),1))))))))))))</f>
        <v>0.3820224719</v>
      </c>
      <c r="Q274" s="4">
        <f>if(L274 = "C",'Survival Probabilities'!$C$7,if(L274="Q",'Survival Probabilities'!$C$8,if(L274="S",'Survival Probabilities'!$C$9,if(isblank(L274),1))))</f>
        <v>0.3369565217</v>
      </c>
      <c r="R274" s="5">
        <f>if(M274='Survival Probabilities'!$B$21,'Survival Probabilities'!$C$21,if(M274='Survival Probabilities'!$B$22,'Survival Probabilities'!$C$22,if(M274='Survival Probabilities'!$B$23,'Survival Probabilities'!$C$23,if(M274='Survival Probabilities'!$B$24,'Survival Probabilities'!$C$24,if(M274='Survival Probabilities'!$B$25,'Survival Probabilities'!$C$25,if(M274='Survival Probabilities'!$B$26,'Survival Probabilities'!$C$26,if(M274='Survival Probabilities'!$B$27,'Survival Probabilities'!$C$27,if(M274='Survival Probabilities'!$B$28,5%,if(M274="",1)))))))))</f>
        <v>1</v>
      </c>
      <c r="S274" s="4">
        <f t="shared" si="1"/>
        <v>0.04516380041</v>
      </c>
      <c r="T274" s="5">
        <f>if(S274&gt;='Survival Probabilities'!$J$4,1,0)</f>
        <v>1</v>
      </c>
      <c r="U274" s="5">
        <f t="shared" si="2"/>
        <v>1</v>
      </c>
    </row>
    <row r="275">
      <c r="A275" s="3">
        <v>274.0</v>
      </c>
      <c r="B275" s="3">
        <v>0.0</v>
      </c>
      <c r="C275" s="3">
        <v>1.0</v>
      </c>
      <c r="D275" s="3" t="s">
        <v>423</v>
      </c>
      <c r="E275" s="3" t="s">
        <v>22</v>
      </c>
      <c r="F275" s="3">
        <v>37.0</v>
      </c>
      <c r="G275" s="3">
        <v>0.0</v>
      </c>
      <c r="H275" s="3">
        <v>1.0</v>
      </c>
      <c r="I275" s="3" t="s">
        <v>424</v>
      </c>
      <c r="J275" s="3">
        <v>29.7</v>
      </c>
      <c r="K275" s="3" t="s">
        <v>425</v>
      </c>
      <c r="L275" s="3" t="s">
        <v>29</v>
      </c>
      <c r="M275" s="5" t="str">
        <f t="shared" si="3"/>
        <v>C</v>
      </c>
      <c r="N275" s="4">
        <f>if(C275=1,'Survival Probabilities'!$C$2,if(C275 = 2,'Survival Probabilities'!$C$3,if(C275 = 3,'Survival Probabilities'!$C$4,if(isblank(C275),1))))</f>
        <v>0.6296296296</v>
      </c>
      <c r="O275" s="4">
        <f>if(E275 = "male",'Survival Probabilities'!$C$5,if(E275="female",'Survival Probabilities'!$C$6,if(isblank(E275),1)))</f>
        <v>0.1889081456</v>
      </c>
      <c r="P275" s="4">
        <f>if(F275 &lt; 1,'Survival Probabilities'!$C$10,if(and(F275&gt;= 1, F275&lt;5),'Survival Probabilities'!$C$11, if(and(F275&gt;= 5, F275&lt;10),'Survival Probabilities'!$C$12,if(and(F275&gt;= 10, F275&lt;20),'Survival Probabilities'!$C$13,if(and(F275&gt;= 20, F275&lt;30),'Survival Probabilities'!$C$14,if(and(F275&gt;= 30, F275&lt;40),'Survival Probabilities'!$C$15,if(and(F275&gt;= 40, F275&lt;50),'Survival Probabilities'!$C$16,if(and(F275&gt;= 50, F275&lt;60),'Survival Probabilities'!$C$17,if(and(F275&gt;= 60, F275&lt;70),'Survival Probabilities'!$C$18,if(and(F275&gt;= 70, F275&lt;80),5%,if(and(F275&gt;= 80, F275&lt;90),5%,if(isblank(F275),1))))))))))))</f>
        <v>0.4371257485</v>
      </c>
      <c r="Q275" s="4">
        <f>if(L275 = "C",'Survival Probabilities'!$C$7,if(L275="Q",'Survival Probabilities'!$C$8,if(L275="S",'Survival Probabilities'!$C$9,if(isblank(L275),1))))</f>
        <v>0.5535714286</v>
      </c>
      <c r="R275" s="4">
        <f>if(M275='Survival Probabilities'!$B$21,'Survival Probabilities'!$C$21,if(M275='Survival Probabilities'!$B$22,'Survival Probabilities'!$C$22,if(M275='Survival Probabilities'!$B$23,'Survival Probabilities'!$C$23,if(M275='Survival Probabilities'!$B$24,'Survival Probabilities'!$C$24,if(M275='Survival Probabilities'!$B$25,'Survival Probabilities'!$C$25,if(M275='Survival Probabilities'!$B$26,'Survival Probabilities'!$C$26,if(M275='Survival Probabilities'!$B$27,'Survival Probabilities'!$C$27,if(M275='Survival Probabilities'!$B$28,5%,if(M275="",1)))))))))</f>
        <v>0.593220339</v>
      </c>
      <c r="S275" s="4">
        <f t="shared" si="1"/>
        <v>0.01707386843</v>
      </c>
      <c r="T275" s="5">
        <f>if(S275&gt;='Survival Probabilities'!$J$4,1,0)</f>
        <v>0</v>
      </c>
      <c r="U275" s="5">
        <f t="shared" si="2"/>
        <v>1</v>
      </c>
    </row>
    <row r="276">
      <c r="A276" s="3">
        <v>275.0</v>
      </c>
      <c r="B276" s="3">
        <v>1.0</v>
      </c>
      <c r="C276" s="3">
        <v>3.0</v>
      </c>
      <c r="D276" s="3" t="s">
        <v>426</v>
      </c>
      <c r="E276" s="3" t="s">
        <v>26</v>
      </c>
      <c r="G276" s="3">
        <v>0.0</v>
      </c>
      <c r="H276" s="3">
        <v>0.0</v>
      </c>
      <c r="I276" s="3">
        <v>370375.0</v>
      </c>
      <c r="J276" s="3">
        <v>7.75</v>
      </c>
      <c r="L276" s="3" t="s">
        <v>36</v>
      </c>
      <c r="M276" s="5" t="str">
        <f t="shared" si="3"/>
        <v/>
      </c>
      <c r="N276" s="4">
        <f>if(C276=1,'Survival Probabilities'!$C$2,if(C276 = 2,'Survival Probabilities'!$C$3,if(C276 = 3,'Survival Probabilities'!$C$4,if(isblank(C276),1))))</f>
        <v>0.2428571429</v>
      </c>
      <c r="O276" s="4">
        <f>if(E276 = "male",'Survival Probabilities'!$C$5,if(E276="female",'Survival Probabilities'!$C$6,if(isblank(E276),1)))</f>
        <v>0.7420382166</v>
      </c>
      <c r="P276" s="4">
        <f>if(F276 &lt; 1,'Survival Probabilities'!$C$10,if(and(F276&gt;= 1, F276&lt;5),'Survival Probabilities'!$C$11, if(and(F276&gt;= 5, F276&lt;10),'Survival Probabilities'!$C$12,if(and(F276&gt;= 10, F276&lt;20),'Survival Probabilities'!$C$13,if(and(F276&gt;= 20, F276&lt;30),'Survival Probabilities'!$C$14,if(and(F276&gt;= 30, F276&lt;40),'Survival Probabilities'!$C$15,if(and(F276&gt;= 40, F276&lt;50),'Survival Probabilities'!$C$16,if(and(F276&gt;= 50, F276&lt;60),'Survival Probabilities'!$C$17,if(and(F276&gt;= 60, F276&lt;70),'Survival Probabilities'!$C$18,if(and(F276&gt;= 70, F276&lt;80),5%,if(and(F276&gt;= 80, F276&lt;90),5%,if(isblank(F276),1))))))))))))</f>
        <v>1</v>
      </c>
      <c r="Q276" s="4">
        <f>if(L276 = "C",'Survival Probabilities'!$C$7,if(L276="Q",'Survival Probabilities'!$C$8,if(L276="S",'Survival Probabilities'!$C$9,if(isblank(L276),1))))</f>
        <v>0.3896103896</v>
      </c>
      <c r="R276" s="5">
        <f>if(M276='Survival Probabilities'!$B$21,'Survival Probabilities'!$C$21,if(M276='Survival Probabilities'!$B$22,'Survival Probabilities'!$C$22,if(M276='Survival Probabilities'!$B$23,'Survival Probabilities'!$C$23,if(M276='Survival Probabilities'!$B$24,'Survival Probabilities'!$C$24,if(M276='Survival Probabilities'!$B$25,'Survival Probabilities'!$C$25,if(M276='Survival Probabilities'!$B$26,'Survival Probabilities'!$C$26,if(M276='Survival Probabilities'!$B$27,'Survival Probabilities'!$C$27,if(M276='Survival Probabilities'!$B$28,5%,if(M276="",1)))))))))</f>
        <v>1</v>
      </c>
      <c r="S276" s="4">
        <f t="shared" si="1"/>
        <v>0.07021140825</v>
      </c>
      <c r="T276" s="5">
        <f>if(S276&gt;='Survival Probabilities'!$J$4,1,0)</f>
        <v>1</v>
      </c>
      <c r="U276" s="5">
        <f t="shared" si="2"/>
        <v>1</v>
      </c>
    </row>
    <row r="277">
      <c r="A277" s="3">
        <v>276.0</v>
      </c>
      <c r="B277" s="3">
        <v>1.0</v>
      </c>
      <c r="C277" s="3">
        <v>1.0</v>
      </c>
      <c r="D277" s="3" t="s">
        <v>427</v>
      </c>
      <c r="E277" s="3" t="s">
        <v>26</v>
      </c>
      <c r="F277" s="3">
        <v>63.0</v>
      </c>
      <c r="G277" s="3">
        <v>1.0</v>
      </c>
      <c r="H277" s="3">
        <v>0.0</v>
      </c>
      <c r="I277" s="3">
        <v>13502.0</v>
      </c>
      <c r="J277" s="3">
        <v>77.9583</v>
      </c>
      <c r="K277" s="3" t="s">
        <v>428</v>
      </c>
      <c r="L277" s="3" t="s">
        <v>24</v>
      </c>
      <c r="M277" s="5" t="str">
        <f t="shared" si="3"/>
        <v>D</v>
      </c>
      <c r="N277" s="4">
        <f>if(C277=1,'Survival Probabilities'!$C$2,if(C277 = 2,'Survival Probabilities'!$C$3,if(C277 = 3,'Survival Probabilities'!$C$4,if(isblank(C277),1))))</f>
        <v>0.6296296296</v>
      </c>
      <c r="O277" s="4">
        <f>if(E277 = "male",'Survival Probabilities'!$C$5,if(E277="female",'Survival Probabilities'!$C$6,if(isblank(E277),1)))</f>
        <v>0.7420382166</v>
      </c>
      <c r="P277" s="4">
        <f>if(F277 &lt; 1,'Survival Probabilities'!$C$10,if(and(F277&gt;= 1, F277&lt;5),'Survival Probabilities'!$C$11, if(and(F277&gt;= 5, F277&lt;10),'Survival Probabilities'!$C$12,if(and(F277&gt;= 10, F277&lt;20),'Survival Probabilities'!$C$13,if(and(F277&gt;= 20, F277&lt;30),'Survival Probabilities'!$C$14,if(and(F277&gt;= 30, F277&lt;40),'Survival Probabilities'!$C$15,if(and(F277&gt;= 40, F277&lt;50),'Survival Probabilities'!$C$16,if(and(F277&gt;= 50, F277&lt;60),'Survival Probabilities'!$C$17,if(and(F277&gt;= 60, F277&lt;70),'Survival Probabilities'!$C$18,if(and(F277&gt;= 70, F277&lt;80),5%,if(and(F277&gt;= 80, F277&lt;90),5%,if(isblank(F277),1))))))))))))</f>
        <v>0.3157894737</v>
      </c>
      <c r="Q277" s="4">
        <f>if(L277 = "C",'Survival Probabilities'!$C$7,if(L277="Q",'Survival Probabilities'!$C$8,if(L277="S",'Survival Probabilities'!$C$9,if(isblank(L277),1))))</f>
        <v>0.3369565217</v>
      </c>
      <c r="R277" s="4">
        <f>if(M277='Survival Probabilities'!$B$21,'Survival Probabilities'!$C$21,if(M277='Survival Probabilities'!$B$22,'Survival Probabilities'!$C$22,if(M277='Survival Probabilities'!$B$23,'Survival Probabilities'!$C$23,if(M277='Survival Probabilities'!$B$24,'Survival Probabilities'!$C$24,if(M277='Survival Probabilities'!$B$25,'Survival Probabilities'!$C$25,if(M277='Survival Probabilities'!$B$26,'Survival Probabilities'!$C$26,if(M277='Survival Probabilities'!$B$27,'Survival Probabilities'!$C$27,if(M277='Survival Probabilities'!$B$28,5%,if(M277="",1)))))))))</f>
        <v>0.7575757576</v>
      </c>
      <c r="S277" s="4">
        <f t="shared" si="1"/>
        <v>0.03766248874</v>
      </c>
      <c r="T277" s="5">
        <f>if(S277&gt;='Survival Probabilities'!$J$4,1,0)</f>
        <v>1</v>
      </c>
      <c r="U277" s="5">
        <f t="shared" si="2"/>
        <v>1</v>
      </c>
    </row>
    <row r="278">
      <c r="A278" s="3">
        <v>277.0</v>
      </c>
      <c r="B278" s="3">
        <v>0.0</v>
      </c>
      <c r="C278" s="3">
        <v>3.0</v>
      </c>
      <c r="D278" s="3" t="s">
        <v>429</v>
      </c>
      <c r="E278" s="3" t="s">
        <v>26</v>
      </c>
      <c r="F278" s="3">
        <v>45.0</v>
      </c>
      <c r="G278" s="3">
        <v>0.0</v>
      </c>
      <c r="H278" s="3">
        <v>0.0</v>
      </c>
      <c r="I278" s="3">
        <v>347073.0</v>
      </c>
      <c r="J278" s="3">
        <v>7.75</v>
      </c>
      <c r="L278" s="3" t="s">
        <v>24</v>
      </c>
      <c r="M278" s="5" t="str">
        <f t="shared" si="3"/>
        <v/>
      </c>
      <c r="N278" s="4">
        <f>if(C278=1,'Survival Probabilities'!$C$2,if(C278 = 2,'Survival Probabilities'!$C$3,if(C278 = 3,'Survival Probabilities'!$C$4,if(isblank(C278),1))))</f>
        <v>0.2428571429</v>
      </c>
      <c r="O278" s="4">
        <f>if(E278 = "male",'Survival Probabilities'!$C$5,if(E278="female",'Survival Probabilities'!$C$6,if(isblank(E278),1)))</f>
        <v>0.7420382166</v>
      </c>
      <c r="P278" s="4">
        <f>if(F278 &lt; 1,'Survival Probabilities'!$C$10,if(and(F278&gt;= 1, F278&lt;5),'Survival Probabilities'!$C$11, if(and(F278&gt;= 5, F278&lt;10),'Survival Probabilities'!$C$12,if(and(F278&gt;= 10, F278&lt;20),'Survival Probabilities'!$C$13,if(and(F278&gt;= 20, F278&lt;30),'Survival Probabilities'!$C$14,if(and(F278&gt;= 30, F278&lt;40),'Survival Probabilities'!$C$15,if(and(F278&gt;= 40, F278&lt;50),'Survival Probabilities'!$C$16,if(and(F278&gt;= 50, F278&lt;60),'Survival Probabilities'!$C$17,if(and(F278&gt;= 60, F278&lt;70),'Survival Probabilities'!$C$18,if(and(F278&gt;= 70, F278&lt;80),5%,if(and(F278&gt;= 80, F278&lt;90),5%,if(isblank(F278),1))))))))))))</f>
        <v>0.3820224719</v>
      </c>
      <c r="Q278" s="4">
        <f>if(L278 = "C",'Survival Probabilities'!$C$7,if(L278="Q",'Survival Probabilities'!$C$8,if(L278="S",'Survival Probabilities'!$C$9,if(isblank(L278),1))))</f>
        <v>0.3369565217</v>
      </c>
      <c r="R278" s="5">
        <f>if(M278='Survival Probabilities'!$B$21,'Survival Probabilities'!$C$21,if(M278='Survival Probabilities'!$B$22,'Survival Probabilities'!$C$22,if(M278='Survival Probabilities'!$B$23,'Survival Probabilities'!$C$23,if(M278='Survival Probabilities'!$B$24,'Survival Probabilities'!$C$24,if(M278='Survival Probabilities'!$B$25,'Survival Probabilities'!$C$25,if(M278='Survival Probabilities'!$B$26,'Survival Probabilities'!$C$26,if(M278='Survival Probabilities'!$B$27,'Survival Probabilities'!$C$27,if(M278='Survival Probabilities'!$B$28,5%,if(M278="",1)))))))))</f>
        <v>1</v>
      </c>
      <c r="S278" s="4">
        <f t="shared" si="1"/>
        <v>0.02319743312</v>
      </c>
      <c r="T278" s="5">
        <f>if(S278&gt;='Survival Probabilities'!$J$4,1,0)</f>
        <v>0</v>
      </c>
      <c r="U278" s="5">
        <f t="shared" si="2"/>
        <v>1</v>
      </c>
    </row>
    <row r="279">
      <c r="A279" s="3">
        <v>278.0</v>
      </c>
      <c r="B279" s="3">
        <v>0.0</v>
      </c>
      <c r="C279" s="3">
        <v>2.0</v>
      </c>
      <c r="D279" s="3" t="s">
        <v>430</v>
      </c>
      <c r="E279" s="3" t="s">
        <v>22</v>
      </c>
      <c r="G279" s="3">
        <v>0.0</v>
      </c>
      <c r="H279" s="3">
        <v>0.0</v>
      </c>
      <c r="I279" s="3">
        <v>239853.0</v>
      </c>
      <c r="J279" s="3">
        <v>0.0</v>
      </c>
      <c r="L279" s="3" t="s">
        <v>24</v>
      </c>
      <c r="M279" s="5" t="str">
        <f t="shared" si="3"/>
        <v/>
      </c>
      <c r="N279" s="4">
        <f>if(C279=1,'Survival Probabilities'!$C$2,if(C279 = 2,'Survival Probabilities'!$C$3,if(C279 = 3,'Survival Probabilities'!$C$4,if(isblank(C279),1))))</f>
        <v>0.472826087</v>
      </c>
      <c r="O279" s="4">
        <f>if(E279 = "male",'Survival Probabilities'!$C$5,if(E279="female",'Survival Probabilities'!$C$6,if(isblank(E279),1)))</f>
        <v>0.1889081456</v>
      </c>
      <c r="P279" s="4">
        <f>if(F279 &lt; 1,'Survival Probabilities'!$C$10,if(and(F279&gt;= 1, F279&lt;5),'Survival Probabilities'!$C$11, if(and(F279&gt;= 5, F279&lt;10),'Survival Probabilities'!$C$12,if(and(F279&gt;= 10, F279&lt;20),'Survival Probabilities'!$C$13,if(and(F279&gt;= 20, F279&lt;30),'Survival Probabilities'!$C$14,if(and(F279&gt;= 30, F279&lt;40),'Survival Probabilities'!$C$15,if(and(F279&gt;= 40, F279&lt;50),'Survival Probabilities'!$C$16,if(and(F279&gt;= 50, F279&lt;60),'Survival Probabilities'!$C$17,if(and(F279&gt;= 60, F279&lt;70),'Survival Probabilities'!$C$18,if(and(F279&gt;= 70, F279&lt;80),5%,if(and(F279&gt;= 80, F279&lt;90),5%,if(isblank(F279),1))))))))))))</f>
        <v>1</v>
      </c>
      <c r="Q279" s="4">
        <f>if(L279 = "C",'Survival Probabilities'!$C$7,if(L279="Q",'Survival Probabilities'!$C$8,if(L279="S",'Survival Probabilities'!$C$9,if(isblank(L279),1))))</f>
        <v>0.3369565217</v>
      </c>
      <c r="R279" s="5">
        <f>if(M279='Survival Probabilities'!$B$21,'Survival Probabilities'!$C$21,if(M279='Survival Probabilities'!$B$22,'Survival Probabilities'!$C$22,if(M279='Survival Probabilities'!$B$23,'Survival Probabilities'!$C$23,if(M279='Survival Probabilities'!$B$24,'Survival Probabilities'!$C$24,if(M279='Survival Probabilities'!$B$25,'Survival Probabilities'!$C$25,if(M279='Survival Probabilities'!$B$26,'Survival Probabilities'!$C$26,if(M279='Survival Probabilities'!$B$27,'Survival Probabilities'!$C$27,if(M279='Survival Probabilities'!$B$28,5%,if(M279="",1)))))))))</f>
        <v>1</v>
      </c>
      <c r="S279" s="4">
        <f t="shared" si="1"/>
        <v>0.03009719215</v>
      </c>
      <c r="T279" s="5">
        <f>if(S279&gt;='Survival Probabilities'!$J$4,1,0)</f>
        <v>1</v>
      </c>
      <c r="U279" s="5">
        <f t="shared" si="2"/>
        <v>0</v>
      </c>
    </row>
    <row r="280">
      <c r="A280" s="3">
        <v>279.0</v>
      </c>
      <c r="B280" s="3">
        <v>0.0</v>
      </c>
      <c r="C280" s="3">
        <v>3.0</v>
      </c>
      <c r="D280" s="3" t="s">
        <v>431</v>
      </c>
      <c r="E280" s="3" t="s">
        <v>22</v>
      </c>
      <c r="F280" s="3">
        <v>7.0</v>
      </c>
      <c r="G280" s="3">
        <v>4.0</v>
      </c>
      <c r="H280" s="3">
        <v>1.0</v>
      </c>
      <c r="I280" s="3">
        <v>382652.0</v>
      </c>
      <c r="J280" s="3">
        <v>29.125</v>
      </c>
      <c r="L280" s="3" t="s">
        <v>36</v>
      </c>
      <c r="M280" s="5" t="str">
        <f t="shared" si="3"/>
        <v/>
      </c>
      <c r="N280" s="4">
        <f>if(C280=1,'Survival Probabilities'!$C$2,if(C280 = 2,'Survival Probabilities'!$C$3,if(C280 = 3,'Survival Probabilities'!$C$4,if(isblank(C280),1))))</f>
        <v>0.2428571429</v>
      </c>
      <c r="O280" s="4">
        <f>if(E280 = "male",'Survival Probabilities'!$C$5,if(E280="female",'Survival Probabilities'!$C$6,if(isblank(E280),1)))</f>
        <v>0.1889081456</v>
      </c>
      <c r="P280" s="4">
        <f>if(F280 &lt; 1,'Survival Probabilities'!$C$10,if(and(F280&gt;= 1, F280&lt;5),'Survival Probabilities'!$C$11, if(and(F280&gt;= 5, F280&lt;10),'Survival Probabilities'!$C$12,if(and(F280&gt;= 10, F280&lt;20),'Survival Probabilities'!$C$13,if(and(F280&gt;= 20, F280&lt;30),'Survival Probabilities'!$C$14,if(and(F280&gt;= 30, F280&lt;40),'Survival Probabilities'!$C$15,if(and(F280&gt;= 40, F280&lt;50),'Survival Probabilities'!$C$16,if(and(F280&gt;= 50, F280&lt;60),'Survival Probabilities'!$C$17,if(and(F280&gt;= 60, F280&lt;70),'Survival Probabilities'!$C$18,if(and(F280&gt;= 70, F280&lt;80),5%,if(and(F280&gt;= 80, F280&lt;90),5%,if(isblank(F280),1))))))))))))</f>
        <v>0.5</v>
      </c>
      <c r="Q280" s="4">
        <f>if(L280 = "C",'Survival Probabilities'!$C$7,if(L280="Q",'Survival Probabilities'!$C$8,if(L280="S",'Survival Probabilities'!$C$9,if(isblank(L280),1))))</f>
        <v>0.3896103896</v>
      </c>
      <c r="R280" s="5">
        <f>if(M280='Survival Probabilities'!$B$21,'Survival Probabilities'!$C$21,if(M280='Survival Probabilities'!$B$22,'Survival Probabilities'!$C$22,if(M280='Survival Probabilities'!$B$23,'Survival Probabilities'!$C$23,if(M280='Survival Probabilities'!$B$24,'Survival Probabilities'!$C$24,if(M280='Survival Probabilities'!$B$25,'Survival Probabilities'!$C$25,if(M280='Survival Probabilities'!$B$26,'Survival Probabilities'!$C$26,if(M280='Survival Probabilities'!$B$27,'Survival Probabilities'!$C$27,if(M280='Survival Probabilities'!$B$28,5%,if(M280="",1)))))))))</f>
        <v>1</v>
      </c>
      <c r="S280" s="4">
        <f t="shared" si="1"/>
        <v>0.008937212824</v>
      </c>
      <c r="T280" s="5">
        <f>if(S280&gt;='Survival Probabilities'!$J$4,1,0)</f>
        <v>0</v>
      </c>
      <c r="U280" s="5">
        <f t="shared" si="2"/>
        <v>1</v>
      </c>
    </row>
    <row r="281">
      <c r="A281" s="3">
        <v>280.0</v>
      </c>
      <c r="B281" s="3">
        <v>1.0</v>
      </c>
      <c r="C281" s="3">
        <v>3.0</v>
      </c>
      <c r="D281" s="3" t="s">
        <v>432</v>
      </c>
      <c r="E281" s="3" t="s">
        <v>26</v>
      </c>
      <c r="F281" s="3">
        <v>35.0</v>
      </c>
      <c r="G281" s="3">
        <v>1.0</v>
      </c>
      <c r="H281" s="3">
        <v>1.0</v>
      </c>
      <c r="I281" s="3" t="s">
        <v>433</v>
      </c>
      <c r="J281" s="3">
        <v>20.25</v>
      </c>
      <c r="L281" s="3" t="s">
        <v>24</v>
      </c>
      <c r="M281" s="5" t="str">
        <f t="shared" si="3"/>
        <v/>
      </c>
      <c r="N281" s="4">
        <f>if(C281=1,'Survival Probabilities'!$C$2,if(C281 = 2,'Survival Probabilities'!$C$3,if(C281 = 3,'Survival Probabilities'!$C$4,if(isblank(C281),1))))</f>
        <v>0.2428571429</v>
      </c>
      <c r="O281" s="4">
        <f>if(E281 = "male",'Survival Probabilities'!$C$5,if(E281="female",'Survival Probabilities'!$C$6,if(isblank(E281),1)))</f>
        <v>0.7420382166</v>
      </c>
      <c r="P281" s="4">
        <f>if(F281 &lt; 1,'Survival Probabilities'!$C$10,if(and(F281&gt;= 1, F281&lt;5),'Survival Probabilities'!$C$11, if(and(F281&gt;= 5, F281&lt;10),'Survival Probabilities'!$C$12,if(and(F281&gt;= 10, F281&lt;20),'Survival Probabilities'!$C$13,if(and(F281&gt;= 20, F281&lt;30),'Survival Probabilities'!$C$14,if(and(F281&gt;= 30, F281&lt;40),'Survival Probabilities'!$C$15,if(and(F281&gt;= 40, F281&lt;50),'Survival Probabilities'!$C$16,if(and(F281&gt;= 50, F281&lt;60),'Survival Probabilities'!$C$17,if(and(F281&gt;= 60, F281&lt;70),'Survival Probabilities'!$C$18,if(and(F281&gt;= 70, F281&lt;80),5%,if(and(F281&gt;= 80, F281&lt;90),5%,if(isblank(F281),1))))))))))))</f>
        <v>0.4371257485</v>
      </c>
      <c r="Q281" s="4">
        <f>if(L281 = "C",'Survival Probabilities'!$C$7,if(L281="Q",'Survival Probabilities'!$C$8,if(L281="S",'Survival Probabilities'!$C$9,if(isblank(L281),1))))</f>
        <v>0.3369565217</v>
      </c>
      <c r="R281" s="5">
        <f>if(M281='Survival Probabilities'!$B$21,'Survival Probabilities'!$C$21,if(M281='Survival Probabilities'!$B$22,'Survival Probabilities'!$C$22,if(M281='Survival Probabilities'!$B$23,'Survival Probabilities'!$C$23,if(M281='Survival Probabilities'!$B$24,'Survival Probabilities'!$C$24,if(M281='Survival Probabilities'!$B$25,'Survival Probabilities'!$C$25,if(M281='Survival Probabilities'!$B$26,'Survival Probabilities'!$C$26,if(M281='Survival Probabilities'!$B$27,'Survival Probabilities'!$C$27,if(M281='Survival Probabilities'!$B$28,5%,if(M281="",1)))))))))</f>
        <v>1</v>
      </c>
      <c r="S281" s="4">
        <f t="shared" si="1"/>
        <v>0.02654345244</v>
      </c>
      <c r="T281" s="5">
        <f>if(S281&gt;='Survival Probabilities'!$J$4,1,0)</f>
        <v>0</v>
      </c>
      <c r="U281" s="5">
        <f t="shared" si="2"/>
        <v>0</v>
      </c>
    </row>
    <row r="282">
      <c r="A282" s="3">
        <v>281.0</v>
      </c>
      <c r="B282" s="3">
        <v>0.0</v>
      </c>
      <c r="C282" s="3">
        <v>3.0</v>
      </c>
      <c r="D282" s="3" t="s">
        <v>434</v>
      </c>
      <c r="E282" s="3" t="s">
        <v>22</v>
      </c>
      <c r="F282" s="3">
        <v>65.0</v>
      </c>
      <c r="G282" s="3">
        <v>0.0</v>
      </c>
      <c r="H282" s="3">
        <v>0.0</v>
      </c>
      <c r="I282" s="3">
        <v>336439.0</v>
      </c>
      <c r="J282" s="3">
        <v>7.75</v>
      </c>
      <c r="L282" s="3" t="s">
        <v>36</v>
      </c>
      <c r="M282" s="5" t="str">
        <f t="shared" si="3"/>
        <v/>
      </c>
      <c r="N282" s="4">
        <f>if(C282=1,'Survival Probabilities'!$C$2,if(C282 = 2,'Survival Probabilities'!$C$3,if(C282 = 3,'Survival Probabilities'!$C$4,if(isblank(C282),1))))</f>
        <v>0.2428571429</v>
      </c>
      <c r="O282" s="4">
        <f>if(E282 = "male",'Survival Probabilities'!$C$5,if(E282="female",'Survival Probabilities'!$C$6,if(isblank(E282),1)))</f>
        <v>0.1889081456</v>
      </c>
      <c r="P282" s="4">
        <f>if(F282 &lt; 1,'Survival Probabilities'!$C$10,if(and(F282&gt;= 1, F282&lt;5),'Survival Probabilities'!$C$11, if(and(F282&gt;= 5, F282&lt;10),'Survival Probabilities'!$C$12,if(and(F282&gt;= 10, F282&lt;20),'Survival Probabilities'!$C$13,if(and(F282&gt;= 20, F282&lt;30),'Survival Probabilities'!$C$14,if(and(F282&gt;= 30, F282&lt;40),'Survival Probabilities'!$C$15,if(and(F282&gt;= 40, F282&lt;50),'Survival Probabilities'!$C$16,if(and(F282&gt;= 50, F282&lt;60),'Survival Probabilities'!$C$17,if(and(F282&gt;= 60, F282&lt;70),'Survival Probabilities'!$C$18,if(and(F282&gt;= 70, F282&lt;80),5%,if(and(F282&gt;= 80, F282&lt;90),5%,if(isblank(F282),1))))))))))))</f>
        <v>0.3157894737</v>
      </c>
      <c r="Q282" s="4">
        <f>if(L282 = "C",'Survival Probabilities'!$C$7,if(L282="Q",'Survival Probabilities'!$C$8,if(L282="S",'Survival Probabilities'!$C$9,if(isblank(L282),1))))</f>
        <v>0.3896103896</v>
      </c>
      <c r="R282" s="5">
        <f>if(M282='Survival Probabilities'!$B$21,'Survival Probabilities'!$C$21,if(M282='Survival Probabilities'!$B$22,'Survival Probabilities'!$C$22,if(M282='Survival Probabilities'!$B$23,'Survival Probabilities'!$C$23,if(M282='Survival Probabilities'!$B$24,'Survival Probabilities'!$C$24,if(M282='Survival Probabilities'!$B$25,'Survival Probabilities'!$C$25,if(M282='Survival Probabilities'!$B$26,'Survival Probabilities'!$C$26,if(M282='Survival Probabilities'!$B$27,'Survival Probabilities'!$C$27,if(M282='Survival Probabilities'!$B$28,5%,if(M282="",1)))))))))</f>
        <v>1</v>
      </c>
      <c r="S282" s="4">
        <f t="shared" si="1"/>
        <v>0.005644555468</v>
      </c>
      <c r="T282" s="5">
        <f>if(S282&gt;='Survival Probabilities'!$J$4,1,0)</f>
        <v>0</v>
      </c>
      <c r="U282" s="5">
        <f t="shared" si="2"/>
        <v>1</v>
      </c>
    </row>
    <row r="283">
      <c r="A283" s="3">
        <v>282.0</v>
      </c>
      <c r="B283" s="3">
        <v>0.0</v>
      </c>
      <c r="C283" s="3">
        <v>3.0</v>
      </c>
      <c r="D283" s="3" t="s">
        <v>435</v>
      </c>
      <c r="E283" s="3" t="s">
        <v>22</v>
      </c>
      <c r="F283" s="3">
        <v>28.0</v>
      </c>
      <c r="G283" s="3">
        <v>0.0</v>
      </c>
      <c r="H283" s="3">
        <v>0.0</v>
      </c>
      <c r="I283" s="3">
        <v>347464.0</v>
      </c>
      <c r="J283" s="3">
        <v>7.8542</v>
      </c>
      <c r="L283" s="3" t="s">
        <v>24</v>
      </c>
      <c r="M283" s="5" t="str">
        <f t="shared" si="3"/>
        <v/>
      </c>
      <c r="N283" s="4">
        <f>if(C283=1,'Survival Probabilities'!$C$2,if(C283 = 2,'Survival Probabilities'!$C$3,if(C283 = 3,'Survival Probabilities'!$C$4,if(isblank(C283),1))))</f>
        <v>0.2428571429</v>
      </c>
      <c r="O283" s="4">
        <f>if(E283 = "male",'Survival Probabilities'!$C$5,if(E283="female",'Survival Probabilities'!$C$6,if(isblank(E283),1)))</f>
        <v>0.1889081456</v>
      </c>
      <c r="P283" s="4">
        <f>if(F283 &lt; 1,'Survival Probabilities'!$C$10,if(and(F283&gt;= 1, F283&lt;5),'Survival Probabilities'!$C$11, if(and(F283&gt;= 5, F283&lt;10),'Survival Probabilities'!$C$12,if(and(F283&gt;= 10, F283&lt;20),'Survival Probabilities'!$C$13,if(and(F283&gt;= 20, F283&lt;30),'Survival Probabilities'!$C$14,if(and(F283&gt;= 30, F283&lt;40),'Survival Probabilities'!$C$15,if(and(F283&gt;= 40, F283&lt;50),'Survival Probabilities'!$C$16,if(and(F283&gt;= 50, F283&lt;60),'Survival Probabilities'!$C$17,if(and(F283&gt;= 60, F283&lt;70),'Survival Probabilities'!$C$18,if(and(F283&gt;= 70, F283&lt;80),5%,if(and(F283&gt;= 80, F283&lt;90),5%,if(isblank(F283),1))))))))))))</f>
        <v>0.35</v>
      </c>
      <c r="Q283" s="4">
        <f>if(L283 = "C",'Survival Probabilities'!$C$7,if(L283="Q",'Survival Probabilities'!$C$8,if(L283="S",'Survival Probabilities'!$C$9,if(isblank(L283),1))))</f>
        <v>0.3369565217</v>
      </c>
      <c r="R283" s="5">
        <f>if(M283='Survival Probabilities'!$B$21,'Survival Probabilities'!$C$21,if(M283='Survival Probabilities'!$B$22,'Survival Probabilities'!$C$22,if(M283='Survival Probabilities'!$B$23,'Survival Probabilities'!$C$23,if(M283='Survival Probabilities'!$B$24,'Survival Probabilities'!$C$24,if(M283='Survival Probabilities'!$B$25,'Survival Probabilities'!$C$25,if(M283='Survival Probabilities'!$B$26,'Survival Probabilities'!$C$26,if(M283='Survival Probabilities'!$B$27,'Survival Probabilities'!$C$27,if(M283='Survival Probabilities'!$B$28,5%,if(M283="",1)))))))))</f>
        <v>1</v>
      </c>
      <c r="S283" s="4">
        <f t="shared" si="1"/>
        <v>0.005410575691</v>
      </c>
      <c r="T283" s="5">
        <f>if(S283&gt;='Survival Probabilities'!$J$4,1,0)</f>
        <v>0</v>
      </c>
      <c r="U283" s="5">
        <f t="shared" si="2"/>
        <v>1</v>
      </c>
    </row>
    <row r="284">
      <c r="A284" s="3">
        <v>283.0</v>
      </c>
      <c r="B284" s="3">
        <v>0.0</v>
      </c>
      <c r="C284" s="3">
        <v>3.0</v>
      </c>
      <c r="D284" s="3" t="s">
        <v>436</v>
      </c>
      <c r="E284" s="3" t="s">
        <v>22</v>
      </c>
      <c r="F284" s="3">
        <v>16.0</v>
      </c>
      <c r="G284" s="3">
        <v>0.0</v>
      </c>
      <c r="H284" s="3">
        <v>0.0</v>
      </c>
      <c r="I284" s="3">
        <v>345778.0</v>
      </c>
      <c r="J284" s="3">
        <v>9.5</v>
      </c>
      <c r="L284" s="3" t="s">
        <v>24</v>
      </c>
      <c r="M284" s="5" t="str">
        <f t="shared" si="3"/>
        <v/>
      </c>
      <c r="N284" s="4">
        <f>if(C284=1,'Survival Probabilities'!$C$2,if(C284 = 2,'Survival Probabilities'!$C$3,if(C284 = 3,'Survival Probabilities'!$C$4,if(isblank(C284),1))))</f>
        <v>0.2428571429</v>
      </c>
      <c r="O284" s="4">
        <f>if(E284 = "male",'Survival Probabilities'!$C$5,if(E284="female",'Survival Probabilities'!$C$6,if(isblank(E284),1)))</f>
        <v>0.1889081456</v>
      </c>
      <c r="P284" s="4">
        <f>if(F284 &lt; 1,'Survival Probabilities'!$C$10,if(and(F284&gt;= 1, F284&lt;5),'Survival Probabilities'!$C$11, if(and(F284&gt;= 5, F284&lt;10),'Survival Probabilities'!$C$12,if(and(F284&gt;= 10, F284&lt;20),'Survival Probabilities'!$C$13,if(and(F284&gt;= 20, F284&lt;30),'Survival Probabilities'!$C$14,if(and(F284&gt;= 30, F284&lt;40),'Survival Probabilities'!$C$15,if(and(F284&gt;= 40, F284&lt;50),'Survival Probabilities'!$C$16,if(and(F284&gt;= 50, F284&lt;60),'Survival Probabilities'!$C$17,if(and(F284&gt;= 60, F284&lt;70),'Survival Probabilities'!$C$18,if(and(F284&gt;= 70, F284&lt;80),5%,if(and(F284&gt;= 80, F284&lt;90),5%,if(isblank(F284),1))))))))))))</f>
        <v>0.4019607843</v>
      </c>
      <c r="Q284" s="4">
        <f>if(L284 = "C",'Survival Probabilities'!$C$7,if(L284="Q",'Survival Probabilities'!$C$8,if(L284="S",'Survival Probabilities'!$C$9,if(isblank(L284),1))))</f>
        <v>0.3369565217</v>
      </c>
      <c r="R284" s="5">
        <f>if(M284='Survival Probabilities'!$B$21,'Survival Probabilities'!$C$21,if(M284='Survival Probabilities'!$B$22,'Survival Probabilities'!$C$22,if(M284='Survival Probabilities'!$B$23,'Survival Probabilities'!$C$23,if(M284='Survival Probabilities'!$B$24,'Survival Probabilities'!$C$24,if(M284='Survival Probabilities'!$B$25,'Survival Probabilities'!$C$25,if(M284='Survival Probabilities'!$B$26,'Survival Probabilities'!$C$26,if(M284='Survival Probabilities'!$B$27,'Survival Probabilities'!$C$27,if(M284='Survival Probabilities'!$B$28,5%,if(M284="",1)))))))))</f>
        <v>1</v>
      </c>
      <c r="S284" s="4">
        <f t="shared" si="1"/>
        <v>0.006213826424</v>
      </c>
      <c r="T284" s="5">
        <f>if(S284&gt;='Survival Probabilities'!$J$4,1,0)</f>
        <v>0</v>
      </c>
      <c r="U284" s="5">
        <f t="shared" si="2"/>
        <v>1</v>
      </c>
    </row>
    <row r="285">
      <c r="A285" s="3">
        <v>284.0</v>
      </c>
      <c r="B285" s="3">
        <v>1.0</v>
      </c>
      <c r="C285" s="3">
        <v>3.0</v>
      </c>
      <c r="D285" s="3" t="s">
        <v>437</v>
      </c>
      <c r="E285" s="3" t="s">
        <v>22</v>
      </c>
      <c r="F285" s="3">
        <v>19.0</v>
      </c>
      <c r="G285" s="3">
        <v>0.0</v>
      </c>
      <c r="H285" s="3">
        <v>0.0</v>
      </c>
      <c r="I285" s="3" t="s">
        <v>438</v>
      </c>
      <c r="J285" s="3">
        <v>8.05</v>
      </c>
      <c r="L285" s="3" t="s">
        <v>24</v>
      </c>
      <c r="M285" s="5" t="str">
        <f t="shared" si="3"/>
        <v/>
      </c>
      <c r="N285" s="4">
        <f>if(C285=1,'Survival Probabilities'!$C$2,if(C285 = 2,'Survival Probabilities'!$C$3,if(C285 = 3,'Survival Probabilities'!$C$4,if(isblank(C285),1))))</f>
        <v>0.2428571429</v>
      </c>
      <c r="O285" s="4">
        <f>if(E285 = "male",'Survival Probabilities'!$C$5,if(E285="female",'Survival Probabilities'!$C$6,if(isblank(E285),1)))</f>
        <v>0.1889081456</v>
      </c>
      <c r="P285" s="4">
        <f>if(F285 &lt; 1,'Survival Probabilities'!$C$10,if(and(F285&gt;= 1, F285&lt;5),'Survival Probabilities'!$C$11, if(and(F285&gt;= 5, F285&lt;10),'Survival Probabilities'!$C$12,if(and(F285&gt;= 10, F285&lt;20),'Survival Probabilities'!$C$13,if(and(F285&gt;= 20, F285&lt;30),'Survival Probabilities'!$C$14,if(and(F285&gt;= 30, F285&lt;40),'Survival Probabilities'!$C$15,if(and(F285&gt;= 40, F285&lt;50),'Survival Probabilities'!$C$16,if(and(F285&gt;= 50, F285&lt;60),'Survival Probabilities'!$C$17,if(and(F285&gt;= 60, F285&lt;70),'Survival Probabilities'!$C$18,if(and(F285&gt;= 70, F285&lt;80),5%,if(and(F285&gt;= 80, F285&lt;90),5%,if(isblank(F285),1))))))))))))</f>
        <v>0.4019607843</v>
      </c>
      <c r="Q285" s="4">
        <f>if(L285 = "C",'Survival Probabilities'!$C$7,if(L285="Q",'Survival Probabilities'!$C$8,if(L285="S",'Survival Probabilities'!$C$9,if(isblank(L285),1))))</f>
        <v>0.3369565217</v>
      </c>
      <c r="R285" s="5">
        <f>if(M285='Survival Probabilities'!$B$21,'Survival Probabilities'!$C$21,if(M285='Survival Probabilities'!$B$22,'Survival Probabilities'!$C$22,if(M285='Survival Probabilities'!$B$23,'Survival Probabilities'!$C$23,if(M285='Survival Probabilities'!$B$24,'Survival Probabilities'!$C$24,if(M285='Survival Probabilities'!$B$25,'Survival Probabilities'!$C$25,if(M285='Survival Probabilities'!$B$26,'Survival Probabilities'!$C$26,if(M285='Survival Probabilities'!$B$27,'Survival Probabilities'!$C$27,if(M285='Survival Probabilities'!$B$28,5%,if(M285="",1)))))))))</f>
        <v>1</v>
      </c>
      <c r="S285" s="4">
        <f t="shared" si="1"/>
        <v>0.006213826424</v>
      </c>
      <c r="T285" s="5">
        <f>if(S285&gt;='Survival Probabilities'!$J$4,1,0)</f>
        <v>0</v>
      </c>
      <c r="U285" s="5">
        <f t="shared" si="2"/>
        <v>0</v>
      </c>
    </row>
    <row r="286">
      <c r="A286" s="3">
        <v>285.0</v>
      </c>
      <c r="B286" s="3">
        <v>0.0</v>
      </c>
      <c r="C286" s="3">
        <v>1.0</v>
      </c>
      <c r="D286" s="3" t="s">
        <v>439</v>
      </c>
      <c r="E286" s="3" t="s">
        <v>22</v>
      </c>
      <c r="G286" s="3">
        <v>0.0</v>
      </c>
      <c r="H286" s="3">
        <v>0.0</v>
      </c>
      <c r="I286" s="3">
        <v>113056.0</v>
      </c>
      <c r="J286" s="3">
        <v>26.0</v>
      </c>
      <c r="K286" s="3" t="s">
        <v>440</v>
      </c>
      <c r="L286" s="3" t="s">
        <v>24</v>
      </c>
      <c r="M286" s="5" t="str">
        <f t="shared" si="3"/>
        <v>A</v>
      </c>
      <c r="N286" s="4">
        <f>if(C286=1,'Survival Probabilities'!$C$2,if(C286 = 2,'Survival Probabilities'!$C$3,if(C286 = 3,'Survival Probabilities'!$C$4,if(isblank(C286),1))))</f>
        <v>0.6296296296</v>
      </c>
      <c r="O286" s="4">
        <f>if(E286 = "male",'Survival Probabilities'!$C$5,if(E286="female",'Survival Probabilities'!$C$6,if(isblank(E286),1)))</f>
        <v>0.1889081456</v>
      </c>
      <c r="P286" s="4">
        <f>if(F286 &lt; 1,'Survival Probabilities'!$C$10,if(and(F286&gt;= 1, F286&lt;5),'Survival Probabilities'!$C$11, if(and(F286&gt;= 5, F286&lt;10),'Survival Probabilities'!$C$12,if(and(F286&gt;= 10, F286&lt;20),'Survival Probabilities'!$C$13,if(and(F286&gt;= 20, F286&lt;30),'Survival Probabilities'!$C$14,if(and(F286&gt;= 30, F286&lt;40),'Survival Probabilities'!$C$15,if(and(F286&gt;= 40, F286&lt;50),'Survival Probabilities'!$C$16,if(and(F286&gt;= 50, F286&lt;60),'Survival Probabilities'!$C$17,if(and(F286&gt;= 60, F286&lt;70),'Survival Probabilities'!$C$18,if(and(F286&gt;= 70, F286&lt;80),5%,if(and(F286&gt;= 80, F286&lt;90),5%,if(isblank(F286),1))))))))))))</f>
        <v>1</v>
      </c>
      <c r="Q286" s="4">
        <f>if(L286 = "C",'Survival Probabilities'!$C$7,if(L286="Q",'Survival Probabilities'!$C$8,if(L286="S",'Survival Probabilities'!$C$9,if(isblank(L286),1))))</f>
        <v>0.3369565217</v>
      </c>
      <c r="R286" s="4">
        <f>if(M286='Survival Probabilities'!$B$21,'Survival Probabilities'!$C$21,if(M286='Survival Probabilities'!$B$22,'Survival Probabilities'!$C$22,if(M286='Survival Probabilities'!$B$23,'Survival Probabilities'!$C$23,if(M286='Survival Probabilities'!$B$24,'Survival Probabilities'!$C$24,if(M286='Survival Probabilities'!$B$25,'Survival Probabilities'!$C$25,if(M286='Survival Probabilities'!$B$26,'Survival Probabilities'!$C$26,if(M286='Survival Probabilities'!$B$27,'Survival Probabilities'!$C$27,if(M286='Survival Probabilities'!$B$28,5%,if(M286="",1)))))))))</f>
        <v>0.4666666667</v>
      </c>
      <c r="S286" s="4">
        <f t="shared" si="1"/>
        <v>0.01870322461</v>
      </c>
      <c r="T286" s="5">
        <f>if(S286&gt;='Survival Probabilities'!$J$4,1,0)</f>
        <v>0</v>
      </c>
      <c r="U286" s="5">
        <f t="shared" si="2"/>
        <v>1</v>
      </c>
    </row>
    <row r="287">
      <c r="A287" s="3">
        <v>286.0</v>
      </c>
      <c r="B287" s="3">
        <v>0.0</v>
      </c>
      <c r="C287" s="3">
        <v>3.0</v>
      </c>
      <c r="D287" s="3" t="s">
        <v>441</v>
      </c>
      <c r="E287" s="3" t="s">
        <v>22</v>
      </c>
      <c r="F287" s="3">
        <v>33.0</v>
      </c>
      <c r="G287" s="3">
        <v>0.0</v>
      </c>
      <c r="H287" s="3">
        <v>0.0</v>
      </c>
      <c r="I287" s="3">
        <v>349239.0</v>
      </c>
      <c r="J287" s="3">
        <v>8.6625</v>
      </c>
      <c r="L287" s="3" t="s">
        <v>29</v>
      </c>
      <c r="M287" s="5" t="str">
        <f t="shared" si="3"/>
        <v/>
      </c>
      <c r="N287" s="4">
        <f>if(C287=1,'Survival Probabilities'!$C$2,if(C287 = 2,'Survival Probabilities'!$C$3,if(C287 = 3,'Survival Probabilities'!$C$4,if(isblank(C287),1))))</f>
        <v>0.2428571429</v>
      </c>
      <c r="O287" s="4">
        <f>if(E287 = "male",'Survival Probabilities'!$C$5,if(E287="female",'Survival Probabilities'!$C$6,if(isblank(E287),1)))</f>
        <v>0.1889081456</v>
      </c>
      <c r="P287" s="4">
        <f>if(F287 &lt; 1,'Survival Probabilities'!$C$10,if(and(F287&gt;= 1, F287&lt;5),'Survival Probabilities'!$C$11, if(and(F287&gt;= 5, F287&lt;10),'Survival Probabilities'!$C$12,if(and(F287&gt;= 10, F287&lt;20),'Survival Probabilities'!$C$13,if(and(F287&gt;= 20, F287&lt;30),'Survival Probabilities'!$C$14,if(and(F287&gt;= 30, F287&lt;40),'Survival Probabilities'!$C$15,if(and(F287&gt;= 40, F287&lt;50),'Survival Probabilities'!$C$16,if(and(F287&gt;= 50, F287&lt;60),'Survival Probabilities'!$C$17,if(and(F287&gt;= 60, F287&lt;70),'Survival Probabilities'!$C$18,if(and(F287&gt;= 70, F287&lt;80),5%,if(and(F287&gt;= 80, F287&lt;90),5%,if(isblank(F287),1))))))))))))</f>
        <v>0.4371257485</v>
      </c>
      <c r="Q287" s="4">
        <f>if(L287 = "C",'Survival Probabilities'!$C$7,if(L287="Q",'Survival Probabilities'!$C$8,if(L287="S",'Survival Probabilities'!$C$9,if(isblank(L287),1))))</f>
        <v>0.5535714286</v>
      </c>
      <c r="R287" s="5">
        <f>if(M287='Survival Probabilities'!$B$21,'Survival Probabilities'!$C$21,if(M287='Survival Probabilities'!$B$22,'Survival Probabilities'!$C$22,if(M287='Survival Probabilities'!$B$23,'Survival Probabilities'!$C$23,if(M287='Survival Probabilities'!$B$24,'Survival Probabilities'!$C$24,if(M287='Survival Probabilities'!$B$25,'Survival Probabilities'!$C$25,if(M287='Survival Probabilities'!$B$26,'Survival Probabilities'!$C$26,if(M287='Survival Probabilities'!$B$27,'Survival Probabilities'!$C$27,if(M287='Survival Probabilities'!$B$28,5%,if(M287="",1)))))))))</f>
        <v>1</v>
      </c>
      <c r="S287" s="4">
        <f t="shared" si="1"/>
        <v>0.01110149894</v>
      </c>
      <c r="T287" s="5">
        <f>if(S287&gt;='Survival Probabilities'!$J$4,1,0)</f>
        <v>0</v>
      </c>
      <c r="U287" s="5">
        <f t="shared" si="2"/>
        <v>1</v>
      </c>
    </row>
    <row r="288">
      <c r="A288" s="3">
        <v>287.0</v>
      </c>
      <c r="B288" s="3">
        <v>1.0</v>
      </c>
      <c r="C288" s="3">
        <v>3.0</v>
      </c>
      <c r="D288" s="3" t="s">
        <v>442</v>
      </c>
      <c r="E288" s="3" t="s">
        <v>22</v>
      </c>
      <c r="F288" s="3">
        <v>30.0</v>
      </c>
      <c r="G288" s="3">
        <v>0.0</v>
      </c>
      <c r="H288" s="3">
        <v>0.0</v>
      </c>
      <c r="I288" s="3">
        <v>345774.0</v>
      </c>
      <c r="J288" s="3">
        <v>9.5</v>
      </c>
      <c r="L288" s="3" t="s">
        <v>24</v>
      </c>
      <c r="M288" s="5" t="str">
        <f t="shared" si="3"/>
        <v/>
      </c>
      <c r="N288" s="4">
        <f>if(C288=1,'Survival Probabilities'!$C$2,if(C288 = 2,'Survival Probabilities'!$C$3,if(C288 = 3,'Survival Probabilities'!$C$4,if(isblank(C288),1))))</f>
        <v>0.2428571429</v>
      </c>
      <c r="O288" s="4">
        <f>if(E288 = "male",'Survival Probabilities'!$C$5,if(E288="female",'Survival Probabilities'!$C$6,if(isblank(E288),1)))</f>
        <v>0.1889081456</v>
      </c>
      <c r="P288" s="4">
        <f>if(F288 &lt; 1,'Survival Probabilities'!$C$10,if(and(F288&gt;= 1, F288&lt;5),'Survival Probabilities'!$C$11, if(and(F288&gt;= 5, F288&lt;10),'Survival Probabilities'!$C$12,if(and(F288&gt;= 10, F288&lt;20),'Survival Probabilities'!$C$13,if(and(F288&gt;= 20, F288&lt;30),'Survival Probabilities'!$C$14,if(and(F288&gt;= 30, F288&lt;40),'Survival Probabilities'!$C$15,if(and(F288&gt;= 40, F288&lt;50),'Survival Probabilities'!$C$16,if(and(F288&gt;= 50, F288&lt;60),'Survival Probabilities'!$C$17,if(and(F288&gt;= 60, F288&lt;70),'Survival Probabilities'!$C$18,if(and(F288&gt;= 70, F288&lt;80),5%,if(and(F288&gt;= 80, F288&lt;90),5%,if(isblank(F288),1))))))))))))</f>
        <v>0.4371257485</v>
      </c>
      <c r="Q288" s="4">
        <f>if(L288 = "C",'Survival Probabilities'!$C$7,if(L288="Q",'Survival Probabilities'!$C$8,if(L288="S",'Survival Probabilities'!$C$9,if(isblank(L288),1))))</f>
        <v>0.3369565217</v>
      </c>
      <c r="R288" s="5">
        <f>if(M288='Survival Probabilities'!$B$21,'Survival Probabilities'!$C$21,if(M288='Survival Probabilities'!$B$22,'Survival Probabilities'!$C$22,if(M288='Survival Probabilities'!$B$23,'Survival Probabilities'!$C$23,if(M288='Survival Probabilities'!$B$24,'Survival Probabilities'!$C$24,if(M288='Survival Probabilities'!$B$25,'Survival Probabilities'!$C$25,if(M288='Survival Probabilities'!$B$26,'Survival Probabilities'!$C$26,if(M288='Survival Probabilities'!$B$27,'Survival Probabilities'!$C$27,if(M288='Survival Probabilities'!$B$28,5%,if(M288="",1)))))))))</f>
        <v>1</v>
      </c>
      <c r="S288" s="4">
        <f t="shared" si="1"/>
        <v>0.00675743414</v>
      </c>
      <c r="T288" s="5">
        <f>if(S288&gt;='Survival Probabilities'!$J$4,1,0)</f>
        <v>0</v>
      </c>
      <c r="U288" s="5">
        <f t="shared" si="2"/>
        <v>0</v>
      </c>
    </row>
    <row r="289">
      <c r="A289" s="3">
        <v>288.0</v>
      </c>
      <c r="B289" s="3">
        <v>0.0</v>
      </c>
      <c r="C289" s="3">
        <v>3.0</v>
      </c>
      <c r="D289" s="3" t="s">
        <v>443</v>
      </c>
      <c r="E289" s="3" t="s">
        <v>22</v>
      </c>
      <c r="F289" s="3">
        <v>22.0</v>
      </c>
      <c r="G289" s="3">
        <v>0.0</v>
      </c>
      <c r="H289" s="3">
        <v>0.0</v>
      </c>
      <c r="I289" s="3">
        <v>349206.0</v>
      </c>
      <c r="J289" s="3">
        <v>7.8958</v>
      </c>
      <c r="L289" s="3" t="s">
        <v>24</v>
      </c>
      <c r="M289" s="5" t="str">
        <f t="shared" si="3"/>
        <v/>
      </c>
      <c r="N289" s="4">
        <f>if(C289=1,'Survival Probabilities'!$C$2,if(C289 = 2,'Survival Probabilities'!$C$3,if(C289 = 3,'Survival Probabilities'!$C$4,if(isblank(C289),1))))</f>
        <v>0.2428571429</v>
      </c>
      <c r="O289" s="4">
        <f>if(E289 = "male",'Survival Probabilities'!$C$5,if(E289="female",'Survival Probabilities'!$C$6,if(isblank(E289),1)))</f>
        <v>0.1889081456</v>
      </c>
      <c r="P289" s="4">
        <f>if(F289 &lt; 1,'Survival Probabilities'!$C$10,if(and(F289&gt;= 1, F289&lt;5),'Survival Probabilities'!$C$11, if(and(F289&gt;= 5, F289&lt;10),'Survival Probabilities'!$C$12,if(and(F289&gt;= 10, F289&lt;20),'Survival Probabilities'!$C$13,if(and(F289&gt;= 20, F289&lt;30),'Survival Probabilities'!$C$14,if(and(F289&gt;= 30, F289&lt;40),'Survival Probabilities'!$C$15,if(and(F289&gt;= 40, F289&lt;50),'Survival Probabilities'!$C$16,if(and(F289&gt;= 50, F289&lt;60),'Survival Probabilities'!$C$17,if(and(F289&gt;= 60, F289&lt;70),'Survival Probabilities'!$C$18,if(and(F289&gt;= 70, F289&lt;80),5%,if(and(F289&gt;= 80, F289&lt;90),5%,if(isblank(F289),1))))))))))))</f>
        <v>0.35</v>
      </c>
      <c r="Q289" s="4">
        <f>if(L289 = "C",'Survival Probabilities'!$C$7,if(L289="Q",'Survival Probabilities'!$C$8,if(L289="S",'Survival Probabilities'!$C$9,if(isblank(L289),1))))</f>
        <v>0.3369565217</v>
      </c>
      <c r="R289" s="5">
        <f>if(M289='Survival Probabilities'!$B$21,'Survival Probabilities'!$C$21,if(M289='Survival Probabilities'!$B$22,'Survival Probabilities'!$C$22,if(M289='Survival Probabilities'!$B$23,'Survival Probabilities'!$C$23,if(M289='Survival Probabilities'!$B$24,'Survival Probabilities'!$C$24,if(M289='Survival Probabilities'!$B$25,'Survival Probabilities'!$C$25,if(M289='Survival Probabilities'!$B$26,'Survival Probabilities'!$C$26,if(M289='Survival Probabilities'!$B$27,'Survival Probabilities'!$C$27,if(M289='Survival Probabilities'!$B$28,5%,if(M289="",1)))))))))</f>
        <v>1</v>
      </c>
      <c r="S289" s="4">
        <f t="shared" si="1"/>
        <v>0.005410575691</v>
      </c>
      <c r="T289" s="5">
        <f>if(S289&gt;='Survival Probabilities'!$J$4,1,0)</f>
        <v>0</v>
      </c>
      <c r="U289" s="5">
        <f t="shared" si="2"/>
        <v>1</v>
      </c>
    </row>
    <row r="290">
      <c r="A290" s="3">
        <v>289.0</v>
      </c>
      <c r="B290" s="3">
        <v>1.0</v>
      </c>
      <c r="C290" s="3">
        <v>2.0</v>
      </c>
      <c r="D290" s="3" t="s">
        <v>444</v>
      </c>
      <c r="E290" s="3" t="s">
        <v>22</v>
      </c>
      <c r="F290" s="3">
        <v>42.0</v>
      </c>
      <c r="G290" s="3">
        <v>0.0</v>
      </c>
      <c r="H290" s="3">
        <v>0.0</v>
      </c>
      <c r="I290" s="3">
        <v>237798.0</v>
      </c>
      <c r="J290" s="3">
        <v>13.0</v>
      </c>
      <c r="L290" s="3" t="s">
        <v>24</v>
      </c>
      <c r="M290" s="5" t="str">
        <f t="shared" si="3"/>
        <v/>
      </c>
      <c r="N290" s="4">
        <f>if(C290=1,'Survival Probabilities'!$C$2,if(C290 = 2,'Survival Probabilities'!$C$3,if(C290 = 3,'Survival Probabilities'!$C$4,if(isblank(C290),1))))</f>
        <v>0.472826087</v>
      </c>
      <c r="O290" s="4">
        <f>if(E290 = "male",'Survival Probabilities'!$C$5,if(E290="female",'Survival Probabilities'!$C$6,if(isblank(E290),1)))</f>
        <v>0.1889081456</v>
      </c>
      <c r="P290" s="4">
        <f>if(F290 &lt; 1,'Survival Probabilities'!$C$10,if(and(F290&gt;= 1, F290&lt;5),'Survival Probabilities'!$C$11, if(and(F290&gt;= 5, F290&lt;10),'Survival Probabilities'!$C$12,if(and(F290&gt;= 10, F290&lt;20),'Survival Probabilities'!$C$13,if(and(F290&gt;= 20, F290&lt;30),'Survival Probabilities'!$C$14,if(and(F290&gt;= 30, F290&lt;40),'Survival Probabilities'!$C$15,if(and(F290&gt;= 40, F290&lt;50),'Survival Probabilities'!$C$16,if(and(F290&gt;= 50, F290&lt;60),'Survival Probabilities'!$C$17,if(and(F290&gt;= 60, F290&lt;70),'Survival Probabilities'!$C$18,if(and(F290&gt;= 70, F290&lt;80),5%,if(and(F290&gt;= 80, F290&lt;90),5%,if(isblank(F290),1))))))))))))</f>
        <v>0.3820224719</v>
      </c>
      <c r="Q290" s="4">
        <f>if(L290 = "C",'Survival Probabilities'!$C$7,if(L290="Q",'Survival Probabilities'!$C$8,if(L290="S",'Survival Probabilities'!$C$9,if(isblank(L290),1))))</f>
        <v>0.3369565217</v>
      </c>
      <c r="R290" s="5">
        <f>if(M290='Survival Probabilities'!$B$21,'Survival Probabilities'!$C$21,if(M290='Survival Probabilities'!$B$22,'Survival Probabilities'!$C$22,if(M290='Survival Probabilities'!$B$23,'Survival Probabilities'!$C$23,if(M290='Survival Probabilities'!$B$24,'Survival Probabilities'!$C$24,if(M290='Survival Probabilities'!$B$25,'Survival Probabilities'!$C$25,if(M290='Survival Probabilities'!$B$26,'Survival Probabilities'!$C$26,if(M290='Survival Probabilities'!$B$27,'Survival Probabilities'!$C$27,if(M290='Survival Probabilities'!$B$28,5%,if(M290="",1)))))))))</f>
        <v>1</v>
      </c>
      <c r="S290" s="4">
        <f t="shared" si="1"/>
        <v>0.01149780374</v>
      </c>
      <c r="T290" s="5">
        <f>if(S290&gt;='Survival Probabilities'!$J$4,1,0)</f>
        <v>0</v>
      </c>
      <c r="U290" s="5">
        <f t="shared" si="2"/>
        <v>0</v>
      </c>
    </row>
    <row r="291">
      <c r="A291" s="3">
        <v>290.0</v>
      </c>
      <c r="B291" s="3">
        <v>1.0</v>
      </c>
      <c r="C291" s="3">
        <v>3.0</v>
      </c>
      <c r="D291" s="3" t="s">
        <v>445</v>
      </c>
      <c r="E291" s="3" t="s">
        <v>26</v>
      </c>
      <c r="F291" s="3">
        <v>22.0</v>
      </c>
      <c r="G291" s="3">
        <v>0.0</v>
      </c>
      <c r="H291" s="3">
        <v>0.0</v>
      </c>
      <c r="I291" s="3">
        <v>370373.0</v>
      </c>
      <c r="J291" s="3">
        <v>7.75</v>
      </c>
      <c r="L291" s="3" t="s">
        <v>36</v>
      </c>
      <c r="M291" s="5" t="str">
        <f t="shared" si="3"/>
        <v/>
      </c>
      <c r="N291" s="4">
        <f>if(C291=1,'Survival Probabilities'!$C$2,if(C291 = 2,'Survival Probabilities'!$C$3,if(C291 = 3,'Survival Probabilities'!$C$4,if(isblank(C291),1))))</f>
        <v>0.2428571429</v>
      </c>
      <c r="O291" s="4">
        <f>if(E291 = "male",'Survival Probabilities'!$C$5,if(E291="female",'Survival Probabilities'!$C$6,if(isblank(E291),1)))</f>
        <v>0.7420382166</v>
      </c>
      <c r="P291" s="4">
        <f>if(F291 &lt; 1,'Survival Probabilities'!$C$10,if(and(F291&gt;= 1, F291&lt;5),'Survival Probabilities'!$C$11, if(and(F291&gt;= 5, F291&lt;10),'Survival Probabilities'!$C$12,if(and(F291&gt;= 10, F291&lt;20),'Survival Probabilities'!$C$13,if(and(F291&gt;= 20, F291&lt;30),'Survival Probabilities'!$C$14,if(and(F291&gt;= 30, F291&lt;40),'Survival Probabilities'!$C$15,if(and(F291&gt;= 40, F291&lt;50),'Survival Probabilities'!$C$16,if(and(F291&gt;= 50, F291&lt;60),'Survival Probabilities'!$C$17,if(and(F291&gt;= 60, F291&lt;70),'Survival Probabilities'!$C$18,if(and(F291&gt;= 70, F291&lt;80),5%,if(and(F291&gt;= 80, F291&lt;90),5%,if(isblank(F291),1))))))))))))</f>
        <v>0.35</v>
      </c>
      <c r="Q291" s="4">
        <f>if(L291 = "C",'Survival Probabilities'!$C$7,if(L291="Q",'Survival Probabilities'!$C$8,if(L291="S",'Survival Probabilities'!$C$9,if(isblank(L291),1))))</f>
        <v>0.3896103896</v>
      </c>
      <c r="R291" s="5">
        <f>if(M291='Survival Probabilities'!$B$21,'Survival Probabilities'!$C$21,if(M291='Survival Probabilities'!$B$22,'Survival Probabilities'!$C$22,if(M291='Survival Probabilities'!$B$23,'Survival Probabilities'!$C$23,if(M291='Survival Probabilities'!$B$24,'Survival Probabilities'!$C$24,if(M291='Survival Probabilities'!$B$25,'Survival Probabilities'!$C$25,if(M291='Survival Probabilities'!$B$26,'Survival Probabilities'!$C$26,if(M291='Survival Probabilities'!$B$27,'Survival Probabilities'!$C$27,if(M291='Survival Probabilities'!$B$28,5%,if(M291="",1)))))))))</f>
        <v>1</v>
      </c>
      <c r="S291" s="4">
        <f t="shared" si="1"/>
        <v>0.02457399289</v>
      </c>
      <c r="T291" s="5">
        <f>if(S291&gt;='Survival Probabilities'!$J$4,1,0)</f>
        <v>0</v>
      </c>
      <c r="U291" s="5">
        <f t="shared" si="2"/>
        <v>0</v>
      </c>
    </row>
    <row r="292">
      <c r="A292" s="3">
        <v>291.0</v>
      </c>
      <c r="B292" s="3">
        <v>1.0</v>
      </c>
      <c r="C292" s="3">
        <v>1.0</v>
      </c>
      <c r="D292" s="3" t="s">
        <v>446</v>
      </c>
      <c r="E292" s="3" t="s">
        <v>26</v>
      </c>
      <c r="F292" s="3">
        <v>26.0</v>
      </c>
      <c r="G292" s="3">
        <v>0.0</v>
      </c>
      <c r="H292" s="3">
        <v>0.0</v>
      </c>
      <c r="I292" s="3">
        <v>19877.0</v>
      </c>
      <c r="J292" s="3">
        <v>78.85</v>
      </c>
      <c r="L292" s="3" t="s">
        <v>24</v>
      </c>
      <c r="M292" s="5" t="str">
        <f t="shared" si="3"/>
        <v/>
      </c>
      <c r="N292" s="4">
        <f>if(C292=1,'Survival Probabilities'!$C$2,if(C292 = 2,'Survival Probabilities'!$C$3,if(C292 = 3,'Survival Probabilities'!$C$4,if(isblank(C292),1))))</f>
        <v>0.6296296296</v>
      </c>
      <c r="O292" s="4">
        <f>if(E292 = "male",'Survival Probabilities'!$C$5,if(E292="female",'Survival Probabilities'!$C$6,if(isblank(E292),1)))</f>
        <v>0.7420382166</v>
      </c>
      <c r="P292" s="4">
        <f>if(F292 &lt; 1,'Survival Probabilities'!$C$10,if(and(F292&gt;= 1, F292&lt;5),'Survival Probabilities'!$C$11, if(and(F292&gt;= 5, F292&lt;10),'Survival Probabilities'!$C$12,if(and(F292&gt;= 10, F292&lt;20),'Survival Probabilities'!$C$13,if(and(F292&gt;= 20, F292&lt;30),'Survival Probabilities'!$C$14,if(and(F292&gt;= 30, F292&lt;40),'Survival Probabilities'!$C$15,if(and(F292&gt;= 40, F292&lt;50),'Survival Probabilities'!$C$16,if(and(F292&gt;= 50, F292&lt;60),'Survival Probabilities'!$C$17,if(and(F292&gt;= 60, F292&lt;70),'Survival Probabilities'!$C$18,if(and(F292&gt;= 70, F292&lt;80),5%,if(and(F292&gt;= 80, F292&lt;90),5%,if(isblank(F292),1))))))))))))</f>
        <v>0.35</v>
      </c>
      <c r="Q292" s="4">
        <f>if(L292 = "C",'Survival Probabilities'!$C$7,if(L292="Q",'Survival Probabilities'!$C$8,if(L292="S",'Survival Probabilities'!$C$9,if(isblank(L292),1))))</f>
        <v>0.3369565217</v>
      </c>
      <c r="R292" s="5">
        <f>if(M292='Survival Probabilities'!$B$21,'Survival Probabilities'!$C$21,if(M292='Survival Probabilities'!$B$22,'Survival Probabilities'!$C$22,if(M292='Survival Probabilities'!$B$23,'Survival Probabilities'!$C$23,if(M292='Survival Probabilities'!$B$24,'Survival Probabilities'!$C$24,if(M292='Survival Probabilities'!$B$25,'Survival Probabilities'!$C$25,if(M292='Survival Probabilities'!$B$26,'Survival Probabilities'!$C$26,if(M292='Survival Probabilities'!$B$27,'Survival Probabilities'!$C$27,if(M292='Survival Probabilities'!$B$28,5%,if(M292="",1)))))))))</f>
        <v>1</v>
      </c>
      <c r="S292" s="4">
        <f t="shared" si="1"/>
        <v>0.05510022103</v>
      </c>
      <c r="T292" s="5">
        <f>if(S292&gt;='Survival Probabilities'!$J$4,1,0)</f>
        <v>1</v>
      </c>
      <c r="U292" s="5">
        <f t="shared" si="2"/>
        <v>1</v>
      </c>
    </row>
    <row r="293">
      <c r="A293" s="3">
        <v>292.0</v>
      </c>
      <c r="B293" s="3">
        <v>1.0</v>
      </c>
      <c r="C293" s="3">
        <v>1.0</v>
      </c>
      <c r="D293" s="3" t="s">
        <v>447</v>
      </c>
      <c r="E293" s="3" t="s">
        <v>26</v>
      </c>
      <c r="F293" s="3">
        <v>19.0</v>
      </c>
      <c r="G293" s="3">
        <v>1.0</v>
      </c>
      <c r="H293" s="3">
        <v>0.0</v>
      </c>
      <c r="I293" s="3">
        <v>11967.0</v>
      </c>
      <c r="J293" s="3">
        <v>91.0792</v>
      </c>
      <c r="K293" s="3" t="s">
        <v>448</v>
      </c>
      <c r="L293" s="3" t="s">
        <v>29</v>
      </c>
      <c r="M293" s="5" t="str">
        <f t="shared" si="3"/>
        <v>B</v>
      </c>
      <c r="N293" s="4">
        <f>if(C293=1,'Survival Probabilities'!$C$2,if(C293 = 2,'Survival Probabilities'!$C$3,if(C293 = 3,'Survival Probabilities'!$C$4,if(isblank(C293),1))))</f>
        <v>0.6296296296</v>
      </c>
      <c r="O293" s="4">
        <f>if(E293 = "male",'Survival Probabilities'!$C$5,if(E293="female",'Survival Probabilities'!$C$6,if(isblank(E293),1)))</f>
        <v>0.7420382166</v>
      </c>
      <c r="P293" s="4">
        <f>if(F293 &lt; 1,'Survival Probabilities'!$C$10,if(and(F293&gt;= 1, F293&lt;5),'Survival Probabilities'!$C$11, if(and(F293&gt;= 5, F293&lt;10),'Survival Probabilities'!$C$12,if(and(F293&gt;= 10, F293&lt;20),'Survival Probabilities'!$C$13,if(and(F293&gt;= 20, F293&lt;30),'Survival Probabilities'!$C$14,if(and(F293&gt;= 30, F293&lt;40),'Survival Probabilities'!$C$15,if(and(F293&gt;= 40, F293&lt;50),'Survival Probabilities'!$C$16,if(and(F293&gt;= 50, F293&lt;60),'Survival Probabilities'!$C$17,if(and(F293&gt;= 60, F293&lt;70),'Survival Probabilities'!$C$18,if(and(F293&gt;= 70, F293&lt;80),5%,if(and(F293&gt;= 80, F293&lt;90),5%,if(isblank(F293),1))))))))))))</f>
        <v>0.4019607843</v>
      </c>
      <c r="Q293" s="4">
        <f>if(L293 = "C",'Survival Probabilities'!$C$7,if(L293="Q",'Survival Probabilities'!$C$8,if(L293="S",'Survival Probabilities'!$C$9,if(isblank(L293),1))))</f>
        <v>0.5535714286</v>
      </c>
      <c r="R293" s="4">
        <f>if(M293='Survival Probabilities'!$B$21,'Survival Probabilities'!$C$21,if(M293='Survival Probabilities'!$B$22,'Survival Probabilities'!$C$22,if(M293='Survival Probabilities'!$B$23,'Survival Probabilities'!$C$23,if(M293='Survival Probabilities'!$B$24,'Survival Probabilities'!$C$24,if(M293='Survival Probabilities'!$B$25,'Survival Probabilities'!$C$25,if(M293='Survival Probabilities'!$B$26,'Survival Probabilities'!$C$26,if(M293='Survival Probabilities'!$B$27,'Survival Probabilities'!$C$27,if(M293='Survival Probabilities'!$B$28,5%,if(M293="",1)))))))))</f>
        <v>0.7446808511</v>
      </c>
      <c r="S293" s="4">
        <f t="shared" si="1"/>
        <v>0.07741746891</v>
      </c>
      <c r="T293" s="5">
        <f>if(S293&gt;='Survival Probabilities'!$J$4,1,0)</f>
        <v>1</v>
      </c>
      <c r="U293" s="5">
        <f t="shared" si="2"/>
        <v>1</v>
      </c>
    </row>
    <row r="294">
      <c r="A294" s="3">
        <v>293.0</v>
      </c>
      <c r="B294" s="3">
        <v>0.0</v>
      </c>
      <c r="C294" s="3">
        <v>2.0</v>
      </c>
      <c r="D294" s="3" t="s">
        <v>449</v>
      </c>
      <c r="E294" s="3" t="s">
        <v>22</v>
      </c>
      <c r="F294" s="3">
        <v>36.0</v>
      </c>
      <c r="G294" s="3">
        <v>0.0</v>
      </c>
      <c r="H294" s="3">
        <v>0.0</v>
      </c>
      <c r="I294" s="3" t="s">
        <v>450</v>
      </c>
      <c r="J294" s="3">
        <v>12.875</v>
      </c>
      <c r="K294" s="3" t="s">
        <v>451</v>
      </c>
      <c r="L294" s="3" t="s">
        <v>29</v>
      </c>
      <c r="M294" s="5" t="str">
        <f t="shared" si="3"/>
        <v>D</v>
      </c>
      <c r="N294" s="4">
        <f>if(C294=1,'Survival Probabilities'!$C$2,if(C294 = 2,'Survival Probabilities'!$C$3,if(C294 = 3,'Survival Probabilities'!$C$4,if(isblank(C294),1))))</f>
        <v>0.472826087</v>
      </c>
      <c r="O294" s="4">
        <f>if(E294 = "male",'Survival Probabilities'!$C$5,if(E294="female",'Survival Probabilities'!$C$6,if(isblank(E294),1)))</f>
        <v>0.1889081456</v>
      </c>
      <c r="P294" s="4">
        <f>if(F294 &lt; 1,'Survival Probabilities'!$C$10,if(and(F294&gt;= 1, F294&lt;5),'Survival Probabilities'!$C$11, if(and(F294&gt;= 5, F294&lt;10),'Survival Probabilities'!$C$12,if(and(F294&gt;= 10, F294&lt;20),'Survival Probabilities'!$C$13,if(and(F294&gt;= 20, F294&lt;30),'Survival Probabilities'!$C$14,if(and(F294&gt;= 30, F294&lt;40),'Survival Probabilities'!$C$15,if(and(F294&gt;= 40, F294&lt;50),'Survival Probabilities'!$C$16,if(and(F294&gt;= 50, F294&lt;60),'Survival Probabilities'!$C$17,if(and(F294&gt;= 60, F294&lt;70),'Survival Probabilities'!$C$18,if(and(F294&gt;= 70, F294&lt;80),5%,if(and(F294&gt;= 80, F294&lt;90),5%,if(isblank(F294),1))))))))))))</f>
        <v>0.4371257485</v>
      </c>
      <c r="Q294" s="4">
        <f>if(L294 = "C",'Survival Probabilities'!$C$7,if(L294="Q",'Survival Probabilities'!$C$8,if(L294="S",'Survival Probabilities'!$C$9,if(isblank(L294),1))))</f>
        <v>0.5535714286</v>
      </c>
      <c r="R294" s="4">
        <f>if(M294='Survival Probabilities'!$B$21,'Survival Probabilities'!$C$21,if(M294='Survival Probabilities'!$B$22,'Survival Probabilities'!$C$22,if(M294='Survival Probabilities'!$B$23,'Survival Probabilities'!$C$23,if(M294='Survival Probabilities'!$B$24,'Survival Probabilities'!$C$24,if(M294='Survival Probabilities'!$B$25,'Survival Probabilities'!$C$25,if(M294='Survival Probabilities'!$B$26,'Survival Probabilities'!$C$26,if(M294='Survival Probabilities'!$B$27,'Survival Probabilities'!$C$27,if(M294='Survival Probabilities'!$B$28,5%,if(M294="",1)))))))))</f>
        <v>0.7575757576</v>
      </c>
      <c r="S294" s="4">
        <f t="shared" si="1"/>
        <v>0.01637413018</v>
      </c>
      <c r="T294" s="5">
        <f>if(S294&gt;='Survival Probabilities'!$J$4,1,0)</f>
        <v>0</v>
      </c>
      <c r="U294" s="5">
        <f t="shared" si="2"/>
        <v>1</v>
      </c>
    </row>
    <row r="295">
      <c r="A295" s="3">
        <v>294.0</v>
      </c>
      <c r="B295" s="3">
        <v>0.0</v>
      </c>
      <c r="C295" s="3">
        <v>3.0</v>
      </c>
      <c r="D295" s="3" t="s">
        <v>452</v>
      </c>
      <c r="E295" s="3" t="s">
        <v>26</v>
      </c>
      <c r="F295" s="3">
        <v>24.0</v>
      </c>
      <c r="G295" s="3">
        <v>0.0</v>
      </c>
      <c r="H295" s="3">
        <v>0.0</v>
      </c>
      <c r="I295" s="3">
        <v>349236.0</v>
      </c>
      <c r="J295" s="3">
        <v>8.85</v>
      </c>
      <c r="L295" s="3" t="s">
        <v>24</v>
      </c>
      <c r="M295" s="5" t="str">
        <f t="shared" si="3"/>
        <v/>
      </c>
      <c r="N295" s="4">
        <f>if(C295=1,'Survival Probabilities'!$C$2,if(C295 = 2,'Survival Probabilities'!$C$3,if(C295 = 3,'Survival Probabilities'!$C$4,if(isblank(C295),1))))</f>
        <v>0.2428571429</v>
      </c>
      <c r="O295" s="4">
        <f>if(E295 = "male",'Survival Probabilities'!$C$5,if(E295="female",'Survival Probabilities'!$C$6,if(isblank(E295),1)))</f>
        <v>0.7420382166</v>
      </c>
      <c r="P295" s="4">
        <f>if(F295 &lt; 1,'Survival Probabilities'!$C$10,if(and(F295&gt;= 1, F295&lt;5),'Survival Probabilities'!$C$11, if(and(F295&gt;= 5, F295&lt;10),'Survival Probabilities'!$C$12,if(and(F295&gt;= 10, F295&lt;20),'Survival Probabilities'!$C$13,if(and(F295&gt;= 20, F295&lt;30),'Survival Probabilities'!$C$14,if(and(F295&gt;= 30, F295&lt;40),'Survival Probabilities'!$C$15,if(and(F295&gt;= 40, F295&lt;50),'Survival Probabilities'!$C$16,if(and(F295&gt;= 50, F295&lt;60),'Survival Probabilities'!$C$17,if(and(F295&gt;= 60, F295&lt;70),'Survival Probabilities'!$C$18,if(and(F295&gt;= 70, F295&lt;80),5%,if(and(F295&gt;= 80, F295&lt;90),5%,if(isblank(F295),1))))))))))))</f>
        <v>0.35</v>
      </c>
      <c r="Q295" s="4">
        <f>if(L295 = "C",'Survival Probabilities'!$C$7,if(L295="Q",'Survival Probabilities'!$C$8,if(L295="S",'Survival Probabilities'!$C$9,if(isblank(L295),1))))</f>
        <v>0.3369565217</v>
      </c>
      <c r="R295" s="5">
        <f>if(M295='Survival Probabilities'!$B$21,'Survival Probabilities'!$C$21,if(M295='Survival Probabilities'!$B$22,'Survival Probabilities'!$C$22,if(M295='Survival Probabilities'!$B$23,'Survival Probabilities'!$C$23,if(M295='Survival Probabilities'!$B$24,'Survival Probabilities'!$C$24,if(M295='Survival Probabilities'!$B$25,'Survival Probabilities'!$C$25,if(M295='Survival Probabilities'!$B$26,'Survival Probabilities'!$C$26,if(M295='Survival Probabilities'!$B$27,'Survival Probabilities'!$C$27,if(M295='Survival Probabilities'!$B$28,5%,if(M295="",1)))))))))</f>
        <v>1</v>
      </c>
      <c r="S295" s="4">
        <f t="shared" si="1"/>
        <v>0.0212529424</v>
      </c>
      <c r="T295" s="5">
        <f>if(S295&gt;='Survival Probabilities'!$J$4,1,0)</f>
        <v>0</v>
      </c>
      <c r="U295" s="5">
        <f t="shared" si="2"/>
        <v>1</v>
      </c>
    </row>
    <row r="296">
      <c r="A296" s="3">
        <v>295.0</v>
      </c>
      <c r="B296" s="3">
        <v>0.0</v>
      </c>
      <c r="C296" s="3">
        <v>3.0</v>
      </c>
      <c r="D296" s="3" t="s">
        <v>453</v>
      </c>
      <c r="E296" s="3" t="s">
        <v>22</v>
      </c>
      <c r="F296" s="3">
        <v>24.0</v>
      </c>
      <c r="G296" s="3">
        <v>0.0</v>
      </c>
      <c r="H296" s="3">
        <v>0.0</v>
      </c>
      <c r="I296" s="3">
        <v>349233.0</v>
      </c>
      <c r="J296" s="3">
        <v>7.8958</v>
      </c>
      <c r="L296" s="3" t="s">
        <v>24</v>
      </c>
      <c r="M296" s="5" t="str">
        <f t="shared" si="3"/>
        <v/>
      </c>
      <c r="N296" s="4">
        <f>if(C296=1,'Survival Probabilities'!$C$2,if(C296 = 2,'Survival Probabilities'!$C$3,if(C296 = 3,'Survival Probabilities'!$C$4,if(isblank(C296),1))))</f>
        <v>0.2428571429</v>
      </c>
      <c r="O296" s="4">
        <f>if(E296 = "male",'Survival Probabilities'!$C$5,if(E296="female",'Survival Probabilities'!$C$6,if(isblank(E296),1)))</f>
        <v>0.1889081456</v>
      </c>
      <c r="P296" s="4">
        <f>if(F296 &lt; 1,'Survival Probabilities'!$C$10,if(and(F296&gt;= 1, F296&lt;5),'Survival Probabilities'!$C$11, if(and(F296&gt;= 5, F296&lt;10),'Survival Probabilities'!$C$12,if(and(F296&gt;= 10, F296&lt;20),'Survival Probabilities'!$C$13,if(and(F296&gt;= 20, F296&lt;30),'Survival Probabilities'!$C$14,if(and(F296&gt;= 30, F296&lt;40),'Survival Probabilities'!$C$15,if(and(F296&gt;= 40, F296&lt;50),'Survival Probabilities'!$C$16,if(and(F296&gt;= 50, F296&lt;60),'Survival Probabilities'!$C$17,if(and(F296&gt;= 60, F296&lt;70),'Survival Probabilities'!$C$18,if(and(F296&gt;= 70, F296&lt;80),5%,if(and(F296&gt;= 80, F296&lt;90),5%,if(isblank(F296),1))))))))))))</f>
        <v>0.35</v>
      </c>
      <c r="Q296" s="4">
        <f>if(L296 = "C",'Survival Probabilities'!$C$7,if(L296="Q",'Survival Probabilities'!$C$8,if(L296="S",'Survival Probabilities'!$C$9,if(isblank(L296),1))))</f>
        <v>0.3369565217</v>
      </c>
      <c r="R296" s="5">
        <f>if(M296='Survival Probabilities'!$B$21,'Survival Probabilities'!$C$21,if(M296='Survival Probabilities'!$B$22,'Survival Probabilities'!$C$22,if(M296='Survival Probabilities'!$B$23,'Survival Probabilities'!$C$23,if(M296='Survival Probabilities'!$B$24,'Survival Probabilities'!$C$24,if(M296='Survival Probabilities'!$B$25,'Survival Probabilities'!$C$25,if(M296='Survival Probabilities'!$B$26,'Survival Probabilities'!$C$26,if(M296='Survival Probabilities'!$B$27,'Survival Probabilities'!$C$27,if(M296='Survival Probabilities'!$B$28,5%,if(M296="",1)))))))))</f>
        <v>1</v>
      </c>
      <c r="S296" s="4">
        <f t="shared" si="1"/>
        <v>0.005410575691</v>
      </c>
      <c r="T296" s="5">
        <f>if(S296&gt;='Survival Probabilities'!$J$4,1,0)</f>
        <v>0</v>
      </c>
      <c r="U296" s="5">
        <f t="shared" si="2"/>
        <v>1</v>
      </c>
    </row>
    <row r="297">
      <c r="A297" s="3">
        <v>296.0</v>
      </c>
      <c r="B297" s="3">
        <v>0.0</v>
      </c>
      <c r="C297" s="3">
        <v>1.0</v>
      </c>
      <c r="D297" s="3" t="s">
        <v>454</v>
      </c>
      <c r="E297" s="3" t="s">
        <v>22</v>
      </c>
      <c r="G297" s="3">
        <v>0.0</v>
      </c>
      <c r="H297" s="3">
        <v>0.0</v>
      </c>
      <c r="I297" s="3" t="s">
        <v>455</v>
      </c>
      <c r="J297" s="3">
        <v>27.7208</v>
      </c>
      <c r="L297" s="3" t="s">
        <v>29</v>
      </c>
      <c r="M297" s="5" t="str">
        <f t="shared" si="3"/>
        <v/>
      </c>
      <c r="N297" s="4">
        <f>if(C297=1,'Survival Probabilities'!$C$2,if(C297 = 2,'Survival Probabilities'!$C$3,if(C297 = 3,'Survival Probabilities'!$C$4,if(isblank(C297),1))))</f>
        <v>0.6296296296</v>
      </c>
      <c r="O297" s="4">
        <f>if(E297 = "male",'Survival Probabilities'!$C$5,if(E297="female",'Survival Probabilities'!$C$6,if(isblank(E297),1)))</f>
        <v>0.1889081456</v>
      </c>
      <c r="P297" s="4">
        <f>if(F297 &lt; 1,'Survival Probabilities'!$C$10,if(and(F297&gt;= 1, F297&lt;5),'Survival Probabilities'!$C$11, if(and(F297&gt;= 5, F297&lt;10),'Survival Probabilities'!$C$12,if(and(F297&gt;= 10, F297&lt;20),'Survival Probabilities'!$C$13,if(and(F297&gt;= 20, F297&lt;30),'Survival Probabilities'!$C$14,if(and(F297&gt;= 30, F297&lt;40),'Survival Probabilities'!$C$15,if(and(F297&gt;= 40, F297&lt;50),'Survival Probabilities'!$C$16,if(and(F297&gt;= 50, F297&lt;60),'Survival Probabilities'!$C$17,if(and(F297&gt;= 60, F297&lt;70),'Survival Probabilities'!$C$18,if(and(F297&gt;= 70, F297&lt;80),5%,if(and(F297&gt;= 80, F297&lt;90),5%,if(isblank(F297),1))))))))))))</f>
        <v>1</v>
      </c>
      <c r="Q297" s="4">
        <f>if(L297 = "C",'Survival Probabilities'!$C$7,if(L297="Q",'Survival Probabilities'!$C$8,if(L297="S",'Survival Probabilities'!$C$9,if(isblank(L297),1))))</f>
        <v>0.5535714286</v>
      </c>
      <c r="R297" s="5">
        <f>if(M297='Survival Probabilities'!$B$21,'Survival Probabilities'!$C$21,if(M297='Survival Probabilities'!$B$22,'Survival Probabilities'!$C$22,if(M297='Survival Probabilities'!$B$23,'Survival Probabilities'!$C$23,if(M297='Survival Probabilities'!$B$24,'Survival Probabilities'!$C$24,if(M297='Survival Probabilities'!$B$25,'Survival Probabilities'!$C$25,if(M297='Survival Probabilities'!$B$26,'Survival Probabilities'!$C$26,if(M297='Survival Probabilities'!$B$27,'Survival Probabilities'!$C$27,if(M297='Survival Probabilities'!$B$28,5%,if(M297="",1)))))))))</f>
        <v>1</v>
      </c>
      <c r="S297" s="4">
        <f t="shared" si="1"/>
        <v>0.0658429846</v>
      </c>
      <c r="T297" s="5">
        <f>if(S297&gt;='Survival Probabilities'!$J$4,1,0)</f>
        <v>1</v>
      </c>
      <c r="U297" s="5">
        <f t="shared" si="2"/>
        <v>0</v>
      </c>
    </row>
    <row r="298">
      <c r="A298" s="3">
        <v>297.0</v>
      </c>
      <c r="B298" s="3">
        <v>0.0</v>
      </c>
      <c r="C298" s="3">
        <v>3.0</v>
      </c>
      <c r="D298" s="3" t="s">
        <v>456</v>
      </c>
      <c r="E298" s="3" t="s">
        <v>22</v>
      </c>
      <c r="F298" s="3">
        <v>23.5</v>
      </c>
      <c r="G298" s="3">
        <v>0.0</v>
      </c>
      <c r="H298" s="3">
        <v>0.0</v>
      </c>
      <c r="I298" s="3">
        <v>2693.0</v>
      </c>
      <c r="J298" s="3">
        <v>7.2292</v>
      </c>
      <c r="L298" s="3" t="s">
        <v>29</v>
      </c>
      <c r="M298" s="5" t="str">
        <f t="shared" si="3"/>
        <v/>
      </c>
      <c r="N298" s="4">
        <f>if(C298=1,'Survival Probabilities'!$C$2,if(C298 = 2,'Survival Probabilities'!$C$3,if(C298 = 3,'Survival Probabilities'!$C$4,if(isblank(C298),1))))</f>
        <v>0.2428571429</v>
      </c>
      <c r="O298" s="4">
        <f>if(E298 = "male",'Survival Probabilities'!$C$5,if(E298="female",'Survival Probabilities'!$C$6,if(isblank(E298),1)))</f>
        <v>0.1889081456</v>
      </c>
      <c r="P298" s="4">
        <f>if(F298 &lt; 1,'Survival Probabilities'!$C$10,if(and(F298&gt;= 1, F298&lt;5),'Survival Probabilities'!$C$11, if(and(F298&gt;= 5, F298&lt;10),'Survival Probabilities'!$C$12,if(and(F298&gt;= 10, F298&lt;20),'Survival Probabilities'!$C$13,if(and(F298&gt;= 20, F298&lt;30),'Survival Probabilities'!$C$14,if(and(F298&gt;= 30, F298&lt;40),'Survival Probabilities'!$C$15,if(and(F298&gt;= 40, F298&lt;50),'Survival Probabilities'!$C$16,if(and(F298&gt;= 50, F298&lt;60),'Survival Probabilities'!$C$17,if(and(F298&gt;= 60, F298&lt;70),'Survival Probabilities'!$C$18,if(and(F298&gt;= 70, F298&lt;80),5%,if(and(F298&gt;= 80, F298&lt;90),5%,if(isblank(F298),1))))))))))))</f>
        <v>0.35</v>
      </c>
      <c r="Q298" s="4">
        <f>if(L298 = "C",'Survival Probabilities'!$C$7,if(L298="Q",'Survival Probabilities'!$C$8,if(L298="S",'Survival Probabilities'!$C$9,if(isblank(L298),1))))</f>
        <v>0.5535714286</v>
      </c>
      <c r="R298" s="5">
        <f>if(M298='Survival Probabilities'!$B$21,'Survival Probabilities'!$C$21,if(M298='Survival Probabilities'!$B$22,'Survival Probabilities'!$C$22,if(M298='Survival Probabilities'!$B$23,'Survival Probabilities'!$C$23,if(M298='Survival Probabilities'!$B$24,'Survival Probabilities'!$C$24,if(M298='Survival Probabilities'!$B$25,'Survival Probabilities'!$C$25,if(M298='Survival Probabilities'!$B$26,'Survival Probabilities'!$C$26,if(M298='Survival Probabilities'!$B$27,'Survival Probabilities'!$C$27,if(M298='Survival Probabilities'!$B$28,5%,if(M298="",1)))))))))</f>
        <v>1</v>
      </c>
      <c r="S298" s="4">
        <f t="shared" si="1"/>
        <v>0.008888802922</v>
      </c>
      <c r="T298" s="5">
        <f>if(S298&gt;='Survival Probabilities'!$J$4,1,0)</f>
        <v>0</v>
      </c>
      <c r="U298" s="5">
        <f t="shared" si="2"/>
        <v>1</v>
      </c>
    </row>
    <row r="299">
      <c r="A299" s="3">
        <v>298.0</v>
      </c>
      <c r="B299" s="3">
        <v>0.0</v>
      </c>
      <c r="C299" s="3">
        <v>1.0</v>
      </c>
      <c r="D299" s="3" t="s">
        <v>457</v>
      </c>
      <c r="E299" s="3" t="s">
        <v>26</v>
      </c>
      <c r="F299" s="3">
        <v>2.0</v>
      </c>
      <c r="G299" s="3">
        <v>1.0</v>
      </c>
      <c r="H299" s="3">
        <v>2.0</v>
      </c>
      <c r="I299" s="3">
        <v>113781.0</v>
      </c>
      <c r="J299" s="3">
        <v>151.55</v>
      </c>
      <c r="K299" s="3" t="s">
        <v>458</v>
      </c>
      <c r="L299" s="3" t="s">
        <v>24</v>
      </c>
      <c r="M299" s="5" t="str">
        <f t="shared" si="3"/>
        <v>C</v>
      </c>
      <c r="N299" s="4">
        <f>if(C299=1,'Survival Probabilities'!$C$2,if(C299 = 2,'Survival Probabilities'!$C$3,if(C299 = 3,'Survival Probabilities'!$C$4,if(isblank(C299),1))))</f>
        <v>0.6296296296</v>
      </c>
      <c r="O299" s="4">
        <f>if(E299 = "male",'Survival Probabilities'!$C$5,if(E299="female",'Survival Probabilities'!$C$6,if(isblank(E299),1)))</f>
        <v>0.7420382166</v>
      </c>
      <c r="P299" s="4">
        <f>if(F299 &lt; 1,'Survival Probabilities'!$C$10,if(and(F299&gt;= 1, F299&lt;5),'Survival Probabilities'!$C$11, if(and(F299&gt;= 5, F299&lt;10),'Survival Probabilities'!$C$12,if(and(F299&gt;= 10, F299&lt;20),'Survival Probabilities'!$C$13,if(and(F299&gt;= 20, F299&lt;30),'Survival Probabilities'!$C$14,if(and(F299&gt;= 30, F299&lt;40),'Survival Probabilities'!$C$15,if(and(F299&gt;= 40, F299&lt;50),'Survival Probabilities'!$C$16,if(and(F299&gt;= 50, F299&lt;60),'Survival Probabilities'!$C$17,if(and(F299&gt;= 60, F299&lt;70),'Survival Probabilities'!$C$18,if(and(F299&gt;= 70, F299&lt;80),5%,if(and(F299&gt;= 80, F299&lt;90),5%,if(isblank(F299),1))))))))))))</f>
        <v>0.6060606061</v>
      </c>
      <c r="Q299" s="4">
        <f>if(L299 = "C",'Survival Probabilities'!$C$7,if(L299="Q",'Survival Probabilities'!$C$8,if(L299="S",'Survival Probabilities'!$C$9,if(isblank(L299),1))))</f>
        <v>0.3369565217</v>
      </c>
      <c r="R299" s="4">
        <f>if(M299='Survival Probabilities'!$B$21,'Survival Probabilities'!$C$21,if(M299='Survival Probabilities'!$B$22,'Survival Probabilities'!$C$22,if(M299='Survival Probabilities'!$B$23,'Survival Probabilities'!$C$23,if(M299='Survival Probabilities'!$B$24,'Survival Probabilities'!$C$24,if(M299='Survival Probabilities'!$B$25,'Survival Probabilities'!$C$25,if(M299='Survival Probabilities'!$B$26,'Survival Probabilities'!$C$26,if(M299='Survival Probabilities'!$B$27,'Survival Probabilities'!$C$27,if(M299='Survival Probabilities'!$B$28,5%,if(M299="",1)))))))))</f>
        <v>0.593220339</v>
      </c>
      <c r="S299" s="4">
        <f t="shared" si="1"/>
        <v>0.05660012433</v>
      </c>
      <c r="T299" s="5">
        <f>if(S299&gt;='Survival Probabilities'!$J$4,1,0)</f>
        <v>1</v>
      </c>
      <c r="U299" s="5">
        <f t="shared" si="2"/>
        <v>0</v>
      </c>
    </row>
    <row r="300">
      <c r="A300" s="3">
        <v>299.0</v>
      </c>
      <c r="B300" s="3">
        <v>1.0</v>
      </c>
      <c r="C300" s="3">
        <v>1.0</v>
      </c>
      <c r="D300" s="3" t="s">
        <v>459</v>
      </c>
      <c r="E300" s="3" t="s">
        <v>22</v>
      </c>
      <c r="G300" s="3">
        <v>0.0</v>
      </c>
      <c r="H300" s="3">
        <v>0.0</v>
      </c>
      <c r="I300" s="3">
        <v>19988.0</v>
      </c>
      <c r="J300" s="3">
        <v>30.5</v>
      </c>
      <c r="K300" s="3" t="s">
        <v>460</v>
      </c>
      <c r="L300" s="3" t="s">
        <v>24</v>
      </c>
      <c r="M300" s="5" t="str">
        <f t="shared" si="3"/>
        <v>C</v>
      </c>
      <c r="N300" s="4">
        <f>if(C300=1,'Survival Probabilities'!$C$2,if(C300 = 2,'Survival Probabilities'!$C$3,if(C300 = 3,'Survival Probabilities'!$C$4,if(isblank(C300),1))))</f>
        <v>0.6296296296</v>
      </c>
      <c r="O300" s="4">
        <f>if(E300 = "male",'Survival Probabilities'!$C$5,if(E300="female",'Survival Probabilities'!$C$6,if(isblank(E300),1)))</f>
        <v>0.1889081456</v>
      </c>
      <c r="P300" s="4">
        <f>if(F300 &lt; 1,'Survival Probabilities'!$C$10,if(and(F300&gt;= 1, F300&lt;5),'Survival Probabilities'!$C$11, if(and(F300&gt;= 5, F300&lt;10),'Survival Probabilities'!$C$12,if(and(F300&gt;= 10, F300&lt;20),'Survival Probabilities'!$C$13,if(and(F300&gt;= 20, F300&lt;30),'Survival Probabilities'!$C$14,if(and(F300&gt;= 30, F300&lt;40),'Survival Probabilities'!$C$15,if(and(F300&gt;= 40, F300&lt;50),'Survival Probabilities'!$C$16,if(and(F300&gt;= 50, F300&lt;60),'Survival Probabilities'!$C$17,if(and(F300&gt;= 60, F300&lt;70),'Survival Probabilities'!$C$18,if(and(F300&gt;= 70, F300&lt;80),5%,if(and(F300&gt;= 80, F300&lt;90),5%,if(isblank(F300),1))))))))))))</f>
        <v>1</v>
      </c>
      <c r="Q300" s="4">
        <f>if(L300 = "C",'Survival Probabilities'!$C$7,if(L300="Q",'Survival Probabilities'!$C$8,if(L300="S",'Survival Probabilities'!$C$9,if(isblank(L300),1))))</f>
        <v>0.3369565217</v>
      </c>
      <c r="R300" s="4">
        <f>if(M300='Survival Probabilities'!$B$21,'Survival Probabilities'!$C$21,if(M300='Survival Probabilities'!$B$22,'Survival Probabilities'!$C$22,if(M300='Survival Probabilities'!$B$23,'Survival Probabilities'!$C$23,if(M300='Survival Probabilities'!$B$24,'Survival Probabilities'!$C$24,if(M300='Survival Probabilities'!$B$25,'Survival Probabilities'!$C$25,if(M300='Survival Probabilities'!$B$26,'Survival Probabilities'!$C$26,if(M300='Survival Probabilities'!$B$27,'Survival Probabilities'!$C$27,if(M300='Survival Probabilities'!$B$28,5%,if(M300="",1)))))))))</f>
        <v>0.593220339</v>
      </c>
      <c r="S300" s="4">
        <f t="shared" si="1"/>
        <v>0.02377528552</v>
      </c>
      <c r="T300" s="5">
        <f>if(S300&gt;='Survival Probabilities'!$J$4,1,0)</f>
        <v>0</v>
      </c>
      <c r="U300" s="5">
        <f t="shared" si="2"/>
        <v>0</v>
      </c>
    </row>
    <row r="301">
      <c r="A301" s="3">
        <v>300.0</v>
      </c>
      <c r="B301" s="3">
        <v>1.0</v>
      </c>
      <c r="C301" s="3">
        <v>1.0</v>
      </c>
      <c r="D301" s="3" t="s">
        <v>461</v>
      </c>
      <c r="E301" s="3" t="s">
        <v>26</v>
      </c>
      <c r="F301" s="3">
        <v>50.0</v>
      </c>
      <c r="G301" s="3">
        <v>0.0</v>
      </c>
      <c r="H301" s="3">
        <v>1.0</v>
      </c>
      <c r="I301" s="3" t="s">
        <v>196</v>
      </c>
      <c r="J301" s="3">
        <v>247.5208</v>
      </c>
      <c r="K301" s="3" t="s">
        <v>197</v>
      </c>
      <c r="L301" s="3" t="s">
        <v>29</v>
      </c>
      <c r="M301" s="5" t="str">
        <f t="shared" si="3"/>
        <v>B</v>
      </c>
      <c r="N301" s="4">
        <f>if(C301=1,'Survival Probabilities'!$C$2,if(C301 = 2,'Survival Probabilities'!$C$3,if(C301 = 3,'Survival Probabilities'!$C$4,if(isblank(C301),1))))</f>
        <v>0.6296296296</v>
      </c>
      <c r="O301" s="4">
        <f>if(E301 = "male",'Survival Probabilities'!$C$5,if(E301="female",'Survival Probabilities'!$C$6,if(isblank(E301),1)))</f>
        <v>0.7420382166</v>
      </c>
      <c r="P301" s="4">
        <f>if(F301 &lt; 1,'Survival Probabilities'!$C$10,if(and(F301&gt;= 1, F301&lt;5),'Survival Probabilities'!$C$11, if(and(F301&gt;= 5, F301&lt;10),'Survival Probabilities'!$C$12,if(and(F301&gt;= 10, F301&lt;20),'Survival Probabilities'!$C$13,if(and(F301&gt;= 20, F301&lt;30),'Survival Probabilities'!$C$14,if(and(F301&gt;= 30, F301&lt;40),'Survival Probabilities'!$C$15,if(and(F301&gt;= 40, F301&lt;50),'Survival Probabilities'!$C$16,if(and(F301&gt;= 50, F301&lt;60),'Survival Probabilities'!$C$17,if(and(F301&gt;= 60, F301&lt;70),'Survival Probabilities'!$C$18,if(and(F301&gt;= 70, F301&lt;80),5%,if(and(F301&gt;= 80, F301&lt;90),5%,if(isblank(F301),1))))))))))))</f>
        <v>0.4166666667</v>
      </c>
      <c r="Q301" s="4">
        <f>if(L301 = "C",'Survival Probabilities'!$C$7,if(L301="Q",'Survival Probabilities'!$C$8,if(L301="S",'Survival Probabilities'!$C$9,if(isblank(L301),1))))</f>
        <v>0.5535714286</v>
      </c>
      <c r="R301" s="4">
        <f>if(M301='Survival Probabilities'!$B$21,'Survival Probabilities'!$C$21,if(M301='Survival Probabilities'!$B$22,'Survival Probabilities'!$C$22,if(M301='Survival Probabilities'!$B$23,'Survival Probabilities'!$C$23,if(M301='Survival Probabilities'!$B$24,'Survival Probabilities'!$C$24,if(M301='Survival Probabilities'!$B$25,'Survival Probabilities'!$C$25,if(M301='Survival Probabilities'!$B$26,'Survival Probabilities'!$C$26,if(M301='Survival Probabilities'!$B$27,'Survival Probabilities'!$C$27,if(M301='Survival Probabilities'!$B$28,5%,if(M301="",1)))))))))</f>
        <v>0.7446808511</v>
      </c>
      <c r="S301" s="4">
        <f t="shared" si="1"/>
        <v>0.08024981533</v>
      </c>
      <c r="T301" s="5">
        <f>if(S301&gt;='Survival Probabilities'!$J$4,1,0)</f>
        <v>1</v>
      </c>
      <c r="U301" s="5">
        <f t="shared" si="2"/>
        <v>1</v>
      </c>
    </row>
    <row r="302">
      <c r="A302" s="3">
        <v>301.0</v>
      </c>
      <c r="B302" s="3">
        <v>1.0</v>
      </c>
      <c r="C302" s="3">
        <v>3.0</v>
      </c>
      <c r="D302" s="3" t="s">
        <v>462</v>
      </c>
      <c r="E302" s="3" t="s">
        <v>26</v>
      </c>
      <c r="G302" s="3">
        <v>0.0</v>
      </c>
      <c r="H302" s="3">
        <v>0.0</v>
      </c>
      <c r="I302" s="3">
        <v>9234.0</v>
      </c>
      <c r="J302" s="3">
        <v>7.75</v>
      </c>
      <c r="L302" s="3" t="s">
        <v>36</v>
      </c>
      <c r="M302" s="5" t="str">
        <f t="shared" si="3"/>
        <v/>
      </c>
      <c r="N302" s="4">
        <f>if(C302=1,'Survival Probabilities'!$C$2,if(C302 = 2,'Survival Probabilities'!$C$3,if(C302 = 3,'Survival Probabilities'!$C$4,if(isblank(C302),1))))</f>
        <v>0.2428571429</v>
      </c>
      <c r="O302" s="4">
        <f>if(E302 = "male",'Survival Probabilities'!$C$5,if(E302="female",'Survival Probabilities'!$C$6,if(isblank(E302),1)))</f>
        <v>0.7420382166</v>
      </c>
      <c r="P302" s="4">
        <f>if(F302 &lt; 1,'Survival Probabilities'!$C$10,if(and(F302&gt;= 1, F302&lt;5),'Survival Probabilities'!$C$11, if(and(F302&gt;= 5, F302&lt;10),'Survival Probabilities'!$C$12,if(and(F302&gt;= 10, F302&lt;20),'Survival Probabilities'!$C$13,if(and(F302&gt;= 20, F302&lt;30),'Survival Probabilities'!$C$14,if(and(F302&gt;= 30, F302&lt;40),'Survival Probabilities'!$C$15,if(and(F302&gt;= 40, F302&lt;50),'Survival Probabilities'!$C$16,if(and(F302&gt;= 50, F302&lt;60),'Survival Probabilities'!$C$17,if(and(F302&gt;= 60, F302&lt;70),'Survival Probabilities'!$C$18,if(and(F302&gt;= 70, F302&lt;80),5%,if(and(F302&gt;= 80, F302&lt;90),5%,if(isblank(F302),1))))))))))))</f>
        <v>1</v>
      </c>
      <c r="Q302" s="4">
        <f>if(L302 = "C",'Survival Probabilities'!$C$7,if(L302="Q",'Survival Probabilities'!$C$8,if(L302="S",'Survival Probabilities'!$C$9,if(isblank(L302),1))))</f>
        <v>0.3896103896</v>
      </c>
      <c r="R302" s="5">
        <f>if(M302='Survival Probabilities'!$B$21,'Survival Probabilities'!$C$21,if(M302='Survival Probabilities'!$B$22,'Survival Probabilities'!$C$22,if(M302='Survival Probabilities'!$B$23,'Survival Probabilities'!$C$23,if(M302='Survival Probabilities'!$B$24,'Survival Probabilities'!$C$24,if(M302='Survival Probabilities'!$B$25,'Survival Probabilities'!$C$25,if(M302='Survival Probabilities'!$B$26,'Survival Probabilities'!$C$26,if(M302='Survival Probabilities'!$B$27,'Survival Probabilities'!$C$27,if(M302='Survival Probabilities'!$B$28,5%,if(M302="",1)))))))))</f>
        <v>1</v>
      </c>
      <c r="S302" s="4">
        <f t="shared" si="1"/>
        <v>0.07021140825</v>
      </c>
      <c r="T302" s="5">
        <f>if(S302&gt;='Survival Probabilities'!$J$4,1,0)</f>
        <v>1</v>
      </c>
      <c r="U302" s="5">
        <f t="shared" si="2"/>
        <v>1</v>
      </c>
    </row>
    <row r="303">
      <c r="A303" s="3">
        <v>302.0</v>
      </c>
      <c r="B303" s="3">
        <v>1.0</v>
      </c>
      <c r="C303" s="3">
        <v>3.0</v>
      </c>
      <c r="D303" s="3" t="s">
        <v>463</v>
      </c>
      <c r="E303" s="3" t="s">
        <v>22</v>
      </c>
      <c r="G303" s="3">
        <v>2.0</v>
      </c>
      <c r="H303" s="3">
        <v>0.0</v>
      </c>
      <c r="I303" s="3">
        <v>367226.0</v>
      </c>
      <c r="J303" s="3">
        <v>23.25</v>
      </c>
      <c r="L303" s="3" t="s">
        <v>36</v>
      </c>
      <c r="M303" s="5" t="str">
        <f t="shared" si="3"/>
        <v/>
      </c>
      <c r="N303" s="4">
        <f>if(C303=1,'Survival Probabilities'!$C$2,if(C303 = 2,'Survival Probabilities'!$C$3,if(C303 = 3,'Survival Probabilities'!$C$4,if(isblank(C303),1))))</f>
        <v>0.2428571429</v>
      </c>
      <c r="O303" s="4">
        <f>if(E303 = "male",'Survival Probabilities'!$C$5,if(E303="female",'Survival Probabilities'!$C$6,if(isblank(E303),1)))</f>
        <v>0.1889081456</v>
      </c>
      <c r="P303" s="4">
        <f>if(F303 &lt; 1,'Survival Probabilities'!$C$10,if(and(F303&gt;= 1, F303&lt;5),'Survival Probabilities'!$C$11, if(and(F303&gt;= 5, F303&lt;10),'Survival Probabilities'!$C$12,if(and(F303&gt;= 10, F303&lt;20),'Survival Probabilities'!$C$13,if(and(F303&gt;= 20, F303&lt;30),'Survival Probabilities'!$C$14,if(and(F303&gt;= 30, F303&lt;40),'Survival Probabilities'!$C$15,if(and(F303&gt;= 40, F303&lt;50),'Survival Probabilities'!$C$16,if(and(F303&gt;= 50, F303&lt;60),'Survival Probabilities'!$C$17,if(and(F303&gt;= 60, F303&lt;70),'Survival Probabilities'!$C$18,if(and(F303&gt;= 70, F303&lt;80),5%,if(and(F303&gt;= 80, F303&lt;90),5%,if(isblank(F303),1))))))))))))</f>
        <v>1</v>
      </c>
      <c r="Q303" s="4">
        <f>if(L303 = "C",'Survival Probabilities'!$C$7,if(L303="Q",'Survival Probabilities'!$C$8,if(L303="S",'Survival Probabilities'!$C$9,if(isblank(L303),1))))</f>
        <v>0.3896103896</v>
      </c>
      <c r="R303" s="5">
        <f>if(M303='Survival Probabilities'!$B$21,'Survival Probabilities'!$C$21,if(M303='Survival Probabilities'!$B$22,'Survival Probabilities'!$C$22,if(M303='Survival Probabilities'!$B$23,'Survival Probabilities'!$C$23,if(M303='Survival Probabilities'!$B$24,'Survival Probabilities'!$C$24,if(M303='Survival Probabilities'!$B$25,'Survival Probabilities'!$C$25,if(M303='Survival Probabilities'!$B$26,'Survival Probabilities'!$C$26,if(M303='Survival Probabilities'!$B$27,'Survival Probabilities'!$C$27,if(M303='Survival Probabilities'!$B$28,5%,if(M303="",1)))))))))</f>
        <v>1</v>
      </c>
      <c r="S303" s="4">
        <f t="shared" si="1"/>
        <v>0.01787442565</v>
      </c>
      <c r="T303" s="5">
        <f>if(S303&gt;='Survival Probabilities'!$J$4,1,0)</f>
        <v>0</v>
      </c>
      <c r="U303" s="5">
        <f t="shared" si="2"/>
        <v>0</v>
      </c>
    </row>
    <row r="304">
      <c r="A304" s="3">
        <v>303.0</v>
      </c>
      <c r="B304" s="3">
        <v>0.0</v>
      </c>
      <c r="C304" s="3">
        <v>3.0</v>
      </c>
      <c r="D304" s="3" t="s">
        <v>464</v>
      </c>
      <c r="E304" s="3" t="s">
        <v>22</v>
      </c>
      <c r="F304" s="3">
        <v>19.0</v>
      </c>
      <c r="G304" s="3">
        <v>0.0</v>
      </c>
      <c r="H304" s="3">
        <v>0.0</v>
      </c>
      <c r="I304" s="3" t="s">
        <v>289</v>
      </c>
      <c r="J304" s="3">
        <v>0.0</v>
      </c>
      <c r="L304" s="3" t="s">
        <v>24</v>
      </c>
      <c r="M304" s="5" t="str">
        <f t="shared" si="3"/>
        <v/>
      </c>
      <c r="N304" s="4">
        <f>if(C304=1,'Survival Probabilities'!$C$2,if(C304 = 2,'Survival Probabilities'!$C$3,if(C304 = 3,'Survival Probabilities'!$C$4,if(isblank(C304),1))))</f>
        <v>0.2428571429</v>
      </c>
      <c r="O304" s="4">
        <f>if(E304 = "male",'Survival Probabilities'!$C$5,if(E304="female",'Survival Probabilities'!$C$6,if(isblank(E304),1)))</f>
        <v>0.1889081456</v>
      </c>
      <c r="P304" s="4">
        <f>if(F304 &lt; 1,'Survival Probabilities'!$C$10,if(and(F304&gt;= 1, F304&lt;5),'Survival Probabilities'!$C$11, if(and(F304&gt;= 5, F304&lt;10),'Survival Probabilities'!$C$12,if(and(F304&gt;= 10, F304&lt;20),'Survival Probabilities'!$C$13,if(and(F304&gt;= 20, F304&lt;30),'Survival Probabilities'!$C$14,if(and(F304&gt;= 30, F304&lt;40),'Survival Probabilities'!$C$15,if(and(F304&gt;= 40, F304&lt;50),'Survival Probabilities'!$C$16,if(and(F304&gt;= 50, F304&lt;60),'Survival Probabilities'!$C$17,if(and(F304&gt;= 60, F304&lt;70),'Survival Probabilities'!$C$18,if(and(F304&gt;= 70, F304&lt;80),5%,if(and(F304&gt;= 80, F304&lt;90),5%,if(isblank(F304),1))))))))))))</f>
        <v>0.4019607843</v>
      </c>
      <c r="Q304" s="4">
        <f>if(L304 = "C",'Survival Probabilities'!$C$7,if(L304="Q",'Survival Probabilities'!$C$8,if(L304="S",'Survival Probabilities'!$C$9,if(isblank(L304),1))))</f>
        <v>0.3369565217</v>
      </c>
      <c r="R304" s="5">
        <f>if(M304='Survival Probabilities'!$B$21,'Survival Probabilities'!$C$21,if(M304='Survival Probabilities'!$B$22,'Survival Probabilities'!$C$22,if(M304='Survival Probabilities'!$B$23,'Survival Probabilities'!$C$23,if(M304='Survival Probabilities'!$B$24,'Survival Probabilities'!$C$24,if(M304='Survival Probabilities'!$B$25,'Survival Probabilities'!$C$25,if(M304='Survival Probabilities'!$B$26,'Survival Probabilities'!$C$26,if(M304='Survival Probabilities'!$B$27,'Survival Probabilities'!$C$27,if(M304='Survival Probabilities'!$B$28,5%,if(M304="",1)))))))))</f>
        <v>1</v>
      </c>
      <c r="S304" s="4">
        <f t="shared" si="1"/>
        <v>0.006213826424</v>
      </c>
      <c r="T304" s="5">
        <f>if(S304&gt;='Survival Probabilities'!$J$4,1,0)</f>
        <v>0</v>
      </c>
      <c r="U304" s="5">
        <f t="shared" si="2"/>
        <v>1</v>
      </c>
    </row>
    <row r="305">
      <c r="A305" s="3">
        <v>304.0</v>
      </c>
      <c r="B305" s="3">
        <v>1.0</v>
      </c>
      <c r="C305" s="3">
        <v>2.0</v>
      </c>
      <c r="D305" s="3" t="s">
        <v>465</v>
      </c>
      <c r="E305" s="3" t="s">
        <v>26</v>
      </c>
      <c r="G305" s="3">
        <v>0.0</v>
      </c>
      <c r="H305" s="3">
        <v>0.0</v>
      </c>
      <c r="I305" s="3">
        <v>226593.0</v>
      </c>
      <c r="J305" s="3">
        <v>12.35</v>
      </c>
      <c r="K305" s="3" t="s">
        <v>204</v>
      </c>
      <c r="L305" s="3" t="s">
        <v>36</v>
      </c>
      <c r="M305" s="5" t="str">
        <f t="shared" si="3"/>
        <v>E</v>
      </c>
      <c r="N305" s="4">
        <f>if(C305=1,'Survival Probabilities'!$C$2,if(C305 = 2,'Survival Probabilities'!$C$3,if(C305 = 3,'Survival Probabilities'!$C$4,if(isblank(C305),1))))</f>
        <v>0.472826087</v>
      </c>
      <c r="O305" s="4">
        <f>if(E305 = "male",'Survival Probabilities'!$C$5,if(E305="female",'Survival Probabilities'!$C$6,if(isblank(E305),1)))</f>
        <v>0.7420382166</v>
      </c>
      <c r="P305" s="4">
        <f>if(F305 &lt; 1,'Survival Probabilities'!$C$10,if(and(F305&gt;= 1, F305&lt;5),'Survival Probabilities'!$C$11, if(and(F305&gt;= 5, F305&lt;10),'Survival Probabilities'!$C$12,if(and(F305&gt;= 10, F305&lt;20),'Survival Probabilities'!$C$13,if(and(F305&gt;= 20, F305&lt;30),'Survival Probabilities'!$C$14,if(and(F305&gt;= 30, F305&lt;40),'Survival Probabilities'!$C$15,if(and(F305&gt;= 40, F305&lt;50),'Survival Probabilities'!$C$16,if(and(F305&gt;= 50, F305&lt;60),'Survival Probabilities'!$C$17,if(and(F305&gt;= 60, F305&lt;70),'Survival Probabilities'!$C$18,if(and(F305&gt;= 70, F305&lt;80),5%,if(and(F305&gt;= 80, F305&lt;90),5%,if(isblank(F305),1))))))))))))</f>
        <v>1</v>
      </c>
      <c r="Q305" s="4">
        <f>if(L305 = "C",'Survival Probabilities'!$C$7,if(L305="Q",'Survival Probabilities'!$C$8,if(L305="S",'Survival Probabilities'!$C$9,if(isblank(L305),1))))</f>
        <v>0.3896103896</v>
      </c>
      <c r="R305" s="4">
        <f>if(M305='Survival Probabilities'!$B$21,'Survival Probabilities'!$C$21,if(M305='Survival Probabilities'!$B$22,'Survival Probabilities'!$C$22,if(M305='Survival Probabilities'!$B$23,'Survival Probabilities'!$C$23,if(M305='Survival Probabilities'!$B$24,'Survival Probabilities'!$C$24,if(M305='Survival Probabilities'!$B$25,'Survival Probabilities'!$C$25,if(M305='Survival Probabilities'!$B$26,'Survival Probabilities'!$C$26,if(M305='Survival Probabilities'!$B$27,'Survival Probabilities'!$C$27,if(M305='Survival Probabilities'!$B$28,5%,if(M305="",1)))))))))</f>
        <v>0.75</v>
      </c>
      <c r="S305" s="4">
        <f t="shared" si="1"/>
        <v>0.1025225726</v>
      </c>
      <c r="T305" s="5">
        <f>if(S305&gt;='Survival Probabilities'!$J$4,1,0)</f>
        <v>1</v>
      </c>
      <c r="U305" s="5">
        <f t="shared" si="2"/>
        <v>1</v>
      </c>
    </row>
    <row r="306">
      <c r="A306" s="3">
        <v>305.0</v>
      </c>
      <c r="B306" s="3">
        <v>0.0</v>
      </c>
      <c r="C306" s="3">
        <v>3.0</v>
      </c>
      <c r="D306" s="3" t="s">
        <v>466</v>
      </c>
      <c r="E306" s="3" t="s">
        <v>22</v>
      </c>
      <c r="G306" s="3">
        <v>0.0</v>
      </c>
      <c r="H306" s="3">
        <v>0.0</v>
      </c>
      <c r="I306" s="3" t="s">
        <v>467</v>
      </c>
      <c r="J306" s="3">
        <v>8.05</v>
      </c>
      <c r="L306" s="3" t="s">
        <v>24</v>
      </c>
      <c r="M306" s="5" t="str">
        <f t="shared" si="3"/>
        <v/>
      </c>
      <c r="N306" s="4">
        <f>if(C306=1,'Survival Probabilities'!$C$2,if(C306 = 2,'Survival Probabilities'!$C$3,if(C306 = 3,'Survival Probabilities'!$C$4,if(isblank(C306),1))))</f>
        <v>0.2428571429</v>
      </c>
      <c r="O306" s="4">
        <f>if(E306 = "male",'Survival Probabilities'!$C$5,if(E306="female",'Survival Probabilities'!$C$6,if(isblank(E306),1)))</f>
        <v>0.1889081456</v>
      </c>
      <c r="P306" s="4">
        <f>if(F306 &lt; 1,'Survival Probabilities'!$C$10,if(and(F306&gt;= 1, F306&lt;5),'Survival Probabilities'!$C$11, if(and(F306&gt;= 5, F306&lt;10),'Survival Probabilities'!$C$12,if(and(F306&gt;= 10, F306&lt;20),'Survival Probabilities'!$C$13,if(and(F306&gt;= 20, F306&lt;30),'Survival Probabilities'!$C$14,if(and(F306&gt;= 30, F306&lt;40),'Survival Probabilities'!$C$15,if(and(F306&gt;= 40, F306&lt;50),'Survival Probabilities'!$C$16,if(and(F306&gt;= 50, F306&lt;60),'Survival Probabilities'!$C$17,if(and(F306&gt;= 60, F306&lt;70),'Survival Probabilities'!$C$18,if(and(F306&gt;= 70, F306&lt;80),5%,if(and(F306&gt;= 80, F306&lt;90),5%,if(isblank(F306),1))))))))))))</f>
        <v>1</v>
      </c>
      <c r="Q306" s="4">
        <f>if(L306 = "C",'Survival Probabilities'!$C$7,if(L306="Q",'Survival Probabilities'!$C$8,if(L306="S",'Survival Probabilities'!$C$9,if(isblank(L306),1))))</f>
        <v>0.3369565217</v>
      </c>
      <c r="R306" s="5">
        <f>if(M306='Survival Probabilities'!$B$21,'Survival Probabilities'!$C$21,if(M306='Survival Probabilities'!$B$22,'Survival Probabilities'!$C$22,if(M306='Survival Probabilities'!$B$23,'Survival Probabilities'!$C$23,if(M306='Survival Probabilities'!$B$24,'Survival Probabilities'!$C$24,if(M306='Survival Probabilities'!$B$25,'Survival Probabilities'!$C$25,if(M306='Survival Probabilities'!$B$26,'Survival Probabilities'!$C$26,if(M306='Survival Probabilities'!$B$27,'Survival Probabilities'!$C$27,if(M306='Survival Probabilities'!$B$28,5%,if(M306="",1)))))))))</f>
        <v>1</v>
      </c>
      <c r="S306" s="4">
        <f t="shared" si="1"/>
        <v>0.01545878769</v>
      </c>
      <c r="T306" s="5">
        <f>if(S306&gt;='Survival Probabilities'!$J$4,1,0)</f>
        <v>0</v>
      </c>
      <c r="U306" s="5">
        <f t="shared" si="2"/>
        <v>1</v>
      </c>
    </row>
    <row r="307">
      <c r="A307" s="3">
        <v>306.0</v>
      </c>
      <c r="B307" s="3">
        <v>1.0</v>
      </c>
      <c r="C307" s="3">
        <v>1.0</v>
      </c>
      <c r="D307" s="3" t="s">
        <v>468</v>
      </c>
      <c r="E307" s="3" t="s">
        <v>22</v>
      </c>
      <c r="F307" s="3">
        <v>0.92</v>
      </c>
      <c r="G307" s="3">
        <v>1.0</v>
      </c>
      <c r="H307" s="3">
        <v>2.0</v>
      </c>
      <c r="I307" s="3">
        <v>113781.0</v>
      </c>
      <c r="J307" s="3">
        <v>151.55</v>
      </c>
      <c r="K307" s="3" t="s">
        <v>458</v>
      </c>
      <c r="L307" s="3" t="s">
        <v>24</v>
      </c>
      <c r="M307" s="5" t="str">
        <f t="shared" si="3"/>
        <v>C</v>
      </c>
      <c r="N307" s="4">
        <f>if(C307=1,'Survival Probabilities'!$C$2,if(C307 = 2,'Survival Probabilities'!$C$3,if(C307 = 3,'Survival Probabilities'!$C$4,if(isblank(C307),1))))</f>
        <v>0.6296296296</v>
      </c>
      <c r="O307" s="4">
        <f>if(E307 = "male",'Survival Probabilities'!$C$5,if(E307="female",'Survival Probabilities'!$C$6,if(isblank(E307),1)))</f>
        <v>0.1889081456</v>
      </c>
      <c r="P307" s="4">
        <f>if(F307 &lt; 1,'Survival Probabilities'!$C$10,if(and(F307&gt;= 1, F307&lt;5),'Survival Probabilities'!$C$11, if(and(F307&gt;= 5, F307&lt;10),'Survival Probabilities'!$C$12,if(and(F307&gt;= 10, F307&lt;20),'Survival Probabilities'!$C$13,if(and(F307&gt;= 20, F307&lt;30),'Survival Probabilities'!$C$14,if(and(F307&gt;= 30, F307&lt;40),'Survival Probabilities'!$C$15,if(and(F307&gt;= 40, F307&lt;50),'Survival Probabilities'!$C$16,if(and(F307&gt;= 50, F307&lt;60),'Survival Probabilities'!$C$17,if(and(F307&gt;= 60, F307&lt;70),'Survival Probabilities'!$C$18,if(and(F307&gt;= 70, F307&lt;80),5%,if(and(F307&gt;= 80, F307&lt;90),5%,if(isblank(F307),1))))))))))))</f>
        <v>1</v>
      </c>
      <c r="Q307" s="4">
        <f>if(L307 = "C",'Survival Probabilities'!$C$7,if(L307="Q",'Survival Probabilities'!$C$8,if(L307="S",'Survival Probabilities'!$C$9,if(isblank(L307),1))))</f>
        <v>0.3369565217</v>
      </c>
      <c r="R307" s="4">
        <f>if(M307='Survival Probabilities'!$B$21,'Survival Probabilities'!$C$21,if(M307='Survival Probabilities'!$B$22,'Survival Probabilities'!$C$22,if(M307='Survival Probabilities'!$B$23,'Survival Probabilities'!$C$23,if(M307='Survival Probabilities'!$B$24,'Survival Probabilities'!$C$24,if(M307='Survival Probabilities'!$B$25,'Survival Probabilities'!$C$25,if(M307='Survival Probabilities'!$B$26,'Survival Probabilities'!$C$26,if(M307='Survival Probabilities'!$B$27,'Survival Probabilities'!$C$27,if(M307='Survival Probabilities'!$B$28,5%,if(M307="",1)))))))))</f>
        <v>0.593220339</v>
      </c>
      <c r="S307" s="4">
        <f t="shared" si="1"/>
        <v>0.02377528552</v>
      </c>
      <c r="T307" s="5">
        <f>if(S307&gt;='Survival Probabilities'!$J$4,1,0)</f>
        <v>0</v>
      </c>
      <c r="U307" s="5">
        <f t="shared" si="2"/>
        <v>0</v>
      </c>
    </row>
    <row r="308">
      <c r="A308" s="3">
        <v>307.0</v>
      </c>
      <c r="B308" s="3">
        <v>1.0</v>
      </c>
      <c r="C308" s="3">
        <v>1.0</v>
      </c>
      <c r="D308" s="3" t="s">
        <v>469</v>
      </c>
      <c r="E308" s="3" t="s">
        <v>26</v>
      </c>
      <c r="G308" s="3">
        <v>0.0</v>
      </c>
      <c r="H308" s="3">
        <v>0.0</v>
      </c>
      <c r="I308" s="3">
        <v>17421.0</v>
      </c>
      <c r="J308" s="3">
        <v>110.8833</v>
      </c>
      <c r="L308" s="3" t="s">
        <v>29</v>
      </c>
      <c r="M308" s="5" t="str">
        <f t="shared" si="3"/>
        <v/>
      </c>
      <c r="N308" s="4">
        <f>if(C308=1,'Survival Probabilities'!$C$2,if(C308 = 2,'Survival Probabilities'!$C$3,if(C308 = 3,'Survival Probabilities'!$C$4,if(isblank(C308),1))))</f>
        <v>0.6296296296</v>
      </c>
      <c r="O308" s="4">
        <f>if(E308 = "male",'Survival Probabilities'!$C$5,if(E308="female",'Survival Probabilities'!$C$6,if(isblank(E308),1)))</f>
        <v>0.7420382166</v>
      </c>
      <c r="P308" s="4">
        <f>if(F308 &lt; 1,'Survival Probabilities'!$C$10,if(and(F308&gt;= 1, F308&lt;5),'Survival Probabilities'!$C$11, if(and(F308&gt;= 5, F308&lt;10),'Survival Probabilities'!$C$12,if(and(F308&gt;= 10, F308&lt;20),'Survival Probabilities'!$C$13,if(and(F308&gt;= 20, F308&lt;30),'Survival Probabilities'!$C$14,if(and(F308&gt;= 30, F308&lt;40),'Survival Probabilities'!$C$15,if(and(F308&gt;= 40, F308&lt;50),'Survival Probabilities'!$C$16,if(and(F308&gt;= 50, F308&lt;60),'Survival Probabilities'!$C$17,if(and(F308&gt;= 60, F308&lt;70),'Survival Probabilities'!$C$18,if(and(F308&gt;= 70, F308&lt;80),5%,if(and(F308&gt;= 80, F308&lt;90),5%,if(isblank(F308),1))))))))))))</f>
        <v>1</v>
      </c>
      <c r="Q308" s="4">
        <f>if(L308 = "C",'Survival Probabilities'!$C$7,if(L308="Q",'Survival Probabilities'!$C$8,if(L308="S",'Survival Probabilities'!$C$9,if(isblank(L308),1))))</f>
        <v>0.5535714286</v>
      </c>
      <c r="R308" s="5">
        <f>if(M308='Survival Probabilities'!$B$21,'Survival Probabilities'!$C$21,if(M308='Survival Probabilities'!$B$22,'Survival Probabilities'!$C$22,if(M308='Survival Probabilities'!$B$23,'Survival Probabilities'!$C$23,if(M308='Survival Probabilities'!$B$24,'Survival Probabilities'!$C$24,if(M308='Survival Probabilities'!$B$25,'Survival Probabilities'!$C$25,if(M308='Survival Probabilities'!$B$26,'Survival Probabilities'!$C$26,if(M308='Survival Probabilities'!$B$27,'Survival Probabilities'!$C$27,if(M308='Survival Probabilities'!$B$28,5%,if(M308="",1)))))))))</f>
        <v>1</v>
      </c>
      <c r="S308" s="4">
        <f t="shared" si="1"/>
        <v>0.2586336906</v>
      </c>
      <c r="T308" s="5">
        <f>if(S308&gt;='Survival Probabilities'!$J$4,1,0)</f>
        <v>1</v>
      </c>
      <c r="U308" s="5">
        <f t="shared" si="2"/>
        <v>1</v>
      </c>
    </row>
    <row r="309">
      <c r="A309" s="3">
        <v>308.0</v>
      </c>
      <c r="B309" s="3">
        <v>1.0</v>
      </c>
      <c r="C309" s="3">
        <v>1.0</v>
      </c>
      <c r="D309" s="3" t="s">
        <v>470</v>
      </c>
      <c r="E309" s="3" t="s">
        <v>26</v>
      </c>
      <c r="F309" s="3">
        <v>17.0</v>
      </c>
      <c r="G309" s="3">
        <v>1.0</v>
      </c>
      <c r="H309" s="3">
        <v>0.0</v>
      </c>
      <c r="I309" s="3" t="s">
        <v>471</v>
      </c>
      <c r="J309" s="3">
        <v>108.9</v>
      </c>
      <c r="K309" s="3" t="s">
        <v>472</v>
      </c>
      <c r="L309" s="3" t="s">
        <v>29</v>
      </c>
      <c r="M309" s="5" t="str">
        <f t="shared" si="3"/>
        <v>C</v>
      </c>
      <c r="N309" s="4">
        <f>if(C309=1,'Survival Probabilities'!$C$2,if(C309 = 2,'Survival Probabilities'!$C$3,if(C309 = 3,'Survival Probabilities'!$C$4,if(isblank(C309),1))))</f>
        <v>0.6296296296</v>
      </c>
      <c r="O309" s="4">
        <f>if(E309 = "male",'Survival Probabilities'!$C$5,if(E309="female",'Survival Probabilities'!$C$6,if(isblank(E309),1)))</f>
        <v>0.7420382166</v>
      </c>
      <c r="P309" s="4">
        <f>if(F309 &lt; 1,'Survival Probabilities'!$C$10,if(and(F309&gt;= 1, F309&lt;5),'Survival Probabilities'!$C$11, if(and(F309&gt;= 5, F309&lt;10),'Survival Probabilities'!$C$12,if(and(F309&gt;= 10, F309&lt;20),'Survival Probabilities'!$C$13,if(and(F309&gt;= 20, F309&lt;30),'Survival Probabilities'!$C$14,if(and(F309&gt;= 30, F309&lt;40),'Survival Probabilities'!$C$15,if(and(F309&gt;= 40, F309&lt;50),'Survival Probabilities'!$C$16,if(and(F309&gt;= 50, F309&lt;60),'Survival Probabilities'!$C$17,if(and(F309&gt;= 60, F309&lt;70),'Survival Probabilities'!$C$18,if(and(F309&gt;= 70, F309&lt;80),5%,if(and(F309&gt;= 80, F309&lt;90),5%,if(isblank(F309),1))))))))))))</f>
        <v>0.4019607843</v>
      </c>
      <c r="Q309" s="4">
        <f>if(L309 = "C",'Survival Probabilities'!$C$7,if(L309="Q",'Survival Probabilities'!$C$8,if(L309="S",'Survival Probabilities'!$C$9,if(isblank(L309),1))))</f>
        <v>0.5535714286</v>
      </c>
      <c r="R309" s="4">
        <f>if(M309='Survival Probabilities'!$B$21,'Survival Probabilities'!$C$21,if(M309='Survival Probabilities'!$B$22,'Survival Probabilities'!$C$22,if(M309='Survival Probabilities'!$B$23,'Survival Probabilities'!$C$23,if(M309='Survival Probabilities'!$B$24,'Survival Probabilities'!$C$24,if(M309='Survival Probabilities'!$B$25,'Survival Probabilities'!$C$25,if(M309='Survival Probabilities'!$B$26,'Survival Probabilities'!$C$26,if(M309='Survival Probabilities'!$B$27,'Survival Probabilities'!$C$27,if(M309='Survival Probabilities'!$B$28,5%,if(M309="",1)))))))))</f>
        <v>0.593220339</v>
      </c>
      <c r="S309" s="4">
        <f t="shared" si="1"/>
        <v>0.06167154303</v>
      </c>
      <c r="T309" s="5">
        <f>if(S309&gt;='Survival Probabilities'!$J$4,1,0)</f>
        <v>1</v>
      </c>
      <c r="U309" s="5">
        <f t="shared" si="2"/>
        <v>1</v>
      </c>
    </row>
    <row r="310">
      <c r="A310" s="3">
        <v>309.0</v>
      </c>
      <c r="B310" s="3">
        <v>0.0</v>
      </c>
      <c r="C310" s="3">
        <v>2.0</v>
      </c>
      <c r="D310" s="3" t="s">
        <v>473</v>
      </c>
      <c r="E310" s="3" t="s">
        <v>22</v>
      </c>
      <c r="F310" s="3">
        <v>30.0</v>
      </c>
      <c r="G310" s="3">
        <v>1.0</v>
      </c>
      <c r="H310" s="3">
        <v>0.0</v>
      </c>
      <c r="I310" s="3" t="s">
        <v>474</v>
      </c>
      <c r="J310" s="3">
        <v>24.0</v>
      </c>
      <c r="L310" s="3" t="s">
        <v>29</v>
      </c>
      <c r="M310" s="5" t="str">
        <f t="shared" si="3"/>
        <v/>
      </c>
      <c r="N310" s="4">
        <f>if(C310=1,'Survival Probabilities'!$C$2,if(C310 = 2,'Survival Probabilities'!$C$3,if(C310 = 3,'Survival Probabilities'!$C$4,if(isblank(C310),1))))</f>
        <v>0.472826087</v>
      </c>
      <c r="O310" s="4">
        <f>if(E310 = "male",'Survival Probabilities'!$C$5,if(E310="female",'Survival Probabilities'!$C$6,if(isblank(E310),1)))</f>
        <v>0.1889081456</v>
      </c>
      <c r="P310" s="4">
        <f>if(F310 &lt; 1,'Survival Probabilities'!$C$10,if(and(F310&gt;= 1, F310&lt;5),'Survival Probabilities'!$C$11, if(and(F310&gt;= 5, F310&lt;10),'Survival Probabilities'!$C$12,if(and(F310&gt;= 10, F310&lt;20),'Survival Probabilities'!$C$13,if(and(F310&gt;= 20, F310&lt;30),'Survival Probabilities'!$C$14,if(and(F310&gt;= 30, F310&lt;40),'Survival Probabilities'!$C$15,if(and(F310&gt;= 40, F310&lt;50),'Survival Probabilities'!$C$16,if(and(F310&gt;= 50, F310&lt;60),'Survival Probabilities'!$C$17,if(and(F310&gt;= 60, F310&lt;70),'Survival Probabilities'!$C$18,if(and(F310&gt;= 70, F310&lt;80),5%,if(and(F310&gt;= 80, F310&lt;90),5%,if(isblank(F310),1))))))))))))</f>
        <v>0.4371257485</v>
      </c>
      <c r="Q310" s="4">
        <f>if(L310 = "C",'Survival Probabilities'!$C$7,if(L310="Q",'Survival Probabilities'!$C$8,if(L310="S",'Survival Probabilities'!$C$9,if(isblank(L310),1))))</f>
        <v>0.5535714286</v>
      </c>
      <c r="R310" s="5">
        <f>if(M310='Survival Probabilities'!$B$21,'Survival Probabilities'!$C$21,if(M310='Survival Probabilities'!$B$22,'Survival Probabilities'!$C$22,if(M310='Survival Probabilities'!$B$23,'Survival Probabilities'!$C$23,if(M310='Survival Probabilities'!$B$24,'Survival Probabilities'!$C$24,if(M310='Survival Probabilities'!$B$25,'Survival Probabilities'!$C$25,if(M310='Survival Probabilities'!$B$26,'Survival Probabilities'!$C$26,if(M310='Survival Probabilities'!$B$27,'Survival Probabilities'!$C$27,if(M310='Survival Probabilities'!$B$28,5%,if(M310="",1)))))))))</f>
        <v>1</v>
      </c>
      <c r="S310" s="4">
        <f t="shared" si="1"/>
        <v>0.02161385184</v>
      </c>
      <c r="T310" s="5">
        <f>if(S310&gt;='Survival Probabilities'!$J$4,1,0)</f>
        <v>0</v>
      </c>
      <c r="U310" s="5">
        <f t="shared" si="2"/>
        <v>1</v>
      </c>
    </row>
    <row r="311">
      <c r="A311" s="3">
        <v>310.0</v>
      </c>
      <c r="B311" s="3">
        <v>1.0</v>
      </c>
      <c r="C311" s="3">
        <v>1.0</v>
      </c>
      <c r="D311" s="3" t="s">
        <v>475</v>
      </c>
      <c r="E311" s="3" t="s">
        <v>26</v>
      </c>
      <c r="F311" s="3">
        <v>30.0</v>
      </c>
      <c r="G311" s="3">
        <v>0.0</v>
      </c>
      <c r="H311" s="3">
        <v>0.0</v>
      </c>
      <c r="I311" s="3" t="s">
        <v>476</v>
      </c>
      <c r="J311" s="3">
        <v>56.9292</v>
      </c>
      <c r="K311" s="3" t="s">
        <v>477</v>
      </c>
      <c r="L311" s="3" t="s">
        <v>29</v>
      </c>
      <c r="M311" s="5" t="str">
        <f t="shared" si="3"/>
        <v>E</v>
      </c>
      <c r="N311" s="4">
        <f>if(C311=1,'Survival Probabilities'!$C$2,if(C311 = 2,'Survival Probabilities'!$C$3,if(C311 = 3,'Survival Probabilities'!$C$4,if(isblank(C311),1))))</f>
        <v>0.6296296296</v>
      </c>
      <c r="O311" s="4">
        <f>if(E311 = "male",'Survival Probabilities'!$C$5,if(E311="female",'Survival Probabilities'!$C$6,if(isblank(E311),1)))</f>
        <v>0.7420382166</v>
      </c>
      <c r="P311" s="4">
        <f>if(F311 &lt; 1,'Survival Probabilities'!$C$10,if(and(F311&gt;= 1, F311&lt;5),'Survival Probabilities'!$C$11, if(and(F311&gt;= 5, F311&lt;10),'Survival Probabilities'!$C$12,if(and(F311&gt;= 10, F311&lt;20),'Survival Probabilities'!$C$13,if(and(F311&gt;= 20, F311&lt;30),'Survival Probabilities'!$C$14,if(and(F311&gt;= 30, F311&lt;40),'Survival Probabilities'!$C$15,if(and(F311&gt;= 40, F311&lt;50),'Survival Probabilities'!$C$16,if(and(F311&gt;= 50, F311&lt;60),'Survival Probabilities'!$C$17,if(and(F311&gt;= 60, F311&lt;70),'Survival Probabilities'!$C$18,if(and(F311&gt;= 70, F311&lt;80),5%,if(and(F311&gt;= 80, F311&lt;90),5%,if(isblank(F311),1))))))))))))</f>
        <v>0.4371257485</v>
      </c>
      <c r="Q311" s="4">
        <f>if(L311 = "C",'Survival Probabilities'!$C$7,if(L311="Q",'Survival Probabilities'!$C$8,if(L311="S",'Survival Probabilities'!$C$9,if(isblank(L311),1))))</f>
        <v>0.5535714286</v>
      </c>
      <c r="R311" s="4">
        <f>if(M311='Survival Probabilities'!$B$21,'Survival Probabilities'!$C$21,if(M311='Survival Probabilities'!$B$22,'Survival Probabilities'!$C$22,if(M311='Survival Probabilities'!$B$23,'Survival Probabilities'!$C$23,if(M311='Survival Probabilities'!$B$24,'Survival Probabilities'!$C$24,if(M311='Survival Probabilities'!$B$25,'Survival Probabilities'!$C$25,if(M311='Survival Probabilities'!$B$26,'Survival Probabilities'!$C$26,if(M311='Survival Probabilities'!$B$27,'Survival Probabilities'!$C$27,if(M311='Survival Probabilities'!$B$28,5%,if(M311="",1)))))))))</f>
        <v>0.75</v>
      </c>
      <c r="S311" s="4">
        <f t="shared" si="1"/>
        <v>0.08479158418</v>
      </c>
      <c r="T311" s="5">
        <f>if(S311&gt;='Survival Probabilities'!$J$4,1,0)</f>
        <v>1</v>
      </c>
      <c r="U311" s="5">
        <f t="shared" si="2"/>
        <v>1</v>
      </c>
    </row>
    <row r="312">
      <c r="A312" s="3">
        <v>311.0</v>
      </c>
      <c r="B312" s="3">
        <v>1.0</v>
      </c>
      <c r="C312" s="3">
        <v>1.0</v>
      </c>
      <c r="D312" s="3" t="s">
        <v>478</v>
      </c>
      <c r="E312" s="3" t="s">
        <v>26</v>
      </c>
      <c r="F312" s="3">
        <v>24.0</v>
      </c>
      <c r="G312" s="3">
        <v>0.0</v>
      </c>
      <c r="H312" s="3">
        <v>0.0</v>
      </c>
      <c r="I312" s="3">
        <v>11767.0</v>
      </c>
      <c r="J312" s="3">
        <v>83.1583</v>
      </c>
      <c r="K312" s="3" t="s">
        <v>479</v>
      </c>
      <c r="L312" s="3" t="s">
        <v>29</v>
      </c>
      <c r="M312" s="5" t="str">
        <f t="shared" si="3"/>
        <v>C</v>
      </c>
      <c r="N312" s="4">
        <f>if(C312=1,'Survival Probabilities'!$C$2,if(C312 = 2,'Survival Probabilities'!$C$3,if(C312 = 3,'Survival Probabilities'!$C$4,if(isblank(C312),1))))</f>
        <v>0.6296296296</v>
      </c>
      <c r="O312" s="4">
        <f>if(E312 = "male",'Survival Probabilities'!$C$5,if(E312="female",'Survival Probabilities'!$C$6,if(isblank(E312),1)))</f>
        <v>0.7420382166</v>
      </c>
      <c r="P312" s="4">
        <f>if(F312 &lt; 1,'Survival Probabilities'!$C$10,if(and(F312&gt;= 1, F312&lt;5),'Survival Probabilities'!$C$11, if(and(F312&gt;= 5, F312&lt;10),'Survival Probabilities'!$C$12,if(and(F312&gt;= 10, F312&lt;20),'Survival Probabilities'!$C$13,if(and(F312&gt;= 20, F312&lt;30),'Survival Probabilities'!$C$14,if(and(F312&gt;= 30, F312&lt;40),'Survival Probabilities'!$C$15,if(and(F312&gt;= 40, F312&lt;50),'Survival Probabilities'!$C$16,if(and(F312&gt;= 50, F312&lt;60),'Survival Probabilities'!$C$17,if(and(F312&gt;= 60, F312&lt;70),'Survival Probabilities'!$C$18,if(and(F312&gt;= 70, F312&lt;80),5%,if(and(F312&gt;= 80, F312&lt;90),5%,if(isblank(F312),1))))))))))))</f>
        <v>0.35</v>
      </c>
      <c r="Q312" s="4">
        <f>if(L312 = "C",'Survival Probabilities'!$C$7,if(L312="Q",'Survival Probabilities'!$C$8,if(L312="S",'Survival Probabilities'!$C$9,if(isblank(L312),1))))</f>
        <v>0.5535714286</v>
      </c>
      <c r="R312" s="4">
        <f>if(M312='Survival Probabilities'!$B$21,'Survival Probabilities'!$C$21,if(M312='Survival Probabilities'!$B$22,'Survival Probabilities'!$C$22,if(M312='Survival Probabilities'!$B$23,'Survival Probabilities'!$C$23,if(M312='Survival Probabilities'!$B$24,'Survival Probabilities'!$C$24,if(M312='Survival Probabilities'!$B$25,'Survival Probabilities'!$C$25,if(M312='Survival Probabilities'!$B$26,'Survival Probabilities'!$C$26,if(M312='Survival Probabilities'!$B$27,'Survival Probabilities'!$C$27,if(M312='Survival Probabilities'!$B$28,5%,if(M312="",1)))))))))</f>
        <v>0.593220339</v>
      </c>
      <c r="S312" s="4">
        <f t="shared" si="1"/>
        <v>0.05369936796</v>
      </c>
      <c r="T312" s="5">
        <f>if(S312&gt;='Survival Probabilities'!$J$4,1,0)</f>
        <v>1</v>
      </c>
      <c r="U312" s="5">
        <f t="shared" si="2"/>
        <v>1</v>
      </c>
    </row>
    <row r="313">
      <c r="A313" s="3">
        <v>312.0</v>
      </c>
      <c r="B313" s="3">
        <v>1.0</v>
      </c>
      <c r="C313" s="3">
        <v>1.0</v>
      </c>
      <c r="D313" s="3" t="s">
        <v>480</v>
      </c>
      <c r="E313" s="3" t="s">
        <v>26</v>
      </c>
      <c r="F313" s="3">
        <v>18.0</v>
      </c>
      <c r="G313" s="3">
        <v>2.0</v>
      </c>
      <c r="H313" s="3">
        <v>2.0</v>
      </c>
      <c r="I313" s="3" t="s">
        <v>481</v>
      </c>
      <c r="J313" s="3">
        <v>262.375</v>
      </c>
      <c r="K313" s="3" t="s">
        <v>482</v>
      </c>
      <c r="L313" s="3" t="s">
        <v>29</v>
      </c>
      <c r="M313" s="5" t="str">
        <f t="shared" si="3"/>
        <v>B</v>
      </c>
      <c r="N313" s="4">
        <f>if(C313=1,'Survival Probabilities'!$C$2,if(C313 = 2,'Survival Probabilities'!$C$3,if(C313 = 3,'Survival Probabilities'!$C$4,if(isblank(C313),1))))</f>
        <v>0.6296296296</v>
      </c>
      <c r="O313" s="4">
        <f>if(E313 = "male",'Survival Probabilities'!$C$5,if(E313="female",'Survival Probabilities'!$C$6,if(isblank(E313),1)))</f>
        <v>0.7420382166</v>
      </c>
      <c r="P313" s="4">
        <f>if(F313 &lt; 1,'Survival Probabilities'!$C$10,if(and(F313&gt;= 1, F313&lt;5),'Survival Probabilities'!$C$11, if(and(F313&gt;= 5, F313&lt;10),'Survival Probabilities'!$C$12,if(and(F313&gt;= 10, F313&lt;20),'Survival Probabilities'!$C$13,if(and(F313&gt;= 20, F313&lt;30),'Survival Probabilities'!$C$14,if(and(F313&gt;= 30, F313&lt;40),'Survival Probabilities'!$C$15,if(and(F313&gt;= 40, F313&lt;50),'Survival Probabilities'!$C$16,if(and(F313&gt;= 50, F313&lt;60),'Survival Probabilities'!$C$17,if(and(F313&gt;= 60, F313&lt;70),'Survival Probabilities'!$C$18,if(and(F313&gt;= 70, F313&lt;80),5%,if(and(F313&gt;= 80, F313&lt;90),5%,if(isblank(F313),1))))))))))))</f>
        <v>0.4019607843</v>
      </c>
      <c r="Q313" s="4">
        <f>if(L313 = "C",'Survival Probabilities'!$C$7,if(L313="Q",'Survival Probabilities'!$C$8,if(L313="S",'Survival Probabilities'!$C$9,if(isblank(L313),1))))</f>
        <v>0.5535714286</v>
      </c>
      <c r="R313" s="4">
        <f>if(M313='Survival Probabilities'!$B$21,'Survival Probabilities'!$C$21,if(M313='Survival Probabilities'!$B$22,'Survival Probabilities'!$C$22,if(M313='Survival Probabilities'!$B$23,'Survival Probabilities'!$C$23,if(M313='Survival Probabilities'!$B$24,'Survival Probabilities'!$C$24,if(M313='Survival Probabilities'!$B$25,'Survival Probabilities'!$C$25,if(M313='Survival Probabilities'!$B$26,'Survival Probabilities'!$C$26,if(M313='Survival Probabilities'!$B$27,'Survival Probabilities'!$C$27,if(M313='Survival Probabilities'!$B$28,5%,if(M313="",1)))))))))</f>
        <v>0.7446808511</v>
      </c>
      <c r="S313" s="4">
        <f t="shared" si="1"/>
        <v>0.07741746891</v>
      </c>
      <c r="T313" s="5">
        <f>if(S313&gt;='Survival Probabilities'!$J$4,1,0)</f>
        <v>1</v>
      </c>
      <c r="U313" s="5">
        <f t="shared" si="2"/>
        <v>1</v>
      </c>
    </row>
    <row r="314">
      <c r="A314" s="3">
        <v>313.0</v>
      </c>
      <c r="B314" s="3">
        <v>0.0</v>
      </c>
      <c r="C314" s="3">
        <v>2.0</v>
      </c>
      <c r="D314" s="3" t="s">
        <v>483</v>
      </c>
      <c r="E314" s="3" t="s">
        <v>26</v>
      </c>
      <c r="F314" s="3">
        <v>26.0</v>
      </c>
      <c r="G314" s="3">
        <v>1.0</v>
      </c>
      <c r="H314" s="3">
        <v>1.0</v>
      </c>
      <c r="I314" s="3">
        <v>250651.0</v>
      </c>
      <c r="J314" s="3">
        <v>26.0</v>
      </c>
      <c r="L314" s="3" t="s">
        <v>24</v>
      </c>
      <c r="M314" s="5" t="str">
        <f t="shared" si="3"/>
        <v/>
      </c>
      <c r="N314" s="4">
        <f>if(C314=1,'Survival Probabilities'!$C$2,if(C314 = 2,'Survival Probabilities'!$C$3,if(C314 = 3,'Survival Probabilities'!$C$4,if(isblank(C314),1))))</f>
        <v>0.472826087</v>
      </c>
      <c r="O314" s="4">
        <f>if(E314 = "male",'Survival Probabilities'!$C$5,if(E314="female",'Survival Probabilities'!$C$6,if(isblank(E314),1)))</f>
        <v>0.7420382166</v>
      </c>
      <c r="P314" s="4">
        <f>if(F314 &lt; 1,'Survival Probabilities'!$C$10,if(and(F314&gt;= 1, F314&lt;5),'Survival Probabilities'!$C$11, if(and(F314&gt;= 5, F314&lt;10),'Survival Probabilities'!$C$12,if(and(F314&gt;= 10, F314&lt;20),'Survival Probabilities'!$C$13,if(and(F314&gt;= 20, F314&lt;30),'Survival Probabilities'!$C$14,if(and(F314&gt;= 30, F314&lt;40),'Survival Probabilities'!$C$15,if(and(F314&gt;= 40, F314&lt;50),'Survival Probabilities'!$C$16,if(and(F314&gt;= 50, F314&lt;60),'Survival Probabilities'!$C$17,if(and(F314&gt;= 60, F314&lt;70),'Survival Probabilities'!$C$18,if(and(F314&gt;= 70, F314&lt;80),5%,if(and(F314&gt;= 80, F314&lt;90),5%,if(isblank(F314),1))))))))))))</f>
        <v>0.35</v>
      </c>
      <c r="Q314" s="4">
        <f>if(L314 = "C",'Survival Probabilities'!$C$7,if(L314="Q",'Survival Probabilities'!$C$8,if(L314="S",'Survival Probabilities'!$C$9,if(isblank(L314),1))))</f>
        <v>0.3369565217</v>
      </c>
      <c r="R314" s="5">
        <f>if(M314='Survival Probabilities'!$B$21,'Survival Probabilities'!$C$21,if(M314='Survival Probabilities'!$B$22,'Survival Probabilities'!$C$22,if(M314='Survival Probabilities'!$B$23,'Survival Probabilities'!$C$23,if(M314='Survival Probabilities'!$B$24,'Survival Probabilities'!$C$24,if(M314='Survival Probabilities'!$B$25,'Survival Probabilities'!$C$25,if(M314='Survival Probabilities'!$B$26,'Survival Probabilities'!$C$26,if(M314='Survival Probabilities'!$B$27,'Survival Probabilities'!$C$27,if(M314='Survival Probabilities'!$B$28,5%,if(M314="",1)))))))))</f>
        <v>1</v>
      </c>
      <c r="S314" s="4">
        <f t="shared" si="1"/>
        <v>0.04137801125</v>
      </c>
      <c r="T314" s="5">
        <f>if(S314&gt;='Survival Probabilities'!$J$4,1,0)</f>
        <v>1</v>
      </c>
      <c r="U314" s="5">
        <f t="shared" si="2"/>
        <v>0</v>
      </c>
    </row>
    <row r="315">
      <c r="A315" s="3">
        <v>314.0</v>
      </c>
      <c r="B315" s="3">
        <v>0.0</v>
      </c>
      <c r="C315" s="3">
        <v>3.0</v>
      </c>
      <c r="D315" s="3" t="s">
        <v>484</v>
      </c>
      <c r="E315" s="3" t="s">
        <v>22</v>
      </c>
      <c r="F315" s="3">
        <v>28.0</v>
      </c>
      <c r="G315" s="3">
        <v>0.0</v>
      </c>
      <c r="H315" s="3">
        <v>0.0</v>
      </c>
      <c r="I315" s="3">
        <v>349243.0</v>
      </c>
      <c r="J315" s="3">
        <v>7.8958</v>
      </c>
      <c r="L315" s="3" t="s">
        <v>24</v>
      </c>
      <c r="M315" s="5" t="str">
        <f t="shared" si="3"/>
        <v/>
      </c>
      <c r="N315" s="4">
        <f>if(C315=1,'Survival Probabilities'!$C$2,if(C315 = 2,'Survival Probabilities'!$C$3,if(C315 = 3,'Survival Probabilities'!$C$4,if(isblank(C315),1))))</f>
        <v>0.2428571429</v>
      </c>
      <c r="O315" s="4">
        <f>if(E315 = "male",'Survival Probabilities'!$C$5,if(E315="female",'Survival Probabilities'!$C$6,if(isblank(E315),1)))</f>
        <v>0.1889081456</v>
      </c>
      <c r="P315" s="4">
        <f>if(F315 &lt; 1,'Survival Probabilities'!$C$10,if(and(F315&gt;= 1, F315&lt;5),'Survival Probabilities'!$C$11, if(and(F315&gt;= 5, F315&lt;10),'Survival Probabilities'!$C$12,if(and(F315&gt;= 10, F315&lt;20),'Survival Probabilities'!$C$13,if(and(F315&gt;= 20, F315&lt;30),'Survival Probabilities'!$C$14,if(and(F315&gt;= 30, F315&lt;40),'Survival Probabilities'!$C$15,if(and(F315&gt;= 40, F315&lt;50),'Survival Probabilities'!$C$16,if(and(F315&gt;= 50, F315&lt;60),'Survival Probabilities'!$C$17,if(and(F315&gt;= 60, F315&lt;70),'Survival Probabilities'!$C$18,if(and(F315&gt;= 70, F315&lt;80),5%,if(and(F315&gt;= 80, F315&lt;90),5%,if(isblank(F315),1))))))))))))</f>
        <v>0.35</v>
      </c>
      <c r="Q315" s="4">
        <f>if(L315 = "C",'Survival Probabilities'!$C$7,if(L315="Q",'Survival Probabilities'!$C$8,if(L315="S",'Survival Probabilities'!$C$9,if(isblank(L315),1))))</f>
        <v>0.3369565217</v>
      </c>
      <c r="R315" s="5">
        <f>if(M315='Survival Probabilities'!$B$21,'Survival Probabilities'!$C$21,if(M315='Survival Probabilities'!$B$22,'Survival Probabilities'!$C$22,if(M315='Survival Probabilities'!$B$23,'Survival Probabilities'!$C$23,if(M315='Survival Probabilities'!$B$24,'Survival Probabilities'!$C$24,if(M315='Survival Probabilities'!$B$25,'Survival Probabilities'!$C$25,if(M315='Survival Probabilities'!$B$26,'Survival Probabilities'!$C$26,if(M315='Survival Probabilities'!$B$27,'Survival Probabilities'!$C$27,if(M315='Survival Probabilities'!$B$28,5%,if(M315="",1)))))))))</f>
        <v>1</v>
      </c>
      <c r="S315" s="4">
        <f t="shared" si="1"/>
        <v>0.005410575691</v>
      </c>
      <c r="T315" s="5">
        <f>if(S315&gt;='Survival Probabilities'!$J$4,1,0)</f>
        <v>0</v>
      </c>
      <c r="U315" s="5">
        <f t="shared" si="2"/>
        <v>1</v>
      </c>
    </row>
    <row r="316">
      <c r="A316" s="3">
        <v>315.0</v>
      </c>
      <c r="B316" s="3">
        <v>0.0</v>
      </c>
      <c r="C316" s="3">
        <v>2.0</v>
      </c>
      <c r="D316" s="3" t="s">
        <v>485</v>
      </c>
      <c r="E316" s="3" t="s">
        <v>22</v>
      </c>
      <c r="F316" s="3">
        <v>43.0</v>
      </c>
      <c r="G316" s="3">
        <v>1.0</v>
      </c>
      <c r="H316" s="3">
        <v>1.0</v>
      </c>
      <c r="I316" s="3" t="s">
        <v>486</v>
      </c>
      <c r="J316" s="3">
        <v>26.25</v>
      </c>
      <c r="L316" s="3" t="s">
        <v>24</v>
      </c>
      <c r="M316" s="5" t="str">
        <f t="shared" si="3"/>
        <v/>
      </c>
      <c r="N316" s="4">
        <f>if(C316=1,'Survival Probabilities'!$C$2,if(C316 = 2,'Survival Probabilities'!$C$3,if(C316 = 3,'Survival Probabilities'!$C$4,if(isblank(C316),1))))</f>
        <v>0.472826087</v>
      </c>
      <c r="O316" s="4">
        <f>if(E316 = "male",'Survival Probabilities'!$C$5,if(E316="female",'Survival Probabilities'!$C$6,if(isblank(E316),1)))</f>
        <v>0.1889081456</v>
      </c>
      <c r="P316" s="4">
        <f>if(F316 &lt; 1,'Survival Probabilities'!$C$10,if(and(F316&gt;= 1, F316&lt;5),'Survival Probabilities'!$C$11, if(and(F316&gt;= 5, F316&lt;10),'Survival Probabilities'!$C$12,if(and(F316&gt;= 10, F316&lt;20),'Survival Probabilities'!$C$13,if(and(F316&gt;= 20, F316&lt;30),'Survival Probabilities'!$C$14,if(and(F316&gt;= 30, F316&lt;40),'Survival Probabilities'!$C$15,if(and(F316&gt;= 40, F316&lt;50),'Survival Probabilities'!$C$16,if(and(F316&gt;= 50, F316&lt;60),'Survival Probabilities'!$C$17,if(and(F316&gt;= 60, F316&lt;70),'Survival Probabilities'!$C$18,if(and(F316&gt;= 70, F316&lt;80),5%,if(and(F316&gt;= 80, F316&lt;90),5%,if(isblank(F316),1))))))))))))</f>
        <v>0.3820224719</v>
      </c>
      <c r="Q316" s="4">
        <f>if(L316 = "C",'Survival Probabilities'!$C$7,if(L316="Q",'Survival Probabilities'!$C$8,if(L316="S",'Survival Probabilities'!$C$9,if(isblank(L316),1))))</f>
        <v>0.3369565217</v>
      </c>
      <c r="R316" s="5">
        <f>if(M316='Survival Probabilities'!$B$21,'Survival Probabilities'!$C$21,if(M316='Survival Probabilities'!$B$22,'Survival Probabilities'!$C$22,if(M316='Survival Probabilities'!$B$23,'Survival Probabilities'!$C$23,if(M316='Survival Probabilities'!$B$24,'Survival Probabilities'!$C$24,if(M316='Survival Probabilities'!$B$25,'Survival Probabilities'!$C$25,if(M316='Survival Probabilities'!$B$26,'Survival Probabilities'!$C$26,if(M316='Survival Probabilities'!$B$27,'Survival Probabilities'!$C$27,if(M316='Survival Probabilities'!$B$28,5%,if(M316="",1)))))))))</f>
        <v>1</v>
      </c>
      <c r="S316" s="4">
        <f t="shared" si="1"/>
        <v>0.01149780374</v>
      </c>
      <c r="T316" s="5">
        <f>if(S316&gt;='Survival Probabilities'!$J$4,1,0)</f>
        <v>0</v>
      </c>
      <c r="U316" s="5">
        <f t="shared" si="2"/>
        <v>1</v>
      </c>
    </row>
    <row r="317">
      <c r="A317" s="3">
        <v>316.0</v>
      </c>
      <c r="B317" s="3">
        <v>1.0</v>
      </c>
      <c r="C317" s="3">
        <v>3.0</v>
      </c>
      <c r="D317" s="3" t="s">
        <v>487</v>
      </c>
      <c r="E317" s="3" t="s">
        <v>26</v>
      </c>
      <c r="F317" s="3">
        <v>26.0</v>
      </c>
      <c r="G317" s="3">
        <v>0.0</v>
      </c>
      <c r="H317" s="3">
        <v>0.0</v>
      </c>
      <c r="I317" s="3">
        <v>347470.0</v>
      </c>
      <c r="J317" s="3">
        <v>7.8542</v>
      </c>
      <c r="L317" s="3" t="s">
        <v>24</v>
      </c>
      <c r="M317" s="5" t="str">
        <f t="shared" si="3"/>
        <v/>
      </c>
      <c r="N317" s="4">
        <f>if(C317=1,'Survival Probabilities'!$C$2,if(C317 = 2,'Survival Probabilities'!$C$3,if(C317 = 3,'Survival Probabilities'!$C$4,if(isblank(C317),1))))</f>
        <v>0.2428571429</v>
      </c>
      <c r="O317" s="4">
        <f>if(E317 = "male",'Survival Probabilities'!$C$5,if(E317="female",'Survival Probabilities'!$C$6,if(isblank(E317),1)))</f>
        <v>0.7420382166</v>
      </c>
      <c r="P317" s="4">
        <f>if(F317 &lt; 1,'Survival Probabilities'!$C$10,if(and(F317&gt;= 1, F317&lt;5),'Survival Probabilities'!$C$11, if(and(F317&gt;= 5, F317&lt;10),'Survival Probabilities'!$C$12,if(and(F317&gt;= 10, F317&lt;20),'Survival Probabilities'!$C$13,if(and(F317&gt;= 20, F317&lt;30),'Survival Probabilities'!$C$14,if(and(F317&gt;= 30, F317&lt;40),'Survival Probabilities'!$C$15,if(and(F317&gt;= 40, F317&lt;50),'Survival Probabilities'!$C$16,if(and(F317&gt;= 50, F317&lt;60),'Survival Probabilities'!$C$17,if(and(F317&gt;= 60, F317&lt;70),'Survival Probabilities'!$C$18,if(and(F317&gt;= 70, F317&lt;80),5%,if(and(F317&gt;= 80, F317&lt;90),5%,if(isblank(F317),1))))))))))))</f>
        <v>0.35</v>
      </c>
      <c r="Q317" s="4">
        <f>if(L317 = "C",'Survival Probabilities'!$C$7,if(L317="Q",'Survival Probabilities'!$C$8,if(L317="S",'Survival Probabilities'!$C$9,if(isblank(L317),1))))</f>
        <v>0.3369565217</v>
      </c>
      <c r="R317" s="5">
        <f>if(M317='Survival Probabilities'!$B$21,'Survival Probabilities'!$C$21,if(M317='Survival Probabilities'!$B$22,'Survival Probabilities'!$C$22,if(M317='Survival Probabilities'!$B$23,'Survival Probabilities'!$C$23,if(M317='Survival Probabilities'!$B$24,'Survival Probabilities'!$C$24,if(M317='Survival Probabilities'!$B$25,'Survival Probabilities'!$C$25,if(M317='Survival Probabilities'!$B$26,'Survival Probabilities'!$C$26,if(M317='Survival Probabilities'!$B$27,'Survival Probabilities'!$C$27,if(M317='Survival Probabilities'!$B$28,5%,if(M317="",1)))))))))</f>
        <v>1</v>
      </c>
      <c r="S317" s="4">
        <f t="shared" si="1"/>
        <v>0.0212529424</v>
      </c>
      <c r="T317" s="5">
        <f>if(S317&gt;='Survival Probabilities'!$J$4,1,0)</f>
        <v>0</v>
      </c>
      <c r="U317" s="5">
        <f t="shared" si="2"/>
        <v>0</v>
      </c>
    </row>
    <row r="318">
      <c r="A318" s="3">
        <v>317.0</v>
      </c>
      <c r="B318" s="3">
        <v>1.0</v>
      </c>
      <c r="C318" s="3">
        <v>2.0</v>
      </c>
      <c r="D318" s="3" t="s">
        <v>488</v>
      </c>
      <c r="E318" s="3" t="s">
        <v>26</v>
      </c>
      <c r="F318" s="3">
        <v>24.0</v>
      </c>
      <c r="G318" s="3">
        <v>1.0</v>
      </c>
      <c r="H318" s="3">
        <v>0.0</v>
      </c>
      <c r="I318" s="3">
        <v>244367.0</v>
      </c>
      <c r="J318" s="3">
        <v>26.0</v>
      </c>
      <c r="L318" s="3" t="s">
        <v>24</v>
      </c>
      <c r="M318" s="5" t="str">
        <f t="shared" si="3"/>
        <v/>
      </c>
      <c r="N318" s="4">
        <f>if(C318=1,'Survival Probabilities'!$C$2,if(C318 = 2,'Survival Probabilities'!$C$3,if(C318 = 3,'Survival Probabilities'!$C$4,if(isblank(C318),1))))</f>
        <v>0.472826087</v>
      </c>
      <c r="O318" s="4">
        <f>if(E318 = "male",'Survival Probabilities'!$C$5,if(E318="female",'Survival Probabilities'!$C$6,if(isblank(E318),1)))</f>
        <v>0.7420382166</v>
      </c>
      <c r="P318" s="4">
        <f>if(F318 &lt; 1,'Survival Probabilities'!$C$10,if(and(F318&gt;= 1, F318&lt;5),'Survival Probabilities'!$C$11, if(and(F318&gt;= 5, F318&lt;10),'Survival Probabilities'!$C$12,if(and(F318&gt;= 10, F318&lt;20),'Survival Probabilities'!$C$13,if(and(F318&gt;= 20, F318&lt;30),'Survival Probabilities'!$C$14,if(and(F318&gt;= 30, F318&lt;40),'Survival Probabilities'!$C$15,if(and(F318&gt;= 40, F318&lt;50),'Survival Probabilities'!$C$16,if(and(F318&gt;= 50, F318&lt;60),'Survival Probabilities'!$C$17,if(and(F318&gt;= 60, F318&lt;70),'Survival Probabilities'!$C$18,if(and(F318&gt;= 70, F318&lt;80),5%,if(and(F318&gt;= 80, F318&lt;90),5%,if(isblank(F318),1))))))))))))</f>
        <v>0.35</v>
      </c>
      <c r="Q318" s="4">
        <f>if(L318 = "C",'Survival Probabilities'!$C$7,if(L318="Q",'Survival Probabilities'!$C$8,if(L318="S",'Survival Probabilities'!$C$9,if(isblank(L318),1))))</f>
        <v>0.3369565217</v>
      </c>
      <c r="R318" s="5">
        <f>if(M318='Survival Probabilities'!$B$21,'Survival Probabilities'!$C$21,if(M318='Survival Probabilities'!$B$22,'Survival Probabilities'!$C$22,if(M318='Survival Probabilities'!$B$23,'Survival Probabilities'!$C$23,if(M318='Survival Probabilities'!$B$24,'Survival Probabilities'!$C$24,if(M318='Survival Probabilities'!$B$25,'Survival Probabilities'!$C$25,if(M318='Survival Probabilities'!$B$26,'Survival Probabilities'!$C$26,if(M318='Survival Probabilities'!$B$27,'Survival Probabilities'!$C$27,if(M318='Survival Probabilities'!$B$28,5%,if(M318="",1)))))))))</f>
        <v>1</v>
      </c>
      <c r="S318" s="4">
        <f t="shared" si="1"/>
        <v>0.04137801125</v>
      </c>
      <c r="T318" s="5">
        <f>if(S318&gt;='Survival Probabilities'!$J$4,1,0)</f>
        <v>1</v>
      </c>
      <c r="U318" s="5">
        <f t="shared" si="2"/>
        <v>1</v>
      </c>
    </row>
    <row r="319">
      <c r="A319" s="3">
        <v>318.0</v>
      </c>
      <c r="B319" s="3">
        <v>0.0</v>
      </c>
      <c r="C319" s="3">
        <v>2.0</v>
      </c>
      <c r="D319" s="3" t="s">
        <v>489</v>
      </c>
      <c r="E319" s="3" t="s">
        <v>22</v>
      </c>
      <c r="F319" s="3">
        <v>54.0</v>
      </c>
      <c r="G319" s="3">
        <v>0.0</v>
      </c>
      <c r="H319" s="3">
        <v>0.0</v>
      </c>
      <c r="I319" s="3">
        <v>29011.0</v>
      </c>
      <c r="J319" s="3">
        <v>14.0</v>
      </c>
      <c r="L319" s="3" t="s">
        <v>24</v>
      </c>
      <c r="M319" s="5" t="str">
        <f t="shared" si="3"/>
        <v/>
      </c>
      <c r="N319" s="4">
        <f>if(C319=1,'Survival Probabilities'!$C$2,if(C319 = 2,'Survival Probabilities'!$C$3,if(C319 = 3,'Survival Probabilities'!$C$4,if(isblank(C319),1))))</f>
        <v>0.472826087</v>
      </c>
      <c r="O319" s="4">
        <f>if(E319 = "male",'Survival Probabilities'!$C$5,if(E319="female",'Survival Probabilities'!$C$6,if(isblank(E319),1)))</f>
        <v>0.1889081456</v>
      </c>
      <c r="P319" s="4">
        <f>if(F319 &lt; 1,'Survival Probabilities'!$C$10,if(and(F319&gt;= 1, F319&lt;5),'Survival Probabilities'!$C$11, if(and(F319&gt;= 5, F319&lt;10),'Survival Probabilities'!$C$12,if(and(F319&gt;= 10, F319&lt;20),'Survival Probabilities'!$C$13,if(and(F319&gt;= 20, F319&lt;30),'Survival Probabilities'!$C$14,if(and(F319&gt;= 30, F319&lt;40),'Survival Probabilities'!$C$15,if(and(F319&gt;= 40, F319&lt;50),'Survival Probabilities'!$C$16,if(and(F319&gt;= 50, F319&lt;60),'Survival Probabilities'!$C$17,if(and(F319&gt;= 60, F319&lt;70),'Survival Probabilities'!$C$18,if(and(F319&gt;= 70, F319&lt;80),5%,if(and(F319&gt;= 80, F319&lt;90),5%,if(isblank(F319),1))))))))))))</f>
        <v>0.4166666667</v>
      </c>
      <c r="Q319" s="4">
        <f>if(L319 = "C",'Survival Probabilities'!$C$7,if(L319="Q",'Survival Probabilities'!$C$8,if(L319="S",'Survival Probabilities'!$C$9,if(isblank(L319),1))))</f>
        <v>0.3369565217</v>
      </c>
      <c r="R319" s="5">
        <f>if(M319='Survival Probabilities'!$B$21,'Survival Probabilities'!$C$21,if(M319='Survival Probabilities'!$B$22,'Survival Probabilities'!$C$22,if(M319='Survival Probabilities'!$B$23,'Survival Probabilities'!$C$23,if(M319='Survival Probabilities'!$B$24,'Survival Probabilities'!$C$24,if(M319='Survival Probabilities'!$B$25,'Survival Probabilities'!$C$25,if(M319='Survival Probabilities'!$B$26,'Survival Probabilities'!$C$26,if(M319='Survival Probabilities'!$B$27,'Survival Probabilities'!$C$27,if(M319='Survival Probabilities'!$B$28,5%,if(M319="",1)))))))))</f>
        <v>1</v>
      </c>
      <c r="S319" s="4">
        <f t="shared" si="1"/>
        <v>0.01254049673</v>
      </c>
      <c r="T319" s="5">
        <f>if(S319&gt;='Survival Probabilities'!$J$4,1,0)</f>
        <v>0</v>
      </c>
      <c r="U319" s="5">
        <f t="shared" si="2"/>
        <v>1</v>
      </c>
    </row>
    <row r="320">
      <c r="A320" s="3">
        <v>319.0</v>
      </c>
      <c r="B320" s="3">
        <v>1.0</v>
      </c>
      <c r="C320" s="3">
        <v>1.0</v>
      </c>
      <c r="D320" s="3" t="s">
        <v>490</v>
      </c>
      <c r="E320" s="3" t="s">
        <v>26</v>
      </c>
      <c r="F320" s="3">
        <v>31.0</v>
      </c>
      <c r="G320" s="3">
        <v>0.0</v>
      </c>
      <c r="H320" s="3">
        <v>2.0</v>
      </c>
      <c r="I320" s="3">
        <v>36928.0</v>
      </c>
      <c r="J320" s="3">
        <v>164.8667</v>
      </c>
      <c r="K320" s="3" t="s">
        <v>491</v>
      </c>
      <c r="L320" s="3" t="s">
        <v>24</v>
      </c>
      <c r="M320" s="5" t="str">
        <f t="shared" si="3"/>
        <v>C</v>
      </c>
      <c r="N320" s="4">
        <f>if(C320=1,'Survival Probabilities'!$C$2,if(C320 = 2,'Survival Probabilities'!$C$3,if(C320 = 3,'Survival Probabilities'!$C$4,if(isblank(C320),1))))</f>
        <v>0.6296296296</v>
      </c>
      <c r="O320" s="4">
        <f>if(E320 = "male",'Survival Probabilities'!$C$5,if(E320="female",'Survival Probabilities'!$C$6,if(isblank(E320),1)))</f>
        <v>0.7420382166</v>
      </c>
      <c r="P320" s="4">
        <f>if(F320 &lt; 1,'Survival Probabilities'!$C$10,if(and(F320&gt;= 1, F320&lt;5),'Survival Probabilities'!$C$11, if(and(F320&gt;= 5, F320&lt;10),'Survival Probabilities'!$C$12,if(and(F320&gt;= 10, F320&lt;20),'Survival Probabilities'!$C$13,if(and(F320&gt;= 20, F320&lt;30),'Survival Probabilities'!$C$14,if(and(F320&gt;= 30, F320&lt;40),'Survival Probabilities'!$C$15,if(and(F320&gt;= 40, F320&lt;50),'Survival Probabilities'!$C$16,if(and(F320&gt;= 50, F320&lt;60),'Survival Probabilities'!$C$17,if(and(F320&gt;= 60, F320&lt;70),'Survival Probabilities'!$C$18,if(and(F320&gt;= 70, F320&lt;80),5%,if(and(F320&gt;= 80, F320&lt;90),5%,if(isblank(F320),1))))))))))))</f>
        <v>0.4371257485</v>
      </c>
      <c r="Q320" s="4">
        <f>if(L320 = "C",'Survival Probabilities'!$C$7,if(L320="Q",'Survival Probabilities'!$C$8,if(L320="S",'Survival Probabilities'!$C$9,if(isblank(L320),1))))</f>
        <v>0.3369565217</v>
      </c>
      <c r="R320" s="4">
        <f>if(M320='Survival Probabilities'!$B$21,'Survival Probabilities'!$C$21,if(M320='Survival Probabilities'!$B$22,'Survival Probabilities'!$C$22,if(M320='Survival Probabilities'!$B$23,'Survival Probabilities'!$C$23,if(M320='Survival Probabilities'!$B$24,'Survival Probabilities'!$C$24,if(M320='Survival Probabilities'!$B$25,'Survival Probabilities'!$C$25,if(M320='Survival Probabilities'!$B$26,'Survival Probabilities'!$C$26,if(M320='Survival Probabilities'!$B$27,'Survival Probabilities'!$C$27,if(M320='Survival Probabilities'!$B$28,5%,if(M320="",1)))))))))</f>
        <v>0.593220339</v>
      </c>
      <c r="S320" s="4">
        <f t="shared" si="1"/>
        <v>0.04082326332</v>
      </c>
      <c r="T320" s="5">
        <f>if(S320&gt;='Survival Probabilities'!$J$4,1,0)</f>
        <v>1</v>
      </c>
      <c r="U320" s="5">
        <f t="shared" si="2"/>
        <v>1</v>
      </c>
    </row>
    <row r="321">
      <c r="A321" s="3">
        <v>320.0</v>
      </c>
      <c r="B321" s="3">
        <v>1.0</v>
      </c>
      <c r="C321" s="3">
        <v>1.0</v>
      </c>
      <c r="D321" s="3" t="s">
        <v>492</v>
      </c>
      <c r="E321" s="3" t="s">
        <v>26</v>
      </c>
      <c r="F321" s="3">
        <v>40.0</v>
      </c>
      <c r="G321" s="3">
        <v>1.0</v>
      </c>
      <c r="H321" s="3">
        <v>1.0</v>
      </c>
      <c r="I321" s="3">
        <v>16966.0</v>
      </c>
      <c r="J321" s="3">
        <v>134.5</v>
      </c>
      <c r="K321" s="3" t="s">
        <v>493</v>
      </c>
      <c r="L321" s="3" t="s">
        <v>29</v>
      </c>
      <c r="M321" s="5" t="str">
        <f t="shared" si="3"/>
        <v>E</v>
      </c>
      <c r="N321" s="4">
        <f>if(C321=1,'Survival Probabilities'!$C$2,if(C321 = 2,'Survival Probabilities'!$C$3,if(C321 = 3,'Survival Probabilities'!$C$4,if(isblank(C321),1))))</f>
        <v>0.6296296296</v>
      </c>
      <c r="O321" s="4">
        <f>if(E321 = "male",'Survival Probabilities'!$C$5,if(E321="female",'Survival Probabilities'!$C$6,if(isblank(E321),1)))</f>
        <v>0.7420382166</v>
      </c>
      <c r="P321" s="4">
        <f>if(F321 &lt; 1,'Survival Probabilities'!$C$10,if(and(F321&gt;= 1, F321&lt;5),'Survival Probabilities'!$C$11, if(and(F321&gt;= 5, F321&lt;10),'Survival Probabilities'!$C$12,if(and(F321&gt;= 10, F321&lt;20),'Survival Probabilities'!$C$13,if(and(F321&gt;= 20, F321&lt;30),'Survival Probabilities'!$C$14,if(and(F321&gt;= 30, F321&lt;40),'Survival Probabilities'!$C$15,if(and(F321&gt;= 40, F321&lt;50),'Survival Probabilities'!$C$16,if(and(F321&gt;= 50, F321&lt;60),'Survival Probabilities'!$C$17,if(and(F321&gt;= 60, F321&lt;70),'Survival Probabilities'!$C$18,if(and(F321&gt;= 70, F321&lt;80),5%,if(and(F321&gt;= 80, F321&lt;90),5%,if(isblank(F321),1))))))))))))</f>
        <v>0.3820224719</v>
      </c>
      <c r="Q321" s="4">
        <f>if(L321 = "C",'Survival Probabilities'!$C$7,if(L321="Q",'Survival Probabilities'!$C$8,if(L321="S",'Survival Probabilities'!$C$9,if(isblank(L321),1))))</f>
        <v>0.5535714286</v>
      </c>
      <c r="R321" s="4">
        <f>if(M321='Survival Probabilities'!$B$21,'Survival Probabilities'!$C$21,if(M321='Survival Probabilities'!$B$22,'Survival Probabilities'!$C$22,if(M321='Survival Probabilities'!$B$23,'Survival Probabilities'!$C$23,if(M321='Survival Probabilities'!$B$24,'Survival Probabilities'!$C$24,if(M321='Survival Probabilities'!$B$25,'Survival Probabilities'!$C$25,if(M321='Survival Probabilities'!$B$26,'Survival Probabilities'!$C$26,if(M321='Survival Probabilities'!$B$27,'Survival Probabilities'!$C$27,if(M321='Survival Probabilities'!$B$28,5%,if(M321="",1)))))))))</f>
        <v>0.75</v>
      </c>
      <c r="S321" s="4">
        <f t="shared" si="1"/>
        <v>0.07410291134</v>
      </c>
      <c r="T321" s="5">
        <f>if(S321&gt;='Survival Probabilities'!$J$4,1,0)</f>
        <v>1</v>
      </c>
      <c r="U321" s="5">
        <f t="shared" si="2"/>
        <v>1</v>
      </c>
    </row>
    <row r="322">
      <c r="A322" s="3">
        <v>321.0</v>
      </c>
      <c r="B322" s="3">
        <v>0.0</v>
      </c>
      <c r="C322" s="3">
        <v>3.0</v>
      </c>
      <c r="D322" s="3" t="s">
        <v>494</v>
      </c>
      <c r="E322" s="3" t="s">
        <v>22</v>
      </c>
      <c r="F322" s="3">
        <v>22.0</v>
      </c>
      <c r="G322" s="3">
        <v>0.0</v>
      </c>
      <c r="H322" s="3">
        <v>0.0</v>
      </c>
      <c r="I322" s="3" t="s">
        <v>495</v>
      </c>
      <c r="J322" s="3">
        <v>7.25</v>
      </c>
      <c r="L322" s="3" t="s">
        <v>24</v>
      </c>
      <c r="M322" s="5" t="str">
        <f t="shared" si="3"/>
        <v/>
      </c>
      <c r="N322" s="4">
        <f>if(C322=1,'Survival Probabilities'!$C$2,if(C322 = 2,'Survival Probabilities'!$C$3,if(C322 = 3,'Survival Probabilities'!$C$4,if(isblank(C322),1))))</f>
        <v>0.2428571429</v>
      </c>
      <c r="O322" s="4">
        <f>if(E322 = "male",'Survival Probabilities'!$C$5,if(E322="female",'Survival Probabilities'!$C$6,if(isblank(E322),1)))</f>
        <v>0.1889081456</v>
      </c>
      <c r="P322" s="4">
        <f>if(F322 &lt; 1,'Survival Probabilities'!$C$10,if(and(F322&gt;= 1, F322&lt;5),'Survival Probabilities'!$C$11, if(and(F322&gt;= 5, F322&lt;10),'Survival Probabilities'!$C$12,if(and(F322&gt;= 10, F322&lt;20),'Survival Probabilities'!$C$13,if(and(F322&gt;= 20, F322&lt;30),'Survival Probabilities'!$C$14,if(and(F322&gt;= 30, F322&lt;40),'Survival Probabilities'!$C$15,if(and(F322&gt;= 40, F322&lt;50),'Survival Probabilities'!$C$16,if(and(F322&gt;= 50, F322&lt;60),'Survival Probabilities'!$C$17,if(and(F322&gt;= 60, F322&lt;70),'Survival Probabilities'!$C$18,if(and(F322&gt;= 70, F322&lt;80),5%,if(and(F322&gt;= 80, F322&lt;90),5%,if(isblank(F322),1))))))))))))</f>
        <v>0.35</v>
      </c>
      <c r="Q322" s="4">
        <f>if(L322 = "C",'Survival Probabilities'!$C$7,if(L322="Q",'Survival Probabilities'!$C$8,if(L322="S",'Survival Probabilities'!$C$9,if(isblank(L322),1))))</f>
        <v>0.3369565217</v>
      </c>
      <c r="R322" s="5">
        <f>if(M322='Survival Probabilities'!$B$21,'Survival Probabilities'!$C$21,if(M322='Survival Probabilities'!$B$22,'Survival Probabilities'!$C$22,if(M322='Survival Probabilities'!$B$23,'Survival Probabilities'!$C$23,if(M322='Survival Probabilities'!$B$24,'Survival Probabilities'!$C$24,if(M322='Survival Probabilities'!$B$25,'Survival Probabilities'!$C$25,if(M322='Survival Probabilities'!$B$26,'Survival Probabilities'!$C$26,if(M322='Survival Probabilities'!$B$27,'Survival Probabilities'!$C$27,if(M322='Survival Probabilities'!$B$28,5%,if(M322="",1)))))))))</f>
        <v>1</v>
      </c>
      <c r="S322" s="4">
        <f t="shared" si="1"/>
        <v>0.005410575691</v>
      </c>
      <c r="T322" s="5">
        <f>if(S322&gt;='Survival Probabilities'!$J$4,1,0)</f>
        <v>0</v>
      </c>
      <c r="U322" s="5">
        <f t="shared" si="2"/>
        <v>1</v>
      </c>
    </row>
    <row r="323">
      <c r="A323" s="3">
        <v>322.0</v>
      </c>
      <c r="B323" s="3">
        <v>0.0</v>
      </c>
      <c r="C323" s="3">
        <v>3.0</v>
      </c>
      <c r="D323" s="3" t="s">
        <v>496</v>
      </c>
      <c r="E323" s="3" t="s">
        <v>22</v>
      </c>
      <c r="F323" s="3">
        <v>27.0</v>
      </c>
      <c r="G323" s="3">
        <v>0.0</v>
      </c>
      <c r="H323" s="3">
        <v>0.0</v>
      </c>
      <c r="I323" s="3">
        <v>349219.0</v>
      </c>
      <c r="J323" s="3">
        <v>7.8958</v>
      </c>
      <c r="L323" s="3" t="s">
        <v>24</v>
      </c>
      <c r="M323" s="5" t="str">
        <f t="shared" si="3"/>
        <v/>
      </c>
      <c r="N323" s="4">
        <f>if(C323=1,'Survival Probabilities'!$C$2,if(C323 = 2,'Survival Probabilities'!$C$3,if(C323 = 3,'Survival Probabilities'!$C$4,if(isblank(C323),1))))</f>
        <v>0.2428571429</v>
      </c>
      <c r="O323" s="4">
        <f>if(E323 = "male",'Survival Probabilities'!$C$5,if(E323="female",'Survival Probabilities'!$C$6,if(isblank(E323),1)))</f>
        <v>0.1889081456</v>
      </c>
      <c r="P323" s="4">
        <f>if(F323 &lt; 1,'Survival Probabilities'!$C$10,if(and(F323&gt;= 1, F323&lt;5),'Survival Probabilities'!$C$11, if(and(F323&gt;= 5, F323&lt;10),'Survival Probabilities'!$C$12,if(and(F323&gt;= 10, F323&lt;20),'Survival Probabilities'!$C$13,if(and(F323&gt;= 20, F323&lt;30),'Survival Probabilities'!$C$14,if(and(F323&gt;= 30, F323&lt;40),'Survival Probabilities'!$C$15,if(and(F323&gt;= 40, F323&lt;50),'Survival Probabilities'!$C$16,if(and(F323&gt;= 50, F323&lt;60),'Survival Probabilities'!$C$17,if(and(F323&gt;= 60, F323&lt;70),'Survival Probabilities'!$C$18,if(and(F323&gt;= 70, F323&lt;80),5%,if(and(F323&gt;= 80, F323&lt;90),5%,if(isblank(F323),1))))))))))))</f>
        <v>0.35</v>
      </c>
      <c r="Q323" s="4">
        <f>if(L323 = "C",'Survival Probabilities'!$C$7,if(L323="Q",'Survival Probabilities'!$C$8,if(L323="S",'Survival Probabilities'!$C$9,if(isblank(L323),1))))</f>
        <v>0.3369565217</v>
      </c>
      <c r="R323" s="5">
        <f>if(M323='Survival Probabilities'!$B$21,'Survival Probabilities'!$C$21,if(M323='Survival Probabilities'!$B$22,'Survival Probabilities'!$C$22,if(M323='Survival Probabilities'!$B$23,'Survival Probabilities'!$C$23,if(M323='Survival Probabilities'!$B$24,'Survival Probabilities'!$C$24,if(M323='Survival Probabilities'!$B$25,'Survival Probabilities'!$C$25,if(M323='Survival Probabilities'!$B$26,'Survival Probabilities'!$C$26,if(M323='Survival Probabilities'!$B$27,'Survival Probabilities'!$C$27,if(M323='Survival Probabilities'!$B$28,5%,if(M323="",1)))))))))</f>
        <v>1</v>
      </c>
      <c r="S323" s="4">
        <f t="shared" si="1"/>
        <v>0.005410575691</v>
      </c>
      <c r="T323" s="5">
        <f>if(S323&gt;='Survival Probabilities'!$J$4,1,0)</f>
        <v>0</v>
      </c>
      <c r="U323" s="5">
        <f t="shared" si="2"/>
        <v>1</v>
      </c>
    </row>
    <row r="324">
      <c r="A324" s="3">
        <v>323.0</v>
      </c>
      <c r="B324" s="3">
        <v>1.0</v>
      </c>
      <c r="C324" s="3">
        <v>2.0</v>
      </c>
      <c r="D324" s="3" t="s">
        <v>497</v>
      </c>
      <c r="E324" s="3" t="s">
        <v>26</v>
      </c>
      <c r="F324" s="3">
        <v>30.0</v>
      </c>
      <c r="G324" s="3">
        <v>0.0</v>
      </c>
      <c r="H324" s="3">
        <v>0.0</v>
      </c>
      <c r="I324" s="3">
        <v>234818.0</v>
      </c>
      <c r="J324" s="3">
        <v>12.35</v>
      </c>
      <c r="L324" s="3" t="s">
        <v>36</v>
      </c>
      <c r="M324" s="5" t="str">
        <f t="shared" si="3"/>
        <v/>
      </c>
      <c r="N324" s="4">
        <f>if(C324=1,'Survival Probabilities'!$C$2,if(C324 = 2,'Survival Probabilities'!$C$3,if(C324 = 3,'Survival Probabilities'!$C$4,if(isblank(C324),1))))</f>
        <v>0.472826087</v>
      </c>
      <c r="O324" s="4">
        <f>if(E324 = "male",'Survival Probabilities'!$C$5,if(E324="female",'Survival Probabilities'!$C$6,if(isblank(E324),1)))</f>
        <v>0.7420382166</v>
      </c>
      <c r="P324" s="4">
        <f>if(F324 &lt; 1,'Survival Probabilities'!$C$10,if(and(F324&gt;= 1, F324&lt;5),'Survival Probabilities'!$C$11, if(and(F324&gt;= 5, F324&lt;10),'Survival Probabilities'!$C$12,if(and(F324&gt;= 10, F324&lt;20),'Survival Probabilities'!$C$13,if(and(F324&gt;= 20, F324&lt;30),'Survival Probabilities'!$C$14,if(and(F324&gt;= 30, F324&lt;40),'Survival Probabilities'!$C$15,if(and(F324&gt;= 40, F324&lt;50),'Survival Probabilities'!$C$16,if(and(F324&gt;= 50, F324&lt;60),'Survival Probabilities'!$C$17,if(and(F324&gt;= 60, F324&lt;70),'Survival Probabilities'!$C$18,if(and(F324&gt;= 70, F324&lt;80),5%,if(and(F324&gt;= 80, F324&lt;90),5%,if(isblank(F324),1))))))))))))</f>
        <v>0.4371257485</v>
      </c>
      <c r="Q324" s="4">
        <f>if(L324 = "C",'Survival Probabilities'!$C$7,if(L324="Q",'Survival Probabilities'!$C$8,if(L324="S",'Survival Probabilities'!$C$9,if(isblank(L324),1))))</f>
        <v>0.3896103896</v>
      </c>
      <c r="R324" s="5">
        <f>if(M324='Survival Probabilities'!$B$21,'Survival Probabilities'!$C$21,if(M324='Survival Probabilities'!$B$22,'Survival Probabilities'!$C$22,if(M324='Survival Probabilities'!$B$23,'Survival Probabilities'!$C$23,if(M324='Survival Probabilities'!$B$24,'Survival Probabilities'!$C$24,if(M324='Survival Probabilities'!$B$25,'Survival Probabilities'!$C$25,if(M324='Survival Probabilities'!$B$26,'Survival Probabilities'!$C$26,if(M324='Survival Probabilities'!$B$27,'Survival Probabilities'!$C$27,if(M324='Survival Probabilities'!$B$28,5%,if(M324="",1)))))))))</f>
        <v>1</v>
      </c>
      <c r="S324" s="4">
        <f t="shared" si="1"/>
        <v>0.05975367506</v>
      </c>
      <c r="T324" s="5">
        <f>if(S324&gt;='Survival Probabilities'!$J$4,1,0)</f>
        <v>1</v>
      </c>
      <c r="U324" s="5">
        <f t="shared" si="2"/>
        <v>1</v>
      </c>
    </row>
    <row r="325">
      <c r="A325" s="3">
        <v>324.0</v>
      </c>
      <c r="B325" s="3">
        <v>1.0</v>
      </c>
      <c r="C325" s="3">
        <v>2.0</v>
      </c>
      <c r="D325" s="3" t="s">
        <v>498</v>
      </c>
      <c r="E325" s="3" t="s">
        <v>26</v>
      </c>
      <c r="F325" s="3">
        <v>22.0</v>
      </c>
      <c r="G325" s="3">
        <v>1.0</v>
      </c>
      <c r="H325" s="3">
        <v>1.0</v>
      </c>
      <c r="I325" s="3">
        <v>248738.0</v>
      </c>
      <c r="J325" s="3">
        <v>29.0</v>
      </c>
      <c r="L325" s="3" t="s">
        <v>24</v>
      </c>
      <c r="M325" s="5" t="str">
        <f t="shared" si="3"/>
        <v/>
      </c>
      <c r="N325" s="4">
        <f>if(C325=1,'Survival Probabilities'!$C$2,if(C325 = 2,'Survival Probabilities'!$C$3,if(C325 = 3,'Survival Probabilities'!$C$4,if(isblank(C325),1))))</f>
        <v>0.472826087</v>
      </c>
      <c r="O325" s="4">
        <f>if(E325 = "male",'Survival Probabilities'!$C$5,if(E325="female",'Survival Probabilities'!$C$6,if(isblank(E325),1)))</f>
        <v>0.7420382166</v>
      </c>
      <c r="P325" s="4">
        <f>if(F325 &lt; 1,'Survival Probabilities'!$C$10,if(and(F325&gt;= 1, F325&lt;5),'Survival Probabilities'!$C$11, if(and(F325&gt;= 5, F325&lt;10),'Survival Probabilities'!$C$12,if(and(F325&gt;= 10, F325&lt;20),'Survival Probabilities'!$C$13,if(and(F325&gt;= 20, F325&lt;30),'Survival Probabilities'!$C$14,if(and(F325&gt;= 30, F325&lt;40),'Survival Probabilities'!$C$15,if(and(F325&gt;= 40, F325&lt;50),'Survival Probabilities'!$C$16,if(and(F325&gt;= 50, F325&lt;60),'Survival Probabilities'!$C$17,if(and(F325&gt;= 60, F325&lt;70),'Survival Probabilities'!$C$18,if(and(F325&gt;= 70, F325&lt;80),5%,if(and(F325&gt;= 80, F325&lt;90),5%,if(isblank(F325),1))))))))))))</f>
        <v>0.35</v>
      </c>
      <c r="Q325" s="4">
        <f>if(L325 = "C",'Survival Probabilities'!$C$7,if(L325="Q",'Survival Probabilities'!$C$8,if(L325="S",'Survival Probabilities'!$C$9,if(isblank(L325),1))))</f>
        <v>0.3369565217</v>
      </c>
      <c r="R325" s="5">
        <f>if(M325='Survival Probabilities'!$B$21,'Survival Probabilities'!$C$21,if(M325='Survival Probabilities'!$B$22,'Survival Probabilities'!$C$22,if(M325='Survival Probabilities'!$B$23,'Survival Probabilities'!$C$23,if(M325='Survival Probabilities'!$B$24,'Survival Probabilities'!$C$24,if(M325='Survival Probabilities'!$B$25,'Survival Probabilities'!$C$25,if(M325='Survival Probabilities'!$B$26,'Survival Probabilities'!$C$26,if(M325='Survival Probabilities'!$B$27,'Survival Probabilities'!$C$27,if(M325='Survival Probabilities'!$B$28,5%,if(M325="",1)))))))))</f>
        <v>1</v>
      </c>
      <c r="S325" s="4">
        <f t="shared" si="1"/>
        <v>0.04137801125</v>
      </c>
      <c r="T325" s="5">
        <f>if(S325&gt;='Survival Probabilities'!$J$4,1,0)</f>
        <v>1</v>
      </c>
      <c r="U325" s="5">
        <f t="shared" si="2"/>
        <v>1</v>
      </c>
    </row>
    <row r="326">
      <c r="A326" s="3">
        <v>325.0</v>
      </c>
      <c r="B326" s="3">
        <v>0.0</v>
      </c>
      <c r="C326" s="3">
        <v>3.0</v>
      </c>
      <c r="D326" s="3" t="s">
        <v>499</v>
      </c>
      <c r="E326" s="3" t="s">
        <v>22</v>
      </c>
      <c r="G326" s="3">
        <v>8.0</v>
      </c>
      <c r="H326" s="3">
        <v>2.0</v>
      </c>
      <c r="I326" s="3" t="s">
        <v>260</v>
      </c>
      <c r="J326" s="3">
        <v>69.55</v>
      </c>
      <c r="L326" s="3" t="s">
        <v>24</v>
      </c>
      <c r="M326" s="5" t="str">
        <f t="shared" si="3"/>
        <v/>
      </c>
      <c r="N326" s="4">
        <f>if(C326=1,'Survival Probabilities'!$C$2,if(C326 = 2,'Survival Probabilities'!$C$3,if(C326 = 3,'Survival Probabilities'!$C$4,if(isblank(C326),1))))</f>
        <v>0.2428571429</v>
      </c>
      <c r="O326" s="4">
        <f>if(E326 = "male",'Survival Probabilities'!$C$5,if(E326="female",'Survival Probabilities'!$C$6,if(isblank(E326),1)))</f>
        <v>0.1889081456</v>
      </c>
      <c r="P326" s="4">
        <f>if(F326 &lt; 1,'Survival Probabilities'!$C$10,if(and(F326&gt;= 1, F326&lt;5),'Survival Probabilities'!$C$11, if(and(F326&gt;= 5, F326&lt;10),'Survival Probabilities'!$C$12,if(and(F326&gt;= 10, F326&lt;20),'Survival Probabilities'!$C$13,if(and(F326&gt;= 20, F326&lt;30),'Survival Probabilities'!$C$14,if(and(F326&gt;= 30, F326&lt;40),'Survival Probabilities'!$C$15,if(and(F326&gt;= 40, F326&lt;50),'Survival Probabilities'!$C$16,if(and(F326&gt;= 50, F326&lt;60),'Survival Probabilities'!$C$17,if(and(F326&gt;= 60, F326&lt;70),'Survival Probabilities'!$C$18,if(and(F326&gt;= 70, F326&lt;80),5%,if(and(F326&gt;= 80, F326&lt;90),5%,if(isblank(F326),1))))))))))))</f>
        <v>1</v>
      </c>
      <c r="Q326" s="4">
        <f>if(L326 = "C",'Survival Probabilities'!$C$7,if(L326="Q",'Survival Probabilities'!$C$8,if(L326="S",'Survival Probabilities'!$C$9,if(isblank(L326),1))))</f>
        <v>0.3369565217</v>
      </c>
      <c r="R326" s="5">
        <f>if(M326='Survival Probabilities'!$B$21,'Survival Probabilities'!$C$21,if(M326='Survival Probabilities'!$B$22,'Survival Probabilities'!$C$22,if(M326='Survival Probabilities'!$B$23,'Survival Probabilities'!$C$23,if(M326='Survival Probabilities'!$B$24,'Survival Probabilities'!$C$24,if(M326='Survival Probabilities'!$B$25,'Survival Probabilities'!$C$25,if(M326='Survival Probabilities'!$B$26,'Survival Probabilities'!$C$26,if(M326='Survival Probabilities'!$B$27,'Survival Probabilities'!$C$27,if(M326='Survival Probabilities'!$B$28,5%,if(M326="",1)))))))))</f>
        <v>1</v>
      </c>
      <c r="S326" s="4">
        <f t="shared" si="1"/>
        <v>0.01545878769</v>
      </c>
      <c r="T326" s="5">
        <f>if(S326&gt;='Survival Probabilities'!$J$4,1,0)</f>
        <v>0</v>
      </c>
      <c r="U326" s="5">
        <f t="shared" si="2"/>
        <v>1</v>
      </c>
    </row>
    <row r="327">
      <c r="A327" s="3">
        <v>326.0</v>
      </c>
      <c r="B327" s="3">
        <v>1.0</v>
      </c>
      <c r="C327" s="3">
        <v>1.0</v>
      </c>
      <c r="D327" s="3" t="s">
        <v>500</v>
      </c>
      <c r="E327" s="3" t="s">
        <v>26</v>
      </c>
      <c r="F327" s="3">
        <v>36.0</v>
      </c>
      <c r="G327" s="3">
        <v>0.0</v>
      </c>
      <c r="H327" s="3">
        <v>0.0</v>
      </c>
      <c r="I327" s="3" t="s">
        <v>418</v>
      </c>
      <c r="J327" s="3">
        <v>135.6333</v>
      </c>
      <c r="K327" s="3" t="s">
        <v>501</v>
      </c>
      <c r="L327" s="3" t="s">
        <v>29</v>
      </c>
      <c r="M327" s="5" t="str">
        <f t="shared" si="3"/>
        <v>C</v>
      </c>
      <c r="N327" s="4">
        <f>if(C327=1,'Survival Probabilities'!$C$2,if(C327 = 2,'Survival Probabilities'!$C$3,if(C327 = 3,'Survival Probabilities'!$C$4,if(isblank(C327),1))))</f>
        <v>0.6296296296</v>
      </c>
      <c r="O327" s="4">
        <f>if(E327 = "male",'Survival Probabilities'!$C$5,if(E327="female",'Survival Probabilities'!$C$6,if(isblank(E327),1)))</f>
        <v>0.7420382166</v>
      </c>
      <c r="P327" s="4">
        <f>if(F327 &lt; 1,'Survival Probabilities'!$C$10,if(and(F327&gt;= 1, F327&lt;5),'Survival Probabilities'!$C$11, if(and(F327&gt;= 5, F327&lt;10),'Survival Probabilities'!$C$12,if(and(F327&gt;= 10, F327&lt;20),'Survival Probabilities'!$C$13,if(and(F327&gt;= 20, F327&lt;30),'Survival Probabilities'!$C$14,if(and(F327&gt;= 30, F327&lt;40),'Survival Probabilities'!$C$15,if(and(F327&gt;= 40, F327&lt;50),'Survival Probabilities'!$C$16,if(and(F327&gt;= 50, F327&lt;60),'Survival Probabilities'!$C$17,if(and(F327&gt;= 60, F327&lt;70),'Survival Probabilities'!$C$18,if(and(F327&gt;= 70, F327&lt;80),5%,if(and(F327&gt;= 80, F327&lt;90),5%,if(isblank(F327),1))))))))))))</f>
        <v>0.4371257485</v>
      </c>
      <c r="Q327" s="4">
        <f>if(L327 = "C",'Survival Probabilities'!$C$7,if(L327="Q",'Survival Probabilities'!$C$8,if(L327="S",'Survival Probabilities'!$C$9,if(isblank(L327),1))))</f>
        <v>0.5535714286</v>
      </c>
      <c r="R327" s="4">
        <f>if(M327='Survival Probabilities'!$B$21,'Survival Probabilities'!$C$21,if(M327='Survival Probabilities'!$B$22,'Survival Probabilities'!$C$22,if(M327='Survival Probabilities'!$B$23,'Survival Probabilities'!$C$23,if(M327='Survival Probabilities'!$B$24,'Survival Probabilities'!$C$24,if(M327='Survival Probabilities'!$B$25,'Survival Probabilities'!$C$25,if(M327='Survival Probabilities'!$B$26,'Survival Probabilities'!$C$26,if(M327='Survival Probabilities'!$B$27,'Survival Probabilities'!$C$27,if(M327='Survival Probabilities'!$B$28,5%,if(M327="",1)))))))))</f>
        <v>0.593220339</v>
      </c>
      <c r="S327" s="4">
        <f t="shared" si="1"/>
        <v>0.06706678975</v>
      </c>
      <c r="T327" s="5">
        <f>if(S327&gt;='Survival Probabilities'!$J$4,1,0)</f>
        <v>1</v>
      </c>
      <c r="U327" s="5">
        <f t="shared" si="2"/>
        <v>1</v>
      </c>
    </row>
    <row r="328">
      <c r="A328" s="3">
        <v>327.0</v>
      </c>
      <c r="B328" s="3">
        <v>0.0</v>
      </c>
      <c r="C328" s="3">
        <v>3.0</v>
      </c>
      <c r="D328" s="3" t="s">
        <v>502</v>
      </c>
      <c r="E328" s="3" t="s">
        <v>22</v>
      </c>
      <c r="F328" s="3">
        <v>61.0</v>
      </c>
      <c r="G328" s="3">
        <v>0.0</v>
      </c>
      <c r="H328" s="3">
        <v>0.0</v>
      </c>
      <c r="I328" s="3">
        <v>345364.0</v>
      </c>
      <c r="J328" s="3">
        <v>6.2375</v>
      </c>
      <c r="L328" s="3" t="s">
        <v>24</v>
      </c>
      <c r="M328" s="5" t="str">
        <f t="shared" si="3"/>
        <v/>
      </c>
      <c r="N328" s="4">
        <f>if(C328=1,'Survival Probabilities'!$C$2,if(C328 = 2,'Survival Probabilities'!$C$3,if(C328 = 3,'Survival Probabilities'!$C$4,if(isblank(C328),1))))</f>
        <v>0.2428571429</v>
      </c>
      <c r="O328" s="4">
        <f>if(E328 = "male",'Survival Probabilities'!$C$5,if(E328="female",'Survival Probabilities'!$C$6,if(isblank(E328),1)))</f>
        <v>0.1889081456</v>
      </c>
      <c r="P328" s="4">
        <f>if(F328 &lt; 1,'Survival Probabilities'!$C$10,if(and(F328&gt;= 1, F328&lt;5),'Survival Probabilities'!$C$11, if(and(F328&gt;= 5, F328&lt;10),'Survival Probabilities'!$C$12,if(and(F328&gt;= 10, F328&lt;20),'Survival Probabilities'!$C$13,if(and(F328&gt;= 20, F328&lt;30),'Survival Probabilities'!$C$14,if(and(F328&gt;= 30, F328&lt;40),'Survival Probabilities'!$C$15,if(and(F328&gt;= 40, F328&lt;50),'Survival Probabilities'!$C$16,if(and(F328&gt;= 50, F328&lt;60),'Survival Probabilities'!$C$17,if(and(F328&gt;= 60, F328&lt;70),'Survival Probabilities'!$C$18,if(and(F328&gt;= 70, F328&lt;80),5%,if(and(F328&gt;= 80, F328&lt;90),5%,if(isblank(F328),1))))))))))))</f>
        <v>0.3157894737</v>
      </c>
      <c r="Q328" s="4">
        <f>if(L328 = "C",'Survival Probabilities'!$C$7,if(L328="Q",'Survival Probabilities'!$C$8,if(L328="S",'Survival Probabilities'!$C$9,if(isblank(L328),1))))</f>
        <v>0.3369565217</v>
      </c>
      <c r="R328" s="5">
        <f>if(M328='Survival Probabilities'!$B$21,'Survival Probabilities'!$C$21,if(M328='Survival Probabilities'!$B$22,'Survival Probabilities'!$C$22,if(M328='Survival Probabilities'!$B$23,'Survival Probabilities'!$C$23,if(M328='Survival Probabilities'!$B$24,'Survival Probabilities'!$C$24,if(M328='Survival Probabilities'!$B$25,'Survival Probabilities'!$C$25,if(M328='Survival Probabilities'!$B$26,'Survival Probabilities'!$C$26,if(M328='Survival Probabilities'!$B$27,'Survival Probabilities'!$C$27,if(M328='Survival Probabilities'!$B$28,5%,if(M328="",1)))))))))</f>
        <v>1</v>
      </c>
      <c r="S328" s="4">
        <f t="shared" si="1"/>
        <v>0.004881722428</v>
      </c>
      <c r="T328" s="5">
        <f>if(S328&gt;='Survival Probabilities'!$J$4,1,0)</f>
        <v>0</v>
      </c>
      <c r="U328" s="5">
        <f t="shared" si="2"/>
        <v>1</v>
      </c>
    </row>
    <row r="329">
      <c r="A329" s="3">
        <v>328.0</v>
      </c>
      <c r="B329" s="3">
        <v>1.0</v>
      </c>
      <c r="C329" s="3">
        <v>2.0</v>
      </c>
      <c r="D329" s="3" t="s">
        <v>503</v>
      </c>
      <c r="E329" s="3" t="s">
        <v>26</v>
      </c>
      <c r="F329" s="3">
        <v>36.0</v>
      </c>
      <c r="G329" s="3">
        <v>0.0</v>
      </c>
      <c r="H329" s="3">
        <v>0.0</v>
      </c>
      <c r="I329" s="3">
        <v>28551.0</v>
      </c>
      <c r="J329" s="3">
        <v>13.0</v>
      </c>
      <c r="K329" s="3" t="s">
        <v>451</v>
      </c>
      <c r="L329" s="3" t="s">
        <v>24</v>
      </c>
      <c r="M329" s="5" t="str">
        <f t="shared" si="3"/>
        <v>D</v>
      </c>
      <c r="N329" s="4">
        <f>if(C329=1,'Survival Probabilities'!$C$2,if(C329 = 2,'Survival Probabilities'!$C$3,if(C329 = 3,'Survival Probabilities'!$C$4,if(isblank(C329),1))))</f>
        <v>0.472826087</v>
      </c>
      <c r="O329" s="4">
        <f>if(E329 = "male",'Survival Probabilities'!$C$5,if(E329="female",'Survival Probabilities'!$C$6,if(isblank(E329),1)))</f>
        <v>0.7420382166</v>
      </c>
      <c r="P329" s="4">
        <f>if(F329 &lt; 1,'Survival Probabilities'!$C$10,if(and(F329&gt;= 1, F329&lt;5),'Survival Probabilities'!$C$11, if(and(F329&gt;= 5, F329&lt;10),'Survival Probabilities'!$C$12,if(and(F329&gt;= 10, F329&lt;20),'Survival Probabilities'!$C$13,if(and(F329&gt;= 20, F329&lt;30),'Survival Probabilities'!$C$14,if(and(F329&gt;= 30, F329&lt;40),'Survival Probabilities'!$C$15,if(and(F329&gt;= 40, F329&lt;50),'Survival Probabilities'!$C$16,if(and(F329&gt;= 50, F329&lt;60),'Survival Probabilities'!$C$17,if(and(F329&gt;= 60, F329&lt;70),'Survival Probabilities'!$C$18,if(and(F329&gt;= 70, F329&lt;80),5%,if(and(F329&gt;= 80, F329&lt;90),5%,if(isblank(F329),1))))))))))))</f>
        <v>0.4371257485</v>
      </c>
      <c r="Q329" s="4">
        <f>if(L329 = "C",'Survival Probabilities'!$C$7,if(L329="Q",'Survival Probabilities'!$C$8,if(L329="S",'Survival Probabilities'!$C$9,if(isblank(L329),1))))</f>
        <v>0.3369565217</v>
      </c>
      <c r="R329" s="4">
        <f>if(M329='Survival Probabilities'!$B$21,'Survival Probabilities'!$C$21,if(M329='Survival Probabilities'!$B$22,'Survival Probabilities'!$C$22,if(M329='Survival Probabilities'!$B$23,'Survival Probabilities'!$C$23,if(M329='Survival Probabilities'!$B$24,'Survival Probabilities'!$C$24,if(M329='Survival Probabilities'!$B$25,'Survival Probabilities'!$C$25,if(M329='Survival Probabilities'!$B$26,'Survival Probabilities'!$C$26,if(M329='Survival Probabilities'!$B$27,'Survival Probabilities'!$C$27,if(M329='Survival Probabilities'!$B$28,5%,if(M329="",1)))))))))</f>
        <v>0.7575757576</v>
      </c>
      <c r="S329" s="4">
        <f t="shared" si="1"/>
        <v>0.03915020377</v>
      </c>
      <c r="T329" s="5">
        <f>if(S329&gt;='Survival Probabilities'!$J$4,1,0)</f>
        <v>1</v>
      </c>
      <c r="U329" s="5">
        <f t="shared" si="2"/>
        <v>1</v>
      </c>
    </row>
    <row r="330">
      <c r="A330" s="3">
        <v>329.0</v>
      </c>
      <c r="B330" s="3">
        <v>1.0</v>
      </c>
      <c r="C330" s="3">
        <v>3.0</v>
      </c>
      <c r="D330" s="3" t="s">
        <v>504</v>
      </c>
      <c r="E330" s="3" t="s">
        <v>26</v>
      </c>
      <c r="F330" s="3">
        <v>31.0</v>
      </c>
      <c r="G330" s="3">
        <v>1.0</v>
      </c>
      <c r="H330" s="3">
        <v>1.0</v>
      </c>
      <c r="I330" s="3">
        <v>363291.0</v>
      </c>
      <c r="J330" s="3">
        <v>20.525</v>
      </c>
      <c r="L330" s="3" t="s">
        <v>24</v>
      </c>
      <c r="M330" s="5" t="str">
        <f t="shared" si="3"/>
        <v/>
      </c>
      <c r="N330" s="4">
        <f>if(C330=1,'Survival Probabilities'!$C$2,if(C330 = 2,'Survival Probabilities'!$C$3,if(C330 = 3,'Survival Probabilities'!$C$4,if(isblank(C330),1))))</f>
        <v>0.2428571429</v>
      </c>
      <c r="O330" s="4">
        <f>if(E330 = "male",'Survival Probabilities'!$C$5,if(E330="female",'Survival Probabilities'!$C$6,if(isblank(E330),1)))</f>
        <v>0.7420382166</v>
      </c>
      <c r="P330" s="4">
        <f>if(F330 &lt; 1,'Survival Probabilities'!$C$10,if(and(F330&gt;= 1, F330&lt;5),'Survival Probabilities'!$C$11, if(and(F330&gt;= 5, F330&lt;10),'Survival Probabilities'!$C$12,if(and(F330&gt;= 10, F330&lt;20),'Survival Probabilities'!$C$13,if(and(F330&gt;= 20, F330&lt;30),'Survival Probabilities'!$C$14,if(and(F330&gt;= 30, F330&lt;40),'Survival Probabilities'!$C$15,if(and(F330&gt;= 40, F330&lt;50),'Survival Probabilities'!$C$16,if(and(F330&gt;= 50, F330&lt;60),'Survival Probabilities'!$C$17,if(and(F330&gt;= 60, F330&lt;70),'Survival Probabilities'!$C$18,if(and(F330&gt;= 70, F330&lt;80),5%,if(and(F330&gt;= 80, F330&lt;90),5%,if(isblank(F330),1))))))))))))</f>
        <v>0.4371257485</v>
      </c>
      <c r="Q330" s="4">
        <f>if(L330 = "C",'Survival Probabilities'!$C$7,if(L330="Q",'Survival Probabilities'!$C$8,if(L330="S",'Survival Probabilities'!$C$9,if(isblank(L330),1))))</f>
        <v>0.3369565217</v>
      </c>
      <c r="R330" s="5">
        <f>if(M330='Survival Probabilities'!$B$21,'Survival Probabilities'!$C$21,if(M330='Survival Probabilities'!$B$22,'Survival Probabilities'!$C$22,if(M330='Survival Probabilities'!$B$23,'Survival Probabilities'!$C$23,if(M330='Survival Probabilities'!$B$24,'Survival Probabilities'!$C$24,if(M330='Survival Probabilities'!$B$25,'Survival Probabilities'!$C$25,if(M330='Survival Probabilities'!$B$26,'Survival Probabilities'!$C$26,if(M330='Survival Probabilities'!$B$27,'Survival Probabilities'!$C$27,if(M330='Survival Probabilities'!$B$28,5%,if(M330="",1)))))))))</f>
        <v>1</v>
      </c>
      <c r="S330" s="4">
        <f t="shared" si="1"/>
        <v>0.02654345244</v>
      </c>
      <c r="T330" s="5">
        <f>if(S330&gt;='Survival Probabilities'!$J$4,1,0)</f>
        <v>0</v>
      </c>
      <c r="U330" s="5">
        <f t="shared" si="2"/>
        <v>0</v>
      </c>
    </row>
    <row r="331">
      <c r="A331" s="3">
        <v>330.0</v>
      </c>
      <c r="B331" s="3">
        <v>1.0</v>
      </c>
      <c r="C331" s="3">
        <v>1.0</v>
      </c>
      <c r="D331" s="3" t="s">
        <v>505</v>
      </c>
      <c r="E331" s="3" t="s">
        <v>26</v>
      </c>
      <c r="F331" s="3">
        <v>16.0</v>
      </c>
      <c r="G331" s="3">
        <v>0.0</v>
      </c>
      <c r="H331" s="3">
        <v>1.0</v>
      </c>
      <c r="I331" s="3">
        <v>111361.0</v>
      </c>
      <c r="J331" s="3">
        <v>57.9792</v>
      </c>
      <c r="K331" s="3" t="s">
        <v>506</v>
      </c>
      <c r="L331" s="3" t="s">
        <v>29</v>
      </c>
      <c r="M331" s="5" t="str">
        <f t="shared" si="3"/>
        <v>B</v>
      </c>
      <c r="N331" s="4">
        <f>if(C331=1,'Survival Probabilities'!$C$2,if(C331 = 2,'Survival Probabilities'!$C$3,if(C331 = 3,'Survival Probabilities'!$C$4,if(isblank(C331),1))))</f>
        <v>0.6296296296</v>
      </c>
      <c r="O331" s="4">
        <f>if(E331 = "male",'Survival Probabilities'!$C$5,if(E331="female",'Survival Probabilities'!$C$6,if(isblank(E331),1)))</f>
        <v>0.7420382166</v>
      </c>
      <c r="P331" s="4">
        <f>if(F331 &lt; 1,'Survival Probabilities'!$C$10,if(and(F331&gt;= 1, F331&lt;5),'Survival Probabilities'!$C$11, if(and(F331&gt;= 5, F331&lt;10),'Survival Probabilities'!$C$12,if(and(F331&gt;= 10, F331&lt;20),'Survival Probabilities'!$C$13,if(and(F331&gt;= 20, F331&lt;30),'Survival Probabilities'!$C$14,if(and(F331&gt;= 30, F331&lt;40),'Survival Probabilities'!$C$15,if(and(F331&gt;= 40, F331&lt;50),'Survival Probabilities'!$C$16,if(and(F331&gt;= 50, F331&lt;60),'Survival Probabilities'!$C$17,if(and(F331&gt;= 60, F331&lt;70),'Survival Probabilities'!$C$18,if(and(F331&gt;= 70, F331&lt;80),5%,if(and(F331&gt;= 80, F331&lt;90),5%,if(isblank(F331),1))))))))))))</f>
        <v>0.4019607843</v>
      </c>
      <c r="Q331" s="4">
        <f>if(L331 = "C",'Survival Probabilities'!$C$7,if(L331="Q",'Survival Probabilities'!$C$8,if(L331="S",'Survival Probabilities'!$C$9,if(isblank(L331),1))))</f>
        <v>0.5535714286</v>
      </c>
      <c r="R331" s="4">
        <f>if(M331='Survival Probabilities'!$B$21,'Survival Probabilities'!$C$21,if(M331='Survival Probabilities'!$B$22,'Survival Probabilities'!$C$22,if(M331='Survival Probabilities'!$B$23,'Survival Probabilities'!$C$23,if(M331='Survival Probabilities'!$B$24,'Survival Probabilities'!$C$24,if(M331='Survival Probabilities'!$B$25,'Survival Probabilities'!$C$25,if(M331='Survival Probabilities'!$B$26,'Survival Probabilities'!$C$26,if(M331='Survival Probabilities'!$B$27,'Survival Probabilities'!$C$27,if(M331='Survival Probabilities'!$B$28,5%,if(M331="",1)))))))))</f>
        <v>0.7446808511</v>
      </c>
      <c r="S331" s="4">
        <f t="shared" si="1"/>
        <v>0.07741746891</v>
      </c>
      <c r="T331" s="5">
        <f>if(S331&gt;='Survival Probabilities'!$J$4,1,0)</f>
        <v>1</v>
      </c>
      <c r="U331" s="5">
        <f t="shared" si="2"/>
        <v>1</v>
      </c>
    </row>
    <row r="332">
      <c r="A332" s="3">
        <v>331.0</v>
      </c>
      <c r="B332" s="3">
        <v>1.0</v>
      </c>
      <c r="C332" s="3">
        <v>3.0</v>
      </c>
      <c r="D332" s="3" t="s">
        <v>507</v>
      </c>
      <c r="E332" s="3" t="s">
        <v>26</v>
      </c>
      <c r="G332" s="3">
        <v>2.0</v>
      </c>
      <c r="H332" s="3">
        <v>0.0</v>
      </c>
      <c r="I332" s="3">
        <v>367226.0</v>
      </c>
      <c r="J332" s="3">
        <v>23.25</v>
      </c>
      <c r="L332" s="3" t="s">
        <v>36</v>
      </c>
      <c r="M332" s="5" t="str">
        <f t="shared" si="3"/>
        <v/>
      </c>
      <c r="N332" s="4">
        <f>if(C332=1,'Survival Probabilities'!$C$2,if(C332 = 2,'Survival Probabilities'!$C$3,if(C332 = 3,'Survival Probabilities'!$C$4,if(isblank(C332),1))))</f>
        <v>0.2428571429</v>
      </c>
      <c r="O332" s="4">
        <f>if(E332 = "male",'Survival Probabilities'!$C$5,if(E332="female",'Survival Probabilities'!$C$6,if(isblank(E332),1)))</f>
        <v>0.7420382166</v>
      </c>
      <c r="P332" s="4">
        <f>if(F332 &lt; 1,'Survival Probabilities'!$C$10,if(and(F332&gt;= 1, F332&lt;5),'Survival Probabilities'!$C$11, if(and(F332&gt;= 5, F332&lt;10),'Survival Probabilities'!$C$12,if(and(F332&gt;= 10, F332&lt;20),'Survival Probabilities'!$C$13,if(and(F332&gt;= 20, F332&lt;30),'Survival Probabilities'!$C$14,if(and(F332&gt;= 30, F332&lt;40),'Survival Probabilities'!$C$15,if(and(F332&gt;= 40, F332&lt;50),'Survival Probabilities'!$C$16,if(and(F332&gt;= 50, F332&lt;60),'Survival Probabilities'!$C$17,if(and(F332&gt;= 60, F332&lt;70),'Survival Probabilities'!$C$18,if(and(F332&gt;= 70, F332&lt;80),5%,if(and(F332&gt;= 80, F332&lt;90),5%,if(isblank(F332),1))))))))))))</f>
        <v>1</v>
      </c>
      <c r="Q332" s="4">
        <f>if(L332 = "C",'Survival Probabilities'!$C$7,if(L332="Q",'Survival Probabilities'!$C$8,if(L332="S",'Survival Probabilities'!$C$9,if(isblank(L332),1))))</f>
        <v>0.3896103896</v>
      </c>
      <c r="R332" s="5">
        <f>if(M332='Survival Probabilities'!$B$21,'Survival Probabilities'!$C$21,if(M332='Survival Probabilities'!$B$22,'Survival Probabilities'!$C$22,if(M332='Survival Probabilities'!$B$23,'Survival Probabilities'!$C$23,if(M332='Survival Probabilities'!$B$24,'Survival Probabilities'!$C$24,if(M332='Survival Probabilities'!$B$25,'Survival Probabilities'!$C$25,if(M332='Survival Probabilities'!$B$26,'Survival Probabilities'!$C$26,if(M332='Survival Probabilities'!$B$27,'Survival Probabilities'!$C$27,if(M332='Survival Probabilities'!$B$28,5%,if(M332="",1)))))))))</f>
        <v>1</v>
      </c>
      <c r="S332" s="4">
        <f t="shared" si="1"/>
        <v>0.07021140825</v>
      </c>
      <c r="T332" s="5">
        <f>if(S332&gt;='Survival Probabilities'!$J$4,1,0)</f>
        <v>1</v>
      </c>
      <c r="U332" s="5">
        <f t="shared" si="2"/>
        <v>1</v>
      </c>
    </row>
    <row r="333">
      <c r="A333" s="3">
        <v>332.0</v>
      </c>
      <c r="B333" s="3">
        <v>0.0</v>
      </c>
      <c r="C333" s="3">
        <v>1.0</v>
      </c>
      <c r="D333" s="3" t="s">
        <v>508</v>
      </c>
      <c r="E333" s="3" t="s">
        <v>22</v>
      </c>
      <c r="F333" s="3">
        <v>45.5</v>
      </c>
      <c r="G333" s="3">
        <v>0.0</v>
      </c>
      <c r="H333" s="3">
        <v>0.0</v>
      </c>
      <c r="I333" s="3">
        <v>113043.0</v>
      </c>
      <c r="J333" s="3">
        <v>28.5</v>
      </c>
      <c r="K333" s="3" t="s">
        <v>509</v>
      </c>
      <c r="L333" s="3" t="s">
        <v>24</v>
      </c>
      <c r="M333" s="5" t="str">
        <f t="shared" si="3"/>
        <v>C</v>
      </c>
      <c r="N333" s="4">
        <f>if(C333=1,'Survival Probabilities'!$C$2,if(C333 = 2,'Survival Probabilities'!$C$3,if(C333 = 3,'Survival Probabilities'!$C$4,if(isblank(C333),1))))</f>
        <v>0.6296296296</v>
      </c>
      <c r="O333" s="4">
        <f>if(E333 = "male",'Survival Probabilities'!$C$5,if(E333="female",'Survival Probabilities'!$C$6,if(isblank(E333),1)))</f>
        <v>0.1889081456</v>
      </c>
      <c r="P333" s="4">
        <f>if(F333 &lt; 1,'Survival Probabilities'!$C$10,if(and(F333&gt;= 1, F333&lt;5),'Survival Probabilities'!$C$11, if(and(F333&gt;= 5, F333&lt;10),'Survival Probabilities'!$C$12,if(and(F333&gt;= 10, F333&lt;20),'Survival Probabilities'!$C$13,if(and(F333&gt;= 20, F333&lt;30),'Survival Probabilities'!$C$14,if(and(F333&gt;= 30, F333&lt;40),'Survival Probabilities'!$C$15,if(and(F333&gt;= 40, F333&lt;50),'Survival Probabilities'!$C$16,if(and(F333&gt;= 50, F333&lt;60),'Survival Probabilities'!$C$17,if(and(F333&gt;= 60, F333&lt;70),'Survival Probabilities'!$C$18,if(and(F333&gt;= 70, F333&lt;80),5%,if(and(F333&gt;= 80, F333&lt;90),5%,if(isblank(F333),1))))))))))))</f>
        <v>0.3820224719</v>
      </c>
      <c r="Q333" s="4">
        <f>if(L333 = "C",'Survival Probabilities'!$C$7,if(L333="Q",'Survival Probabilities'!$C$8,if(L333="S",'Survival Probabilities'!$C$9,if(isblank(L333),1))))</f>
        <v>0.3369565217</v>
      </c>
      <c r="R333" s="4">
        <f>if(M333='Survival Probabilities'!$B$21,'Survival Probabilities'!$C$21,if(M333='Survival Probabilities'!$B$22,'Survival Probabilities'!$C$22,if(M333='Survival Probabilities'!$B$23,'Survival Probabilities'!$C$23,if(M333='Survival Probabilities'!$B$24,'Survival Probabilities'!$C$24,if(M333='Survival Probabilities'!$B$25,'Survival Probabilities'!$C$25,if(M333='Survival Probabilities'!$B$26,'Survival Probabilities'!$C$26,if(M333='Survival Probabilities'!$B$27,'Survival Probabilities'!$C$27,if(M333='Survival Probabilities'!$B$28,5%,if(M333="",1)))))))))</f>
        <v>0.593220339</v>
      </c>
      <c r="S333" s="4">
        <f t="shared" si="1"/>
        <v>0.009082693346</v>
      </c>
      <c r="T333" s="5">
        <f>if(S333&gt;='Survival Probabilities'!$J$4,1,0)</f>
        <v>0</v>
      </c>
      <c r="U333" s="5">
        <f t="shared" si="2"/>
        <v>1</v>
      </c>
    </row>
    <row r="334">
      <c r="A334" s="3">
        <v>333.0</v>
      </c>
      <c r="B334" s="3">
        <v>0.0</v>
      </c>
      <c r="C334" s="3">
        <v>1.0</v>
      </c>
      <c r="D334" s="3" t="s">
        <v>510</v>
      </c>
      <c r="E334" s="3" t="s">
        <v>22</v>
      </c>
      <c r="F334" s="3">
        <v>38.0</v>
      </c>
      <c r="G334" s="3">
        <v>0.0</v>
      </c>
      <c r="H334" s="3">
        <v>1.0</v>
      </c>
      <c r="I334" s="3" t="s">
        <v>415</v>
      </c>
      <c r="J334" s="3">
        <v>153.4625</v>
      </c>
      <c r="K334" s="3" t="s">
        <v>511</v>
      </c>
      <c r="L334" s="3" t="s">
        <v>24</v>
      </c>
      <c r="M334" s="5" t="str">
        <f t="shared" si="3"/>
        <v>C</v>
      </c>
      <c r="N334" s="4">
        <f>if(C334=1,'Survival Probabilities'!$C$2,if(C334 = 2,'Survival Probabilities'!$C$3,if(C334 = 3,'Survival Probabilities'!$C$4,if(isblank(C334),1))))</f>
        <v>0.6296296296</v>
      </c>
      <c r="O334" s="4">
        <f>if(E334 = "male",'Survival Probabilities'!$C$5,if(E334="female",'Survival Probabilities'!$C$6,if(isblank(E334),1)))</f>
        <v>0.1889081456</v>
      </c>
      <c r="P334" s="4">
        <f>if(F334 &lt; 1,'Survival Probabilities'!$C$10,if(and(F334&gt;= 1, F334&lt;5),'Survival Probabilities'!$C$11, if(and(F334&gt;= 5, F334&lt;10),'Survival Probabilities'!$C$12,if(and(F334&gt;= 10, F334&lt;20),'Survival Probabilities'!$C$13,if(and(F334&gt;= 20, F334&lt;30),'Survival Probabilities'!$C$14,if(and(F334&gt;= 30, F334&lt;40),'Survival Probabilities'!$C$15,if(and(F334&gt;= 40, F334&lt;50),'Survival Probabilities'!$C$16,if(and(F334&gt;= 50, F334&lt;60),'Survival Probabilities'!$C$17,if(and(F334&gt;= 60, F334&lt;70),'Survival Probabilities'!$C$18,if(and(F334&gt;= 70, F334&lt;80),5%,if(and(F334&gt;= 80, F334&lt;90),5%,if(isblank(F334),1))))))))))))</f>
        <v>0.4371257485</v>
      </c>
      <c r="Q334" s="4">
        <f>if(L334 = "C",'Survival Probabilities'!$C$7,if(L334="Q",'Survival Probabilities'!$C$8,if(L334="S",'Survival Probabilities'!$C$9,if(isblank(L334),1))))</f>
        <v>0.3369565217</v>
      </c>
      <c r="R334" s="4">
        <f>if(M334='Survival Probabilities'!$B$21,'Survival Probabilities'!$C$21,if(M334='Survival Probabilities'!$B$22,'Survival Probabilities'!$C$22,if(M334='Survival Probabilities'!$B$23,'Survival Probabilities'!$C$23,if(M334='Survival Probabilities'!$B$24,'Survival Probabilities'!$C$24,if(M334='Survival Probabilities'!$B$25,'Survival Probabilities'!$C$25,if(M334='Survival Probabilities'!$B$26,'Survival Probabilities'!$C$26,if(M334='Survival Probabilities'!$B$27,'Survival Probabilities'!$C$27,if(M334='Survival Probabilities'!$B$28,5%,if(M334="",1)))))))))</f>
        <v>0.593220339</v>
      </c>
      <c r="S334" s="4">
        <f t="shared" si="1"/>
        <v>0.01039278948</v>
      </c>
      <c r="T334" s="5">
        <f>if(S334&gt;='Survival Probabilities'!$J$4,1,0)</f>
        <v>0</v>
      </c>
      <c r="U334" s="5">
        <f t="shared" si="2"/>
        <v>1</v>
      </c>
    </row>
    <row r="335">
      <c r="A335" s="3">
        <v>334.0</v>
      </c>
      <c r="B335" s="3">
        <v>0.0</v>
      </c>
      <c r="C335" s="3">
        <v>3.0</v>
      </c>
      <c r="D335" s="3" t="s">
        <v>512</v>
      </c>
      <c r="E335" s="3" t="s">
        <v>22</v>
      </c>
      <c r="F335" s="3">
        <v>16.0</v>
      </c>
      <c r="G335" s="3">
        <v>2.0</v>
      </c>
      <c r="H335" s="3">
        <v>0.0</v>
      </c>
      <c r="I335" s="3">
        <v>345764.0</v>
      </c>
      <c r="J335" s="3">
        <v>18.0</v>
      </c>
      <c r="L335" s="3" t="s">
        <v>24</v>
      </c>
      <c r="M335" s="5" t="str">
        <f t="shared" si="3"/>
        <v/>
      </c>
      <c r="N335" s="4">
        <f>if(C335=1,'Survival Probabilities'!$C$2,if(C335 = 2,'Survival Probabilities'!$C$3,if(C335 = 3,'Survival Probabilities'!$C$4,if(isblank(C335),1))))</f>
        <v>0.2428571429</v>
      </c>
      <c r="O335" s="4">
        <f>if(E335 = "male",'Survival Probabilities'!$C$5,if(E335="female",'Survival Probabilities'!$C$6,if(isblank(E335),1)))</f>
        <v>0.1889081456</v>
      </c>
      <c r="P335" s="4">
        <f>if(F335 &lt; 1,'Survival Probabilities'!$C$10,if(and(F335&gt;= 1, F335&lt;5),'Survival Probabilities'!$C$11, if(and(F335&gt;= 5, F335&lt;10),'Survival Probabilities'!$C$12,if(and(F335&gt;= 10, F335&lt;20),'Survival Probabilities'!$C$13,if(and(F335&gt;= 20, F335&lt;30),'Survival Probabilities'!$C$14,if(and(F335&gt;= 30, F335&lt;40),'Survival Probabilities'!$C$15,if(and(F335&gt;= 40, F335&lt;50),'Survival Probabilities'!$C$16,if(and(F335&gt;= 50, F335&lt;60),'Survival Probabilities'!$C$17,if(and(F335&gt;= 60, F335&lt;70),'Survival Probabilities'!$C$18,if(and(F335&gt;= 70, F335&lt;80),5%,if(and(F335&gt;= 80, F335&lt;90),5%,if(isblank(F335),1))))))))))))</f>
        <v>0.4019607843</v>
      </c>
      <c r="Q335" s="4">
        <f>if(L335 = "C",'Survival Probabilities'!$C$7,if(L335="Q",'Survival Probabilities'!$C$8,if(L335="S",'Survival Probabilities'!$C$9,if(isblank(L335),1))))</f>
        <v>0.3369565217</v>
      </c>
      <c r="R335" s="5">
        <f>if(M335='Survival Probabilities'!$B$21,'Survival Probabilities'!$C$21,if(M335='Survival Probabilities'!$B$22,'Survival Probabilities'!$C$22,if(M335='Survival Probabilities'!$B$23,'Survival Probabilities'!$C$23,if(M335='Survival Probabilities'!$B$24,'Survival Probabilities'!$C$24,if(M335='Survival Probabilities'!$B$25,'Survival Probabilities'!$C$25,if(M335='Survival Probabilities'!$B$26,'Survival Probabilities'!$C$26,if(M335='Survival Probabilities'!$B$27,'Survival Probabilities'!$C$27,if(M335='Survival Probabilities'!$B$28,5%,if(M335="",1)))))))))</f>
        <v>1</v>
      </c>
      <c r="S335" s="4">
        <f t="shared" si="1"/>
        <v>0.006213826424</v>
      </c>
      <c r="T335" s="5">
        <f>if(S335&gt;='Survival Probabilities'!$J$4,1,0)</f>
        <v>0</v>
      </c>
      <c r="U335" s="5">
        <f t="shared" si="2"/>
        <v>1</v>
      </c>
    </row>
    <row r="336">
      <c r="A336" s="3">
        <v>335.0</v>
      </c>
      <c r="B336" s="3">
        <v>1.0</v>
      </c>
      <c r="C336" s="3">
        <v>1.0</v>
      </c>
      <c r="D336" s="3" t="s">
        <v>513</v>
      </c>
      <c r="E336" s="3" t="s">
        <v>26</v>
      </c>
      <c r="G336" s="3">
        <v>1.0</v>
      </c>
      <c r="H336" s="3">
        <v>0.0</v>
      </c>
      <c r="I336" s="3" t="s">
        <v>514</v>
      </c>
      <c r="J336" s="3">
        <v>133.65</v>
      </c>
      <c r="L336" s="3" t="s">
        <v>24</v>
      </c>
      <c r="M336" s="5" t="str">
        <f t="shared" si="3"/>
        <v/>
      </c>
      <c r="N336" s="4">
        <f>if(C336=1,'Survival Probabilities'!$C$2,if(C336 = 2,'Survival Probabilities'!$C$3,if(C336 = 3,'Survival Probabilities'!$C$4,if(isblank(C336),1))))</f>
        <v>0.6296296296</v>
      </c>
      <c r="O336" s="4">
        <f>if(E336 = "male",'Survival Probabilities'!$C$5,if(E336="female",'Survival Probabilities'!$C$6,if(isblank(E336),1)))</f>
        <v>0.7420382166</v>
      </c>
      <c r="P336" s="4">
        <f>if(F336 &lt; 1,'Survival Probabilities'!$C$10,if(and(F336&gt;= 1, F336&lt;5),'Survival Probabilities'!$C$11, if(and(F336&gt;= 5, F336&lt;10),'Survival Probabilities'!$C$12,if(and(F336&gt;= 10, F336&lt;20),'Survival Probabilities'!$C$13,if(and(F336&gt;= 20, F336&lt;30),'Survival Probabilities'!$C$14,if(and(F336&gt;= 30, F336&lt;40),'Survival Probabilities'!$C$15,if(and(F336&gt;= 40, F336&lt;50),'Survival Probabilities'!$C$16,if(and(F336&gt;= 50, F336&lt;60),'Survival Probabilities'!$C$17,if(and(F336&gt;= 60, F336&lt;70),'Survival Probabilities'!$C$18,if(and(F336&gt;= 70, F336&lt;80),5%,if(and(F336&gt;= 80, F336&lt;90),5%,if(isblank(F336),1))))))))))))</f>
        <v>1</v>
      </c>
      <c r="Q336" s="4">
        <f>if(L336 = "C",'Survival Probabilities'!$C$7,if(L336="Q",'Survival Probabilities'!$C$8,if(L336="S",'Survival Probabilities'!$C$9,if(isblank(L336),1))))</f>
        <v>0.3369565217</v>
      </c>
      <c r="R336" s="5">
        <f>if(M336='Survival Probabilities'!$B$21,'Survival Probabilities'!$C$21,if(M336='Survival Probabilities'!$B$22,'Survival Probabilities'!$C$22,if(M336='Survival Probabilities'!$B$23,'Survival Probabilities'!$C$23,if(M336='Survival Probabilities'!$B$24,'Survival Probabilities'!$C$24,if(M336='Survival Probabilities'!$B$25,'Survival Probabilities'!$C$25,if(M336='Survival Probabilities'!$B$26,'Survival Probabilities'!$C$26,if(M336='Survival Probabilities'!$B$27,'Survival Probabilities'!$C$27,if(M336='Survival Probabilities'!$B$28,5%,if(M336="",1)))))))))</f>
        <v>1</v>
      </c>
      <c r="S336" s="4">
        <f t="shared" si="1"/>
        <v>0.1574292029</v>
      </c>
      <c r="T336" s="5">
        <f>if(S336&gt;='Survival Probabilities'!$J$4,1,0)</f>
        <v>1</v>
      </c>
      <c r="U336" s="5">
        <f t="shared" si="2"/>
        <v>1</v>
      </c>
    </row>
    <row r="337">
      <c r="A337" s="3">
        <v>336.0</v>
      </c>
      <c r="B337" s="3">
        <v>0.0</v>
      </c>
      <c r="C337" s="3">
        <v>3.0</v>
      </c>
      <c r="D337" s="3" t="s">
        <v>515</v>
      </c>
      <c r="E337" s="3" t="s">
        <v>22</v>
      </c>
      <c r="G337" s="3">
        <v>0.0</v>
      </c>
      <c r="H337" s="3">
        <v>0.0</v>
      </c>
      <c r="I337" s="3">
        <v>349225.0</v>
      </c>
      <c r="J337" s="3">
        <v>7.8958</v>
      </c>
      <c r="L337" s="3" t="s">
        <v>24</v>
      </c>
      <c r="M337" s="5" t="str">
        <f t="shared" si="3"/>
        <v/>
      </c>
      <c r="N337" s="4">
        <f>if(C337=1,'Survival Probabilities'!$C$2,if(C337 = 2,'Survival Probabilities'!$C$3,if(C337 = 3,'Survival Probabilities'!$C$4,if(isblank(C337),1))))</f>
        <v>0.2428571429</v>
      </c>
      <c r="O337" s="4">
        <f>if(E337 = "male",'Survival Probabilities'!$C$5,if(E337="female",'Survival Probabilities'!$C$6,if(isblank(E337),1)))</f>
        <v>0.1889081456</v>
      </c>
      <c r="P337" s="4">
        <f>if(F337 &lt; 1,'Survival Probabilities'!$C$10,if(and(F337&gt;= 1, F337&lt;5),'Survival Probabilities'!$C$11, if(and(F337&gt;= 5, F337&lt;10),'Survival Probabilities'!$C$12,if(and(F337&gt;= 10, F337&lt;20),'Survival Probabilities'!$C$13,if(and(F337&gt;= 20, F337&lt;30),'Survival Probabilities'!$C$14,if(and(F337&gt;= 30, F337&lt;40),'Survival Probabilities'!$C$15,if(and(F337&gt;= 40, F337&lt;50),'Survival Probabilities'!$C$16,if(and(F337&gt;= 50, F337&lt;60),'Survival Probabilities'!$C$17,if(and(F337&gt;= 60, F337&lt;70),'Survival Probabilities'!$C$18,if(and(F337&gt;= 70, F337&lt;80),5%,if(and(F337&gt;= 80, F337&lt;90),5%,if(isblank(F337),1))))))))))))</f>
        <v>1</v>
      </c>
      <c r="Q337" s="4">
        <f>if(L337 = "C",'Survival Probabilities'!$C$7,if(L337="Q",'Survival Probabilities'!$C$8,if(L337="S",'Survival Probabilities'!$C$9,if(isblank(L337),1))))</f>
        <v>0.3369565217</v>
      </c>
      <c r="R337" s="5">
        <f>if(M337='Survival Probabilities'!$B$21,'Survival Probabilities'!$C$21,if(M337='Survival Probabilities'!$B$22,'Survival Probabilities'!$C$22,if(M337='Survival Probabilities'!$B$23,'Survival Probabilities'!$C$23,if(M337='Survival Probabilities'!$B$24,'Survival Probabilities'!$C$24,if(M337='Survival Probabilities'!$B$25,'Survival Probabilities'!$C$25,if(M337='Survival Probabilities'!$B$26,'Survival Probabilities'!$C$26,if(M337='Survival Probabilities'!$B$27,'Survival Probabilities'!$C$27,if(M337='Survival Probabilities'!$B$28,5%,if(M337="",1)))))))))</f>
        <v>1</v>
      </c>
      <c r="S337" s="4">
        <f t="shared" si="1"/>
        <v>0.01545878769</v>
      </c>
      <c r="T337" s="5">
        <f>if(S337&gt;='Survival Probabilities'!$J$4,1,0)</f>
        <v>0</v>
      </c>
      <c r="U337" s="5">
        <f t="shared" si="2"/>
        <v>1</v>
      </c>
    </row>
    <row r="338">
      <c r="A338" s="3">
        <v>337.0</v>
      </c>
      <c r="B338" s="3">
        <v>0.0</v>
      </c>
      <c r="C338" s="3">
        <v>1.0</v>
      </c>
      <c r="D338" s="3" t="s">
        <v>516</v>
      </c>
      <c r="E338" s="3" t="s">
        <v>22</v>
      </c>
      <c r="F338" s="3">
        <v>29.0</v>
      </c>
      <c r="G338" s="3">
        <v>1.0</v>
      </c>
      <c r="H338" s="3">
        <v>0.0</v>
      </c>
      <c r="I338" s="3">
        <v>113776.0</v>
      </c>
      <c r="J338" s="3">
        <v>66.6</v>
      </c>
      <c r="K338" s="3" t="s">
        <v>246</v>
      </c>
      <c r="L338" s="3" t="s">
        <v>24</v>
      </c>
      <c r="M338" s="5" t="str">
        <f t="shared" si="3"/>
        <v>C</v>
      </c>
      <c r="N338" s="4">
        <f>if(C338=1,'Survival Probabilities'!$C$2,if(C338 = 2,'Survival Probabilities'!$C$3,if(C338 = 3,'Survival Probabilities'!$C$4,if(isblank(C338),1))))</f>
        <v>0.6296296296</v>
      </c>
      <c r="O338" s="4">
        <f>if(E338 = "male",'Survival Probabilities'!$C$5,if(E338="female",'Survival Probabilities'!$C$6,if(isblank(E338),1)))</f>
        <v>0.1889081456</v>
      </c>
      <c r="P338" s="4">
        <f>if(F338 &lt; 1,'Survival Probabilities'!$C$10,if(and(F338&gt;= 1, F338&lt;5),'Survival Probabilities'!$C$11, if(and(F338&gt;= 5, F338&lt;10),'Survival Probabilities'!$C$12,if(and(F338&gt;= 10, F338&lt;20),'Survival Probabilities'!$C$13,if(and(F338&gt;= 20, F338&lt;30),'Survival Probabilities'!$C$14,if(and(F338&gt;= 30, F338&lt;40),'Survival Probabilities'!$C$15,if(and(F338&gt;= 40, F338&lt;50),'Survival Probabilities'!$C$16,if(and(F338&gt;= 50, F338&lt;60),'Survival Probabilities'!$C$17,if(and(F338&gt;= 60, F338&lt;70),'Survival Probabilities'!$C$18,if(and(F338&gt;= 70, F338&lt;80),5%,if(and(F338&gt;= 80, F338&lt;90),5%,if(isblank(F338),1))))))))))))</f>
        <v>0.35</v>
      </c>
      <c r="Q338" s="4">
        <f>if(L338 = "C",'Survival Probabilities'!$C$7,if(L338="Q",'Survival Probabilities'!$C$8,if(L338="S",'Survival Probabilities'!$C$9,if(isblank(L338),1))))</f>
        <v>0.3369565217</v>
      </c>
      <c r="R338" s="4">
        <f>if(M338='Survival Probabilities'!$B$21,'Survival Probabilities'!$C$21,if(M338='Survival Probabilities'!$B$22,'Survival Probabilities'!$C$22,if(M338='Survival Probabilities'!$B$23,'Survival Probabilities'!$C$23,if(M338='Survival Probabilities'!$B$24,'Survival Probabilities'!$C$24,if(M338='Survival Probabilities'!$B$25,'Survival Probabilities'!$C$25,if(M338='Survival Probabilities'!$B$26,'Survival Probabilities'!$C$26,if(M338='Survival Probabilities'!$B$27,'Survival Probabilities'!$C$27,if(M338='Survival Probabilities'!$B$28,5%,if(M338="",1)))))))))</f>
        <v>0.593220339</v>
      </c>
      <c r="S338" s="4">
        <f t="shared" si="1"/>
        <v>0.008321349933</v>
      </c>
      <c r="T338" s="5">
        <f>if(S338&gt;='Survival Probabilities'!$J$4,1,0)</f>
        <v>0</v>
      </c>
      <c r="U338" s="5">
        <f t="shared" si="2"/>
        <v>1</v>
      </c>
    </row>
    <row r="339">
      <c r="A339" s="3">
        <v>338.0</v>
      </c>
      <c r="B339" s="3">
        <v>1.0</v>
      </c>
      <c r="C339" s="3">
        <v>1.0</v>
      </c>
      <c r="D339" s="3" t="s">
        <v>517</v>
      </c>
      <c r="E339" s="3" t="s">
        <v>26</v>
      </c>
      <c r="F339" s="3">
        <v>41.0</v>
      </c>
      <c r="G339" s="3">
        <v>0.0</v>
      </c>
      <c r="H339" s="3">
        <v>0.0</v>
      </c>
      <c r="I339" s="3">
        <v>16966.0</v>
      </c>
      <c r="J339" s="3">
        <v>134.5</v>
      </c>
      <c r="K339" s="3" t="s">
        <v>518</v>
      </c>
      <c r="L339" s="3" t="s">
        <v>29</v>
      </c>
      <c r="M339" s="5" t="str">
        <f t="shared" si="3"/>
        <v>E</v>
      </c>
      <c r="N339" s="4">
        <f>if(C339=1,'Survival Probabilities'!$C$2,if(C339 = 2,'Survival Probabilities'!$C$3,if(C339 = 3,'Survival Probabilities'!$C$4,if(isblank(C339),1))))</f>
        <v>0.6296296296</v>
      </c>
      <c r="O339" s="4">
        <f>if(E339 = "male",'Survival Probabilities'!$C$5,if(E339="female",'Survival Probabilities'!$C$6,if(isblank(E339),1)))</f>
        <v>0.7420382166</v>
      </c>
      <c r="P339" s="4">
        <f>if(F339 &lt; 1,'Survival Probabilities'!$C$10,if(and(F339&gt;= 1, F339&lt;5),'Survival Probabilities'!$C$11, if(and(F339&gt;= 5, F339&lt;10),'Survival Probabilities'!$C$12,if(and(F339&gt;= 10, F339&lt;20),'Survival Probabilities'!$C$13,if(and(F339&gt;= 20, F339&lt;30),'Survival Probabilities'!$C$14,if(and(F339&gt;= 30, F339&lt;40),'Survival Probabilities'!$C$15,if(and(F339&gt;= 40, F339&lt;50),'Survival Probabilities'!$C$16,if(and(F339&gt;= 50, F339&lt;60),'Survival Probabilities'!$C$17,if(and(F339&gt;= 60, F339&lt;70),'Survival Probabilities'!$C$18,if(and(F339&gt;= 70, F339&lt;80),5%,if(and(F339&gt;= 80, F339&lt;90),5%,if(isblank(F339),1))))))))))))</f>
        <v>0.3820224719</v>
      </c>
      <c r="Q339" s="4">
        <f>if(L339 = "C",'Survival Probabilities'!$C$7,if(L339="Q",'Survival Probabilities'!$C$8,if(L339="S",'Survival Probabilities'!$C$9,if(isblank(L339),1))))</f>
        <v>0.5535714286</v>
      </c>
      <c r="R339" s="4">
        <f>if(M339='Survival Probabilities'!$B$21,'Survival Probabilities'!$C$21,if(M339='Survival Probabilities'!$B$22,'Survival Probabilities'!$C$22,if(M339='Survival Probabilities'!$B$23,'Survival Probabilities'!$C$23,if(M339='Survival Probabilities'!$B$24,'Survival Probabilities'!$C$24,if(M339='Survival Probabilities'!$B$25,'Survival Probabilities'!$C$25,if(M339='Survival Probabilities'!$B$26,'Survival Probabilities'!$C$26,if(M339='Survival Probabilities'!$B$27,'Survival Probabilities'!$C$27,if(M339='Survival Probabilities'!$B$28,5%,if(M339="",1)))))))))</f>
        <v>0.75</v>
      </c>
      <c r="S339" s="4">
        <f t="shared" si="1"/>
        <v>0.07410291134</v>
      </c>
      <c r="T339" s="5">
        <f>if(S339&gt;='Survival Probabilities'!$J$4,1,0)</f>
        <v>1</v>
      </c>
      <c r="U339" s="5">
        <f t="shared" si="2"/>
        <v>1</v>
      </c>
    </row>
    <row r="340">
      <c r="A340" s="3">
        <v>339.0</v>
      </c>
      <c r="B340" s="3">
        <v>1.0</v>
      </c>
      <c r="C340" s="3">
        <v>3.0</v>
      </c>
      <c r="D340" s="3" t="s">
        <v>519</v>
      </c>
      <c r="E340" s="3" t="s">
        <v>22</v>
      </c>
      <c r="F340" s="3">
        <v>45.0</v>
      </c>
      <c r="G340" s="3">
        <v>0.0</v>
      </c>
      <c r="H340" s="3">
        <v>0.0</v>
      </c>
      <c r="I340" s="3">
        <v>7598.0</v>
      </c>
      <c r="J340" s="3">
        <v>8.05</v>
      </c>
      <c r="L340" s="3" t="s">
        <v>24</v>
      </c>
      <c r="M340" s="5" t="str">
        <f t="shared" si="3"/>
        <v/>
      </c>
      <c r="N340" s="4">
        <f>if(C340=1,'Survival Probabilities'!$C$2,if(C340 = 2,'Survival Probabilities'!$C$3,if(C340 = 3,'Survival Probabilities'!$C$4,if(isblank(C340),1))))</f>
        <v>0.2428571429</v>
      </c>
      <c r="O340" s="4">
        <f>if(E340 = "male",'Survival Probabilities'!$C$5,if(E340="female",'Survival Probabilities'!$C$6,if(isblank(E340),1)))</f>
        <v>0.1889081456</v>
      </c>
      <c r="P340" s="4">
        <f>if(F340 &lt; 1,'Survival Probabilities'!$C$10,if(and(F340&gt;= 1, F340&lt;5),'Survival Probabilities'!$C$11, if(and(F340&gt;= 5, F340&lt;10),'Survival Probabilities'!$C$12,if(and(F340&gt;= 10, F340&lt;20),'Survival Probabilities'!$C$13,if(and(F340&gt;= 20, F340&lt;30),'Survival Probabilities'!$C$14,if(and(F340&gt;= 30, F340&lt;40),'Survival Probabilities'!$C$15,if(and(F340&gt;= 40, F340&lt;50),'Survival Probabilities'!$C$16,if(and(F340&gt;= 50, F340&lt;60),'Survival Probabilities'!$C$17,if(and(F340&gt;= 60, F340&lt;70),'Survival Probabilities'!$C$18,if(and(F340&gt;= 70, F340&lt;80),5%,if(and(F340&gt;= 80, F340&lt;90),5%,if(isblank(F340),1))))))))))))</f>
        <v>0.3820224719</v>
      </c>
      <c r="Q340" s="4">
        <f>if(L340 = "C",'Survival Probabilities'!$C$7,if(L340="Q",'Survival Probabilities'!$C$8,if(L340="S",'Survival Probabilities'!$C$9,if(isblank(L340),1))))</f>
        <v>0.3369565217</v>
      </c>
      <c r="R340" s="5">
        <f>if(M340='Survival Probabilities'!$B$21,'Survival Probabilities'!$C$21,if(M340='Survival Probabilities'!$B$22,'Survival Probabilities'!$C$22,if(M340='Survival Probabilities'!$B$23,'Survival Probabilities'!$C$23,if(M340='Survival Probabilities'!$B$24,'Survival Probabilities'!$C$24,if(M340='Survival Probabilities'!$B$25,'Survival Probabilities'!$C$25,if(M340='Survival Probabilities'!$B$26,'Survival Probabilities'!$C$26,if(M340='Survival Probabilities'!$B$27,'Survival Probabilities'!$C$27,if(M340='Survival Probabilities'!$B$28,5%,if(M340="",1)))))))))</f>
        <v>1</v>
      </c>
      <c r="S340" s="4">
        <f t="shared" si="1"/>
        <v>0.005905604286</v>
      </c>
      <c r="T340" s="5">
        <f>if(S340&gt;='Survival Probabilities'!$J$4,1,0)</f>
        <v>0</v>
      </c>
      <c r="U340" s="5">
        <f t="shared" si="2"/>
        <v>0</v>
      </c>
    </row>
    <row r="341">
      <c r="A341" s="3">
        <v>340.0</v>
      </c>
      <c r="B341" s="3">
        <v>0.0</v>
      </c>
      <c r="C341" s="3">
        <v>1.0</v>
      </c>
      <c r="D341" s="3" t="s">
        <v>520</v>
      </c>
      <c r="E341" s="3" t="s">
        <v>22</v>
      </c>
      <c r="F341" s="3">
        <v>45.0</v>
      </c>
      <c r="G341" s="3">
        <v>0.0</v>
      </c>
      <c r="H341" s="3">
        <v>0.0</v>
      </c>
      <c r="I341" s="3">
        <v>113784.0</v>
      </c>
      <c r="J341" s="3">
        <v>35.5</v>
      </c>
      <c r="K341" s="3" t="s">
        <v>521</v>
      </c>
      <c r="L341" s="3" t="s">
        <v>24</v>
      </c>
      <c r="M341" s="5" t="str">
        <f t="shared" si="3"/>
        <v>T</v>
      </c>
      <c r="N341" s="4">
        <f>if(C341=1,'Survival Probabilities'!$C$2,if(C341 = 2,'Survival Probabilities'!$C$3,if(C341 = 3,'Survival Probabilities'!$C$4,if(isblank(C341),1))))</f>
        <v>0.6296296296</v>
      </c>
      <c r="O341" s="4">
        <f>if(E341 = "male",'Survival Probabilities'!$C$5,if(E341="female",'Survival Probabilities'!$C$6,if(isblank(E341),1)))</f>
        <v>0.1889081456</v>
      </c>
      <c r="P341" s="4">
        <f>if(F341 &lt; 1,'Survival Probabilities'!$C$10,if(and(F341&gt;= 1, F341&lt;5),'Survival Probabilities'!$C$11, if(and(F341&gt;= 5, F341&lt;10),'Survival Probabilities'!$C$12,if(and(F341&gt;= 10, F341&lt;20),'Survival Probabilities'!$C$13,if(and(F341&gt;= 20, F341&lt;30),'Survival Probabilities'!$C$14,if(and(F341&gt;= 30, F341&lt;40),'Survival Probabilities'!$C$15,if(and(F341&gt;= 40, F341&lt;50),'Survival Probabilities'!$C$16,if(and(F341&gt;= 50, F341&lt;60),'Survival Probabilities'!$C$17,if(and(F341&gt;= 60, F341&lt;70),'Survival Probabilities'!$C$18,if(and(F341&gt;= 70, F341&lt;80),5%,if(and(F341&gt;= 80, F341&lt;90),5%,if(isblank(F341),1))))))))))))</f>
        <v>0.3820224719</v>
      </c>
      <c r="Q341" s="4">
        <f>if(L341 = "C",'Survival Probabilities'!$C$7,if(L341="Q",'Survival Probabilities'!$C$8,if(L341="S",'Survival Probabilities'!$C$9,if(isblank(L341),1))))</f>
        <v>0.3369565217</v>
      </c>
      <c r="R341" s="5">
        <f>if(M341='Survival Probabilities'!$B$21,'Survival Probabilities'!$C$21,if(M341='Survival Probabilities'!$B$22,'Survival Probabilities'!$C$22,if(M341='Survival Probabilities'!$B$23,'Survival Probabilities'!$C$23,if(M341='Survival Probabilities'!$B$24,'Survival Probabilities'!$C$24,if(M341='Survival Probabilities'!$B$25,'Survival Probabilities'!$C$25,if(M341='Survival Probabilities'!$B$26,'Survival Probabilities'!$C$26,if(M341='Survival Probabilities'!$B$27,'Survival Probabilities'!$C$27,if(M341='Survival Probabilities'!$B$28,5%,if(M341="",1)))))))))</f>
        <v>0.05</v>
      </c>
      <c r="S341" s="4">
        <f t="shared" si="1"/>
        <v>0.0007655412963</v>
      </c>
      <c r="T341" s="5">
        <f>if(S341&gt;='Survival Probabilities'!$J$4,1,0)</f>
        <v>0</v>
      </c>
      <c r="U341" s="5">
        <f t="shared" si="2"/>
        <v>1</v>
      </c>
    </row>
    <row r="342">
      <c r="A342" s="3">
        <v>341.0</v>
      </c>
      <c r="B342" s="3">
        <v>1.0</v>
      </c>
      <c r="C342" s="3">
        <v>2.0</v>
      </c>
      <c r="D342" s="3" t="s">
        <v>522</v>
      </c>
      <c r="E342" s="3" t="s">
        <v>22</v>
      </c>
      <c r="F342" s="3">
        <v>2.0</v>
      </c>
      <c r="G342" s="3">
        <v>1.0</v>
      </c>
      <c r="H342" s="3">
        <v>1.0</v>
      </c>
      <c r="I342" s="3">
        <v>230080.0</v>
      </c>
      <c r="J342" s="3">
        <v>26.0</v>
      </c>
      <c r="K342" s="3" t="s">
        <v>241</v>
      </c>
      <c r="L342" s="3" t="s">
        <v>24</v>
      </c>
      <c r="M342" s="5" t="str">
        <f t="shared" si="3"/>
        <v>F</v>
      </c>
      <c r="N342" s="4">
        <f>if(C342=1,'Survival Probabilities'!$C$2,if(C342 = 2,'Survival Probabilities'!$C$3,if(C342 = 3,'Survival Probabilities'!$C$4,if(isblank(C342),1))))</f>
        <v>0.472826087</v>
      </c>
      <c r="O342" s="4">
        <f>if(E342 = "male",'Survival Probabilities'!$C$5,if(E342="female",'Survival Probabilities'!$C$6,if(isblank(E342),1)))</f>
        <v>0.1889081456</v>
      </c>
      <c r="P342" s="4">
        <f>if(F342 &lt; 1,'Survival Probabilities'!$C$10,if(and(F342&gt;= 1, F342&lt;5),'Survival Probabilities'!$C$11, if(and(F342&gt;= 5, F342&lt;10),'Survival Probabilities'!$C$12,if(and(F342&gt;= 10, F342&lt;20),'Survival Probabilities'!$C$13,if(and(F342&gt;= 20, F342&lt;30),'Survival Probabilities'!$C$14,if(and(F342&gt;= 30, F342&lt;40),'Survival Probabilities'!$C$15,if(and(F342&gt;= 40, F342&lt;50),'Survival Probabilities'!$C$16,if(and(F342&gt;= 50, F342&lt;60),'Survival Probabilities'!$C$17,if(and(F342&gt;= 60, F342&lt;70),'Survival Probabilities'!$C$18,if(and(F342&gt;= 70, F342&lt;80),5%,if(and(F342&gt;= 80, F342&lt;90),5%,if(isblank(F342),1))))))))))))</f>
        <v>0.6060606061</v>
      </c>
      <c r="Q342" s="4">
        <f>if(L342 = "C",'Survival Probabilities'!$C$7,if(L342="Q",'Survival Probabilities'!$C$8,if(L342="S",'Survival Probabilities'!$C$9,if(isblank(L342),1))))</f>
        <v>0.3369565217</v>
      </c>
      <c r="R342" s="4">
        <f>if(M342='Survival Probabilities'!$B$21,'Survival Probabilities'!$C$21,if(M342='Survival Probabilities'!$B$22,'Survival Probabilities'!$C$22,if(M342='Survival Probabilities'!$B$23,'Survival Probabilities'!$C$23,if(M342='Survival Probabilities'!$B$24,'Survival Probabilities'!$C$24,if(M342='Survival Probabilities'!$B$25,'Survival Probabilities'!$C$25,if(M342='Survival Probabilities'!$B$26,'Survival Probabilities'!$C$26,if(M342='Survival Probabilities'!$B$27,'Survival Probabilities'!$C$27,if(M342='Survival Probabilities'!$B$28,5%,if(M342="",1)))))))))</f>
        <v>0.6153846154</v>
      </c>
      <c r="S342" s="4">
        <f t="shared" si="1"/>
        <v>0.01122506001</v>
      </c>
      <c r="T342" s="5">
        <f>if(S342&gt;='Survival Probabilities'!$J$4,1,0)</f>
        <v>0</v>
      </c>
      <c r="U342" s="5">
        <f t="shared" si="2"/>
        <v>0</v>
      </c>
    </row>
    <row r="343">
      <c r="A343" s="3">
        <v>342.0</v>
      </c>
      <c r="B343" s="3">
        <v>1.0</v>
      </c>
      <c r="C343" s="3">
        <v>1.0</v>
      </c>
      <c r="D343" s="3" t="s">
        <v>523</v>
      </c>
      <c r="E343" s="3" t="s">
        <v>26</v>
      </c>
      <c r="F343" s="3">
        <v>24.0</v>
      </c>
      <c r="G343" s="3">
        <v>3.0</v>
      </c>
      <c r="H343" s="3">
        <v>2.0</v>
      </c>
      <c r="I343" s="3">
        <v>19950.0</v>
      </c>
      <c r="J343" s="3">
        <v>263.0</v>
      </c>
      <c r="K343" s="3" t="s">
        <v>66</v>
      </c>
      <c r="L343" s="3" t="s">
        <v>24</v>
      </c>
      <c r="M343" s="5" t="str">
        <f t="shared" si="3"/>
        <v>C</v>
      </c>
      <c r="N343" s="4">
        <f>if(C343=1,'Survival Probabilities'!$C$2,if(C343 = 2,'Survival Probabilities'!$C$3,if(C343 = 3,'Survival Probabilities'!$C$4,if(isblank(C343),1))))</f>
        <v>0.6296296296</v>
      </c>
      <c r="O343" s="4">
        <f>if(E343 = "male",'Survival Probabilities'!$C$5,if(E343="female",'Survival Probabilities'!$C$6,if(isblank(E343),1)))</f>
        <v>0.7420382166</v>
      </c>
      <c r="P343" s="4">
        <f>if(F343 &lt; 1,'Survival Probabilities'!$C$10,if(and(F343&gt;= 1, F343&lt;5),'Survival Probabilities'!$C$11, if(and(F343&gt;= 5, F343&lt;10),'Survival Probabilities'!$C$12,if(and(F343&gt;= 10, F343&lt;20),'Survival Probabilities'!$C$13,if(and(F343&gt;= 20, F343&lt;30),'Survival Probabilities'!$C$14,if(and(F343&gt;= 30, F343&lt;40),'Survival Probabilities'!$C$15,if(and(F343&gt;= 40, F343&lt;50),'Survival Probabilities'!$C$16,if(and(F343&gt;= 50, F343&lt;60),'Survival Probabilities'!$C$17,if(and(F343&gt;= 60, F343&lt;70),'Survival Probabilities'!$C$18,if(and(F343&gt;= 70, F343&lt;80),5%,if(and(F343&gt;= 80, F343&lt;90),5%,if(isblank(F343),1))))))))))))</f>
        <v>0.35</v>
      </c>
      <c r="Q343" s="4">
        <f>if(L343 = "C",'Survival Probabilities'!$C$7,if(L343="Q",'Survival Probabilities'!$C$8,if(L343="S",'Survival Probabilities'!$C$9,if(isblank(L343),1))))</f>
        <v>0.3369565217</v>
      </c>
      <c r="R343" s="4">
        <f>if(M343='Survival Probabilities'!$B$21,'Survival Probabilities'!$C$21,if(M343='Survival Probabilities'!$B$22,'Survival Probabilities'!$C$22,if(M343='Survival Probabilities'!$B$23,'Survival Probabilities'!$C$23,if(M343='Survival Probabilities'!$B$24,'Survival Probabilities'!$C$24,if(M343='Survival Probabilities'!$B$25,'Survival Probabilities'!$C$25,if(M343='Survival Probabilities'!$B$26,'Survival Probabilities'!$C$26,if(M343='Survival Probabilities'!$B$27,'Survival Probabilities'!$C$27,if(M343='Survival Probabilities'!$B$28,5%,if(M343="",1)))))))))</f>
        <v>0.593220339</v>
      </c>
      <c r="S343" s="4">
        <f t="shared" si="1"/>
        <v>0.0326865718</v>
      </c>
      <c r="T343" s="5">
        <f>if(S343&gt;='Survival Probabilities'!$J$4,1,0)</f>
        <v>1</v>
      </c>
      <c r="U343" s="5">
        <f t="shared" si="2"/>
        <v>1</v>
      </c>
    </row>
    <row r="344">
      <c r="A344" s="3">
        <v>343.0</v>
      </c>
      <c r="B344" s="3">
        <v>0.0</v>
      </c>
      <c r="C344" s="3">
        <v>2.0</v>
      </c>
      <c r="D344" s="3" t="s">
        <v>524</v>
      </c>
      <c r="E344" s="3" t="s">
        <v>22</v>
      </c>
      <c r="F344" s="3">
        <v>28.0</v>
      </c>
      <c r="G344" s="3">
        <v>0.0</v>
      </c>
      <c r="H344" s="3">
        <v>0.0</v>
      </c>
      <c r="I344" s="3">
        <v>248740.0</v>
      </c>
      <c r="J344" s="3">
        <v>13.0</v>
      </c>
      <c r="L344" s="3" t="s">
        <v>24</v>
      </c>
      <c r="M344" s="5" t="str">
        <f t="shared" si="3"/>
        <v/>
      </c>
      <c r="N344" s="4">
        <f>if(C344=1,'Survival Probabilities'!$C$2,if(C344 = 2,'Survival Probabilities'!$C$3,if(C344 = 3,'Survival Probabilities'!$C$4,if(isblank(C344),1))))</f>
        <v>0.472826087</v>
      </c>
      <c r="O344" s="4">
        <f>if(E344 = "male",'Survival Probabilities'!$C$5,if(E344="female",'Survival Probabilities'!$C$6,if(isblank(E344),1)))</f>
        <v>0.1889081456</v>
      </c>
      <c r="P344" s="4">
        <f>if(F344 &lt; 1,'Survival Probabilities'!$C$10,if(and(F344&gt;= 1, F344&lt;5),'Survival Probabilities'!$C$11, if(and(F344&gt;= 5, F344&lt;10),'Survival Probabilities'!$C$12,if(and(F344&gt;= 10, F344&lt;20),'Survival Probabilities'!$C$13,if(and(F344&gt;= 20, F344&lt;30),'Survival Probabilities'!$C$14,if(and(F344&gt;= 30, F344&lt;40),'Survival Probabilities'!$C$15,if(and(F344&gt;= 40, F344&lt;50),'Survival Probabilities'!$C$16,if(and(F344&gt;= 50, F344&lt;60),'Survival Probabilities'!$C$17,if(and(F344&gt;= 60, F344&lt;70),'Survival Probabilities'!$C$18,if(and(F344&gt;= 70, F344&lt;80),5%,if(and(F344&gt;= 80, F344&lt;90),5%,if(isblank(F344),1))))))))))))</f>
        <v>0.35</v>
      </c>
      <c r="Q344" s="4">
        <f>if(L344 = "C",'Survival Probabilities'!$C$7,if(L344="Q",'Survival Probabilities'!$C$8,if(L344="S",'Survival Probabilities'!$C$9,if(isblank(L344),1))))</f>
        <v>0.3369565217</v>
      </c>
      <c r="R344" s="5">
        <f>if(M344='Survival Probabilities'!$B$21,'Survival Probabilities'!$C$21,if(M344='Survival Probabilities'!$B$22,'Survival Probabilities'!$C$22,if(M344='Survival Probabilities'!$B$23,'Survival Probabilities'!$C$23,if(M344='Survival Probabilities'!$B$24,'Survival Probabilities'!$C$24,if(M344='Survival Probabilities'!$B$25,'Survival Probabilities'!$C$25,if(M344='Survival Probabilities'!$B$26,'Survival Probabilities'!$C$26,if(M344='Survival Probabilities'!$B$27,'Survival Probabilities'!$C$27,if(M344='Survival Probabilities'!$B$28,5%,if(M344="",1)))))))))</f>
        <v>1</v>
      </c>
      <c r="S344" s="4">
        <f t="shared" si="1"/>
        <v>0.01053401725</v>
      </c>
      <c r="T344" s="5">
        <f>if(S344&gt;='Survival Probabilities'!$J$4,1,0)</f>
        <v>0</v>
      </c>
      <c r="U344" s="5">
        <f t="shared" si="2"/>
        <v>1</v>
      </c>
    </row>
    <row r="345">
      <c r="A345" s="3">
        <v>344.0</v>
      </c>
      <c r="B345" s="3">
        <v>0.0</v>
      </c>
      <c r="C345" s="3">
        <v>2.0</v>
      </c>
      <c r="D345" s="3" t="s">
        <v>525</v>
      </c>
      <c r="E345" s="3" t="s">
        <v>22</v>
      </c>
      <c r="F345" s="3">
        <v>25.0</v>
      </c>
      <c r="G345" s="3">
        <v>0.0</v>
      </c>
      <c r="H345" s="3">
        <v>0.0</v>
      </c>
      <c r="I345" s="3">
        <v>244361.0</v>
      </c>
      <c r="J345" s="3">
        <v>13.0</v>
      </c>
      <c r="L345" s="3" t="s">
        <v>24</v>
      </c>
      <c r="M345" s="5" t="str">
        <f t="shared" si="3"/>
        <v/>
      </c>
      <c r="N345" s="4">
        <f>if(C345=1,'Survival Probabilities'!$C$2,if(C345 = 2,'Survival Probabilities'!$C$3,if(C345 = 3,'Survival Probabilities'!$C$4,if(isblank(C345),1))))</f>
        <v>0.472826087</v>
      </c>
      <c r="O345" s="4">
        <f>if(E345 = "male",'Survival Probabilities'!$C$5,if(E345="female",'Survival Probabilities'!$C$6,if(isblank(E345),1)))</f>
        <v>0.1889081456</v>
      </c>
      <c r="P345" s="4">
        <f>if(F345 &lt; 1,'Survival Probabilities'!$C$10,if(and(F345&gt;= 1, F345&lt;5),'Survival Probabilities'!$C$11, if(and(F345&gt;= 5, F345&lt;10),'Survival Probabilities'!$C$12,if(and(F345&gt;= 10, F345&lt;20),'Survival Probabilities'!$C$13,if(and(F345&gt;= 20, F345&lt;30),'Survival Probabilities'!$C$14,if(and(F345&gt;= 30, F345&lt;40),'Survival Probabilities'!$C$15,if(and(F345&gt;= 40, F345&lt;50),'Survival Probabilities'!$C$16,if(and(F345&gt;= 50, F345&lt;60),'Survival Probabilities'!$C$17,if(and(F345&gt;= 60, F345&lt;70),'Survival Probabilities'!$C$18,if(and(F345&gt;= 70, F345&lt;80),5%,if(and(F345&gt;= 80, F345&lt;90),5%,if(isblank(F345),1))))))))))))</f>
        <v>0.35</v>
      </c>
      <c r="Q345" s="4">
        <f>if(L345 = "C",'Survival Probabilities'!$C$7,if(L345="Q",'Survival Probabilities'!$C$8,if(L345="S",'Survival Probabilities'!$C$9,if(isblank(L345),1))))</f>
        <v>0.3369565217</v>
      </c>
      <c r="R345" s="5">
        <f>if(M345='Survival Probabilities'!$B$21,'Survival Probabilities'!$C$21,if(M345='Survival Probabilities'!$B$22,'Survival Probabilities'!$C$22,if(M345='Survival Probabilities'!$B$23,'Survival Probabilities'!$C$23,if(M345='Survival Probabilities'!$B$24,'Survival Probabilities'!$C$24,if(M345='Survival Probabilities'!$B$25,'Survival Probabilities'!$C$25,if(M345='Survival Probabilities'!$B$26,'Survival Probabilities'!$C$26,if(M345='Survival Probabilities'!$B$27,'Survival Probabilities'!$C$27,if(M345='Survival Probabilities'!$B$28,5%,if(M345="",1)))))))))</f>
        <v>1</v>
      </c>
      <c r="S345" s="4">
        <f t="shared" si="1"/>
        <v>0.01053401725</v>
      </c>
      <c r="T345" s="5">
        <f>if(S345&gt;='Survival Probabilities'!$J$4,1,0)</f>
        <v>0</v>
      </c>
      <c r="U345" s="5">
        <f t="shared" si="2"/>
        <v>1</v>
      </c>
    </row>
    <row r="346">
      <c r="A346" s="3">
        <v>345.0</v>
      </c>
      <c r="B346" s="3">
        <v>0.0</v>
      </c>
      <c r="C346" s="3">
        <v>2.0</v>
      </c>
      <c r="D346" s="3" t="s">
        <v>526</v>
      </c>
      <c r="E346" s="3" t="s">
        <v>22</v>
      </c>
      <c r="F346" s="3">
        <v>36.0</v>
      </c>
      <c r="G346" s="3">
        <v>0.0</v>
      </c>
      <c r="H346" s="3">
        <v>0.0</v>
      </c>
      <c r="I346" s="3">
        <v>229236.0</v>
      </c>
      <c r="J346" s="3">
        <v>13.0</v>
      </c>
      <c r="L346" s="3" t="s">
        <v>24</v>
      </c>
      <c r="M346" s="5" t="str">
        <f t="shared" si="3"/>
        <v/>
      </c>
      <c r="N346" s="4">
        <f>if(C346=1,'Survival Probabilities'!$C$2,if(C346 = 2,'Survival Probabilities'!$C$3,if(C346 = 3,'Survival Probabilities'!$C$4,if(isblank(C346),1))))</f>
        <v>0.472826087</v>
      </c>
      <c r="O346" s="4">
        <f>if(E346 = "male",'Survival Probabilities'!$C$5,if(E346="female",'Survival Probabilities'!$C$6,if(isblank(E346),1)))</f>
        <v>0.1889081456</v>
      </c>
      <c r="P346" s="4">
        <f>if(F346 &lt; 1,'Survival Probabilities'!$C$10,if(and(F346&gt;= 1, F346&lt;5),'Survival Probabilities'!$C$11, if(and(F346&gt;= 5, F346&lt;10),'Survival Probabilities'!$C$12,if(and(F346&gt;= 10, F346&lt;20),'Survival Probabilities'!$C$13,if(and(F346&gt;= 20, F346&lt;30),'Survival Probabilities'!$C$14,if(and(F346&gt;= 30, F346&lt;40),'Survival Probabilities'!$C$15,if(and(F346&gt;= 40, F346&lt;50),'Survival Probabilities'!$C$16,if(and(F346&gt;= 50, F346&lt;60),'Survival Probabilities'!$C$17,if(and(F346&gt;= 60, F346&lt;70),'Survival Probabilities'!$C$18,if(and(F346&gt;= 70, F346&lt;80),5%,if(and(F346&gt;= 80, F346&lt;90),5%,if(isblank(F346),1))))))))))))</f>
        <v>0.4371257485</v>
      </c>
      <c r="Q346" s="4">
        <f>if(L346 = "C",'Survival Probabilities'!$C$7,if(L346="Q",'Survival Probabilities'!$C$8,if(L346="S",'Survival Probabilities'!$C$9,if(isblank(L346),1))))</f>
        <v>0.3369565217</v>
      </c>
      <c r="R346" s="5">
        <f>if(M346='Survival Probabilities'!$B$21,'Survival Probabilities'!$C$21,if(M346='Survival Probabilities'!$B$22,'Survival Probabilities'!$C$22,if(M346='Survival Probabilities'!$B$23,'Survival Probabilities'!$C$23,if(M346='Survival Probabilities'!$B$24,'Survival Probabilities'!$C$24,if(M346='Survival Probabilities'!$B$25,'Survival Probabilities'!$C$25,if(M346='Survival Probabilities'!$B$26,'Survival Probabilities'!$C$26,if(M346='Survival Probabilities'!$B$27,'Survival Probabilities'!$C$27,if(M346='Survival Probabilities'!$B$28,5%,if(M346="",1)))))))))</f>
        <v>1</v>
      </c>
      <c r="S346" s="4">
        <f t="shared" si="1"/>
        <v>0.01315625764</v>
      </c>
      <c r="T346" s="5">
        <f>if(S346&gt;='Survival Probabilities'!$J$4,1,0)</f>
        <v>0</v>
      </c>
      <c r="U346" s="5">
        <f t="shared" si="2"/>
        <v>1</v>
      </c>
    </row>
    <row r="347">
      <c r="A347" s="3">
        <v>346.0</v>
      </c>
      <c r="B347" s="3">
        <v>1.0</v>
      </c>
      <c r="C347" s="3">
        <v>2.0</v>
      </c>
      <c r="D347" s="3" t="s">
        <v>527</v>
      </c>
      <c r="E347" s="3" t="s">
        <v>26</v>
      </c>
      <c r="F347" s="3">
        <v>24.0</v>
      </c>
      <c r="G347" s="3">
        <v>0.0</v>
      </c>
      <c r="H347" s="3">
        <v>0.0</v>
      </c>
      <c r="I347" s="3">
        <v>248733.0</v>
      </c>
      <c r="J347" s="3">
        <v>13.0</v>
      </c>
      <c r="K347" s="3" t="s">
        <v>126</v>
      </c>
      <c r="L347" s="3" t="s">
        <v>24</v>
      </c>
      <c r="M347" s="5" t="str">
        <f t="shared" si="3"/>
        <v>F</v>
      </c>
      <c r="N347" s="4">
        <f>if(C347=1,'Survival Probabilities'!$C$2,if(C347 = 2,'Survival Probabilities'!$C$3,if(C347 = 3,'Survival Probabilities'!$C$4,if(isblank(C347),1))))</f>
        <v>0.472826087</v>
      </c>
      <c r="O347" s="4">
        <f>if(E347 = "male",'Survival Probabilities'!$C$5,if(E347="female",'Survival Probabilities'!$C$6,if(isblank(E347),1)))</f>
        <v>0.7420382166</v>
      </c>
      <c r="P347" s="4">
        <f>if(F347 &lt; 1,'Survival Probabilities'!$C$10,if(and(F347&gt;= 1, F347&lt;5),'Survival Probabilities'!$C$11, if(and(F347&gt;= 5, F347&lt;10),'Survival Probabilities'!$C$12,if(and(F347&gt;= 10, F347&lt;20),'Survival Probabilities'!$C$13,if(and(F347&gt;= 20, F347&lt;30),'Survival Probabilities'!$C$14,if(and(F347&gt;= 30, F347&lt;40),'Survival Probabilities'!$C$15,if(and(F347&gt;= 40, F347&lt;50),'Survival Probabilities'!$C$16,if(and(F347&gt;= 50, F347&lt;60),'Survival Probabilities'!$C$17,if(and(F347&gt;= 60, F347&lt;70),'Survival Probabilities'!$C$18,if(and(F347&gt;= 70, F347&lt;80),5%,if(and(F347&gt;= 80, F347&lt;90),5%,if(isblank(F347),1))))))))))))</f>
        <v>0.35</v>
      </c>
      <c r="Q347" s="4">
        <f>if(L347 = "C",'Survival Probabilities'!$C$7,if(L347="Q",'Survival Probabilities'!$C$8,if(L347="S",'Survival Probabilities'!$C$9,if(isblank(L347),1))))</f>
        <v>0.3369565217</v>
      </c>
      <c r="R347" s="4">
        <f>if(M347='Survival Probabilities'!$B$21,'Survival Probabilities'!$C$21,if(M347='Survival Probabilities'!$B$22,'Survival Probabilities'!$C$22,if(M347='Survival Probabilities'!$B$23,'Survival Probabilities'!$C$23,if(M347='Survival Probabilities'!$B$24,'Survival Probabilities'!$C$24,if(M347='Survival Probabilities'!$B$25,'Survival Probabilities'!$C$25,if(M347='Survival Probabilities'!$B$26,'Survival Probabilities'!$C$26,if(M347='Survival Probabilities'!$B$27,'Survival Probabilities'!$C$27,if(M347='Survival Probabilities'!$B$28,5%,if(M347="",1)))))))))</f>
        <v>0.6153846154</v>
      </c>
      <c r="S347" s="4">
        <f t="shared" si="1"/>
        <v>0.02546339154</v>
      </c>
      <c r="T347" s="5">
        <f>if(S347&gt;='Survival Probabilities'!$J$4,1,0)</f>
        <v>0</v>
      </c>
      <c r="U347" s="5">
        <f t="shared" si="2"/>
        <v>0</v>
      </c>
    </row>
    <row r="348">
      <c r="A348" s="3">
        <v>347.0</v>
      </c>
      <c r="B348" s="3">
        <v>1.0</v>
      </c>
      <c r="C348" s="3">
        <v>2.0</v>
      </c>
      <c r="D348" s="3" t="s">
        <v>528</v>
      </c>
      <c r="E348" s="3" t="s">
        <v>26</v>
      </c>
      <c r="F348" s="3">
        <v>40.0</v>
      </c>
      <c r="G348" s="3">
        <v>0.0</v>
      </c>
      <c r="H348" s="3">
        <v>0.0</v>
      </c>
      <c r="I348" s="3">
        <v>31418.0</v>
      </c>
      <c r="J348" s="3">
        <v>13.0</v>
      </c>
      <c r="L348" s="3" t="s">
        <v>24</v>
      </c>
      <c r="M348" s="5" t="str">
        <f t="shared" si="3"/>
        <v/>
      </c>
      <c r="N348" s="4">
        <f>if(C348=1,'Survival Probabilities'!$C$2,if(C348 = 2,'Survival Probabilities'!$C$3,if(C348 = 3,'Survival Probabilities'!$C$4,if(isblank(C348),1))))</f>
        <v>0.472826087</v>
      </c>
      <c r="O348" s="4">
        <f>if(E348 = "male",'Survival Probabilities'!$C$5,if(E348="female",'Survival Probabilities'!$C$6,if(isblank(E348),1)))</f>
        <v>0.7420382166</v>
      </c>
      <c r="P348" s="4">
        <f>if(F348 &lt; 1,'Survival Probabilities'!$C$10,if(and(F348&gt;= 1, F348&lt;5),'Survival Probabilities'!$C$11, if(and(F348&gt;= 5, F348&lt;10),'Survival Probabilities'!$C$12,if(and(F348&gt;= 10, F348&lt;20),'Survival Probabilities'!$C$13,if(and(F348&gt;= 20, F348&lt;30),'Survival Probabilities'!$C$14,if(and(F348&gt;= 30, F348&lt;40),'Survival Probabilities'!$C$15,if(and(F348&gt;= 40, F348&lt;50),'Survival Probabilities'!$C$16,if(and(F348&gt;= 50, F348&lt;60),'Survival Probabilities'!$C$17,if(and(F348&gt;= 60, F348&lt;70),'Survival Probabilities'!$C$18,if(and(F348&gt;= 70, F348&lt;80),5%,if(and(F348&gt;= 80, F348&lt;90),5%,if(isblank(F348),1))))))))))))</f>
        <v>0.3820224719</v>
      </c>
      <c r="Q348" s="4">
        <f>if(L348 = "C",'Survival Probabilities'!$C$7,if(L348="Q",'Survival Probabilities'!$C$8,if(L348="S",'Survival Probabilities'!$C$9,if(isblank(L348),1))))</f>
        <v>0.3369565217</v>
      </c>
      <c r="R348" s="5">
        <f>if(M348='Survival Probabilities'!$B$21,'Survival Probabilities'!$C$21,if(M348='Survival Probabilities'!$B$22,'Survival Probabilities'!$C$22,if(M348='Survival Probabilities'!$B$23,'Survival Probabilities'!$C$23,if(M348='Survival Probabilities'!$B$24,'Survival Probabilities'!$C$24,if(M348='Survival Probabilities'!$B$25,'Survival Probabilities'!$C$25,if(M348='Survival Probabilities'!$B$26,'Survival Probabilities'!$C$26,if(M348='Survival Probabilities'!$B$27,'Survival Probabilities'!$C$27,if(M348='Survival Probabilities'!$B$28,5%,if(M348="",1)))))))))</f>
        <v>1</v>
      </c>
      <c r="S348" s="4">
        <f t="shared" si="1"/>
        <v>0.04516380041</v>
      </c>
      <c r="T348" s="5">
        <f>if(S348&gt;='Survival Probabilities'!$J$4,1,0)</f>
        <v>1</v>
      </c>
      <c r="U348" s="5">
        <f t="shared" si="2"/>
        <v>1</v>
      </c>
    </row>
    <row r="349">
      <c r="A349" s="3">
        <v>348.0</v>
      </c>
      <c r="B349" s="3">
        <v>1.0</v>
      </c>
      <c r="C349" s="3">
        <v>3.0</v>
      </c>
      <c r="D349" s="3" t="s">
        <v>529</v>
      </c>
      <c r="E349" s="3" t="s">
        <v>26</v>
      </c>
      <c r="G349" s="3">
        <v>1.0</v>
      </c>
      <c r="H349" s="3">
        <v>0.0</v>
      </c>
      <c r="I349" s="3">
        <v>386525.0</v>
      </c>
      <c r="J349" s="3">
        <v>16.1</v>
      </c>
      <c r="L349" s="3" t="s">
        <v>24</v>
      </c>
      <c r="M349" s="5" t="str">
        <f t="shared" si="3"/>
        <v/>
      </c>
      <c r="N349" s="4">
        <f>if(C349=1,'Survival Probabilities'!$C$2,if(C349 = 2,'Survival Probabilities'!$C$3,if(C349 = 3,'Survival Probabilities'!$C$4,if(isblank(C349),1))))</f>
        <v>0.2428571429</v>
      </c>
      <c r="O349" s="4">
        <f>if(E349 = "male",'Survival Probabilities'!$C$5,if(E349="female",'Survival Probabilities'!$C$6,if(isblank(E349),1)))</f>
        <v>0.7420382166</v>
      </c>
      <c r="P349" s="4">
        <f>if(F349 &lt; 1,'Survival Probabilities'!$C$10,if(and(F349&gt;= 1, F349&lt;5),'Survival Probabilities'!$C$11, if(and(F349&gt;= 5, F349&lt;10),'Survival Probabilities'!$C$12,if(and(F349&gt;= 10, F349&lt;20),'Survival Probabilities'!$C$13,if(and(F349&gt;= 20, F349&lt;30),'Survival Probabilities'!$C$14,if(and(F349&gt;= 30, F349&lt;40),'Survival Probabilities'!$C$15,if(and(F349&gt;= 40, F349&lt;50),'Survival Probabilities'!$C$16,if(and(F349&gt;= 50, F349&lt;60),'Survival Probabilities'!$C$17,if(and(F349&gt;= 60, F349&lt;70),'Survival Probabilities'!$C$18,if(and(F349&gt;= 70, F349&lt;80),5%,if(and(F349&gt;= 80, F349&lt;90),5%,if(isblank(F349),1))))))))))))</f>
        <v>1</v>
      </c>
      <c r="Q349" s="4">
        <f>if(L349 = "C",'Survival Probabilities'!$C$7,if(L349="Q",'Survival Probabilities'!$C$8,if(L349="S",'Survival Probabilities'!$C$9,if(isblank(L349),1))))</f>
        <v>0.3369565217</v>
      </c>
      <c r="R349" s="5">
        <f>if(M349='Survival Probabilities'!$B$21,'Survival Probabilities'!$C$21,if(M349='Survival Probabilities'!$B$22,'Survival Probabilities'!$C$22,if(M349='Survival Probabilities'!$B$23,'Survival Probabilities'!$C$23,if(M349='Survival Probabilities'!$B$24,'Survival Probabilities'!$C$24,if(M349='Survival Probabilities'!$B$25,'Survival Probabilities'!$C$25,if(M349='Survival Probabilities'!$B$26,'Survival Probabilities'!$C$26,if(M349='Survival Probabilities'!$B$27,'Survival Probabilities'!$C$27,if(M349='Survival Probabilities'!$B$28,5%,if(M349="",1)))))))))</f>
        <v>1</v>
      </c>
      <c r="S349" s="4">
        <f t="shared" si="1"/>
        <v>0.06072269257</v>
      </c>
      <c r="T349" s="5">
        <f>if(S349&gt;='Survival Probabilities'!$J$4,1,0)</f>
        <v>1</v>
      </c>
      <c r="U349" s="5">
        <f t="shared" si="2"/>
        <v>1</v>
      </c>
    </row>
    <row r="350">
      <c r="A350" s="3">
        <v>349.0</v>
      </c>
      <c r="B350" s="3">
        <v>1.0</v>
      </c>
      <c r="C350" s="3">
        <v>3.0</v>
      </c>
      <c r="D350" s="3" t="s">
        <v>530</v>
      </c>
      <c r="E350" s="3" t="s">
        <v>22</v>
      </c>
      <c r="F350" s="3">
        <v>3.0</v>
      </c>
      <c r="G350" s="3">
        <v>1.0</v>
      </c>
      <c r="H350" s="3">
        <v>1.0</v>
      </c>
      <c r="I350" s="3" t="s">
        <v>531</v>
      </c>
      <c r="J350" s="3">
        <v>15.9</v>
      </c>
      <c r="L350" s="3" t="s">
        <v>24</v>
      </c>
      <c r="M350" s="5" t="str">
        <f t="shared" si="3"/>
        <v/>
      </c>
      <c r="N350" s="4">
        <f>if(C350=1,'Survival Probabilities'!$C$2,if(C350 = 2,'Survival Probabilities'!$C$3,if(C350 = 3,'Survival Probabilities'!$C$4,if(isblank(C350),1))))</f>
        <v>0.2428571429</v>
      </c>
      <c r="O350" s="4">
        <f>if(E350 = "male",'Survival Probabilities'!$C$5,if(E350="female",'Survival Probabilities'!$C$6,if(isblank(E350),1)))</f>
        <v>0.1889081456</v>
      </c>
      <c r="P350" s="4">
        <f>if(F350 &lt; 1,'Survival Probabilities'!$C$10,if(and(F350&gt;= 1, F350&lt;5),'Survival Probabilities'!$C$11, if(and(F350&gt;= 5, F350&lt;10),'Survival Probabilities'!$C$12,if(and(F350&gt;= 10, F350&lt;20),'Survival Probabilities'!$C$13,if(and(F350&gt;= 20, F350&lt;30),'Survival Probabilities'!$C$14,if(and(F350&gt;= 30, F350&lt;40),'Survival Probabilities'!$C$15,if(and(F350&gt;= 40, F350&lt;50),'Survival Probabilities'!$C$16,if(and(F350&gt;= 50, F350&lt;60),'Survival Probabilities'!$C$17,if(and(F350&gt;= 60, F350&lt;70),'Survival Probabilities'!$C$18,if(and(F350&gt;= 70, F350&lt;80),5%,if(and(F350&gt;= 80, F350&lt;90),5%,if(isblank(F350),1))))))))))))</f>
        <v>0.6060606061</v>
      </c>
      <c r="Q350" s="4">
        <f>if(L350 = "C",'Survival Probabilities'!$C$7,if(L350="Q",'Survival Probabilities'!$C$8,if(L350="S",'Survival Probabilities'!$C$9,if(isblank(L350),1))))</f>
        <v>0.3369565217</v>
      </c>
      <c r="R350" s="5">
        <f>if(M350='Survival Probabilities'!$B$21,'Survival Probabilities'!$C$21,if(M350='Survival Probabilities'!$B$22,'Survival Probabilities'!$C$22,if(M350='Survival Probabilities'!$B$23,'Survival Probabilities'!$C$23,if(M350='Survival Probabilities'!$B$24,'Survival Probabilities'!$C$24,if(M350='Survival Probabilities'!$B$25,'Survival Probabilities'!$C$25,if(M350='Survival Probabilities'!$B$26,'Survival Probabilities'!$C$26,if(M350='Survival Probabilities'!$B$27,'Survival Probabilities'!$C$27,if(M350='Survival Probabilities'!$B$28,5%,if(M350="",1)))))))))</f>
        <v>1</v>
      </c>
      <c r="S350" s="4">
        <f t="shared" si="1"/>
        <v>0.009368962236</v>
      </c>
      <c r="T350" s="5">
        <f>if(S350&gt;='Survival Probabilities'!$J$4,1,0)</f>
        <v>0</v>
      </c>
      <c r="U350" s="5">
        <f t="shared" si="2"/>
        <v>0</v>
      </c>
    </row>
    <row r="351">
      <c r="A351" s="3">
        <v>350.0</v>
      </c>
      <c r="B351" s="3">
        <v>0.0</v>
      </c>
      <c r="C351" s="3">
        <v>3.0</v>
      </c>
      <c r="D351" s="3" t="s">
        <v>532</v>
      </c>
      <c r="E351" s="3" t="s">
        <v>22</v>
      </c>
      <c r="F351" s="3">
        <v>42.0</v>
      </c>
      <c r="G351" s="3">
        <v>0.0</v>
      </c>
      <c r="H351" s="3">
        <v>0.0</v>
      </c>
      <c r="I351" s="3">
        <v>315088.0</v>
      </c>
      <c r="J351" s="3">
        <v>8.6625</v>
      </c>
      <c r="L351" s="3" t="s">
        <v>24</v>
      </c>
      <c r="M351" s="5" t="str">
        <f t="shared" si="3"/>
        <v/>
      </c>
      <c r="N351" s="4">
        <f>if(C351=1,'Survival Probabilities'!$C$2,if(C351 = 2,'Survival Probabilities'!$C$3,if(C351 = 3,'Survival Probabilities'!$C$4,if(isblank(C351),1))))</f>
        <v>0.2428571429</v>
      </c>
      <c r="O351" s="4">
        <f>if(E351 = "male",'Survival Probabilities'!$C$5,if(E351="female",'Survival Probabilities'!$C$6,if(isblank(E351),1)))</f>
        <v>0.1889081456</v>
      </c>
      <c r="P351" s="4">
        <f>if(F351 &lt; 1,'Survival Probabilities'!$C$10,if(and(F351&gt;= 1, F351&lt;5),'Survival Probabilities'!$C$11, if(and(F351&gt;= 5, F351&lt;10),'Survival Probabilities'!$C$12,if(and(F351&gt;= 10, F351&lt;20),'Survival Probabilities'!$C$13,if(and(F351&gt;= 20, F351&lt;30),'Survival Probabilities'!$C$14,if(and(F351&gt;= 30, F351&lt;40),'Survival Probabilities'!$C$15,if(and(F351&gt;= 40, F351&lt;50),'Survival Probabilities'!$C$16,if(and(F351&gt;= 50, F351&lt;60),'Survival Probabilities'!$C$17,if(and(F351&gt;= 60, F351&lt;70),'Survival Probabilities'!$C$18,if(and(F351&gt;= 70, F351&lt;80),5%,if(and(F351&gt;= 80, F351&lt;90),5%,if(isblank(F351),1))))))))))))</f>
        <v>0.3820224719</v>
      </c>
      <c r="Q351" s="4">
        <f>if(L351 = "C",'Survival Probabilities'!$C$7,if(L351="Q",'Survival Probabilities'!$C$8,if(L351="S",'Survival Probabilities'!$C$9,if(isblank(L351),1))))</f>
        <v>0.3369565217</v>
      </c>
      <c r="R351" s="5">
        <f>if(M351='Survival Probabilities'!$B$21,'Survival Probabilities'!$C$21,if(M351='Survival Probabilities'!$B$22,'Survival Probabilities'!$C$22,if(M351='Survival Probabilities'!$B$23,'Survival Probabilities'!$C$23,if(M351='Survival Probabilities'!$B$24,'Survival Probabilities'!$C$24,if(M351='Survival Probabilities'!$B$25,'Survival Probabilities'!$C$25,if(M351='Survival Probabilities'!$B$26,'Survival Probabilities'!$C$26,if(M351='Survival Probabilities'!$B$27,'Survival Probabilities'!$C$27,if(M351='Survival Probabilities'!$B$28,5%,if(M351="",1)))))))))</f>
        <v>1</v>
      </c>
      <c r="S351" s="4">
        <f t="shared" si="1"/>
        <v>0.005905604286</v>
      </c>
      <c r="T351" s="5">
        <f>if(S351&gt;='Survival Probabilities'!$J$4,1,0)</f>
        <v>0</v>
      </c>
      <c r="U351" s="5">
        <f t="shared" si="2"/>
        <v>1</v>
      </c>
    </row>
    <row r="352">
      <c r="A352" s="3">
        <v>351.0</v>
      </c>
      <c r="B352" s="3">
        <v>0.0</v>
      </c>
      <c r="C352" s="3">
        <v>3.0</v>
      </c>
      <c r="D352" s="3" t="s">
        <v>533</v>
      </c>
      <c r="E352" s="3" t="s">
        <v>22</v>
      </c>
      <c r="F352" s="3">
        <v>23.0</v>
      </c>
      <c r="G352" s="3">
        <v>0.0</v>
      </c>
      <c r="H352" s="3">
        <v>0.0</v>
      </c>
      <c r="I352" s="3">
        <v>7267.0</v>
      </c>
      <c r="J352" s="3">
        <v>9.225</v>
      </c>
      <c r="L352" s="3" t="s">
        <v>24</v>
      </c>
      <c r="M352" s="5" t="str">
        <f t="shared" si="3"/>
        <v/>
      </c>
      <c r="N352" s="4">
        <f>if(C352=1,'Survival Probabilities'!$C$2,if(C352 = 2,'Survival Probabilities'!$C$3,if(C352 = 3,'Survival Probabilities'!$C$4,if(isblank(C352),1))))</f>
        <v>0.2428571429</v>
      </c>
      <c r="O352" s="4">
        <f>if(E352 = "male",'Survival Probabilities'!$C$5,if(E352="female",'Survival Probabilities'!$C$6,if(isblank(E352),1)))</f>
        <v>0.1889081456</v>
      </c>
      <c r="P352" s="4">
        <f>if(F352 &lt; 1,'Survival Probabilities'!$C$10,if(and(F352&gt;= 1, F352&lt;5),'Survival Probabilities'!$C$11, if(and(F352&gt;= 5, F352&lt;10),'Survival Probabilities'!$C$12,if(and(F352&gt;= 10, F352&lt;20),'Survival Probabilities'!$C$13,if(and(F352&gt;= 20, F352&lt;30),'Survival Probabilities'!$C$14,if(and(F352&gt;= 30, F352&lt;40),'Survival Probabilities'!$C$15,if(and(F352&gt;= 40, F352&lt;50),'Survival Probabilities'!$C$16,if(and(F352&gt;= 50, F352&lt;60),'Survival Probabilities'!$C$17,if(and(F352&gt;= 60, F352&lt;70),'Survival Probabilities'!$C$18,if(and(F352&gt;= 70, F352&lt;80),5%,if(and(F352&gt;= 80, F352&lt;90),5%,if(isblank(F352),1))))))))))))</f>
        <v>0.35</v>
      </c>
      <c r="Q352" s="4">
        <f>if(L352 = "C",'Survival Probabilities'!$C$7,if(L352="Q",'Survival Probabilities'!$C$8,if(L352="S",'Survival Probabilities'!$C$9,if(isblank(L352),1))))</f>
        <v>0.3369565217</v>
      </c>
      <c r="R352" s="5">
        <f>if(M352='Survival Probabilities'!$B$21,'Survival Probabilities'!$C$21,if(M352='Survival Probabilities'!$B$22,'Survival Probabilities'!$C$22,if(M352='Survival Probabilities'!$B$23,'Survival Probabilities'!$C$23,if(M352='Survival Probabilities'!$B$24,'Survival Probabilities'!$C$24,if(M352='Survival Probabilities'!$B$25,'Survival Probabilities'!$C$25,if(M352='Survival Probabilities'!$B$26,'Survival Probabilities'!$C$26,if(M352='Survival Probabilities'!$B$27,'Survival Probabilities'!$C$27,if(M352='Survival Probabilities'!$B$28,5%,if(M352="",1)))))))))</f>
        <v>1</v>
      </c>
      <c r="S352" s="4">
        <f t="shared" si="1"/>
        <v>0.005410575691</v>
      </c>
      <c r="T352" s="5">
        <f>if(S352&gt;='Survival Probabilities'!$J$4,1,0)</f>
        <v>0</v>
      </c>
      <c r="U352" s="5">
        <f t="shared" si="2"/>
        <v>1</v>
      </c>
    </row>
    <row r="353">
      <c r="A353" s="3">
        <v>352.0</v>
      </c>
      <c r="B353" s="3">
        <v>0.0</v>
      </c>
      <c r="C353" s="3">
        <v>1.0</v>
      </c>
      <c r="D353" s="3" t="s">
        <v>534</v>
      </c>
      <c r="E353" s="3" t="s">
        <v>22</v>
      </c>
      <c r="G353" s="3">
        <v>0.0</v>
      </c>
      <c r="H353" s="3">
        <v>0.0</v>
      </c>
      <c r="I353" s="3">
        <v>113510.0</v>
      </c>
      <c r="J353" s="3">
        <v>35.0</v>
      </c>
      <c r="K353" s="3" t="s">
        <v>535</v>
      </c>
      <c r="L353" s="3" t="s">
        <v>24</v>
      </c>
      <c r="M353" s="5" t="str">
        <f t="shared" si="3"/>
        <v>C</v>
      </c>
      <c r="N353" s="4">
        <f>if(C353=1,'Survival Probabilities'!$C$2,if(C353 = 2,'Survival Probabilities'!$C$3,if(C353 = 3,'Survival Probabilities'!$C$4,if(isblank(C353),1))))</f>
        <v>0.6296296296</v>
      </c>
      <c r="O353" s="4">
        <f>if(E353 = "male",'Survival Probabilities'!$C$5,if(E353="female",'Survival Probabilities'!$C$6,if(isblank(E353),1)))</f>
        <v>0.1889081456</v>
      </c>
      <c r="P353" s="4">
        <f>if(F353 &lt; 1,'Survival Probabilities'!$C$10,if(and(F353&gt;= 1, F353&lt;5),'Survival Probabilities'!$C$11, if(and(F353&gt;= 5, F353&lt;10),'Survival Probabilities'!$C$12,if(and(F353&gt;= 10, F353&lt;20),'Survival Probabilities'!$C$13,if(and(F353&gt;= 20, F353&lt;30),'Survival Probabilities'!$C$14,if(and(F353&gt;= 30, F353&lt;40),'Survival Probabilities'!$C$15,if(and(F353&gt;= 40, F353&lt;50),'Survival Probabilities'!$C$16,if(and(F353&gt;= 50, F353&lt;60),'Survival Probabilities'!$C$17,if(and(F353&gt;= 60, F353&lt;70),'Survival Probabilities'!$C$18,if(and(F353&gt;= 70, F353&lt;80),5%,if(and(F353&gt;= 80, F353&lt;90),5%,if(isblank(F353),1))))))))))))</f>
        <v>1</v>
      </c>
      <c r="Q353" s="4">
        <f>if(L353 = "C",'Survival Probabilities'!$C$7,if(L353="Q",'Survival Probabilities'!$C$8,if(L353="S",'Survival Probabilities'!$C$9,if(isblank(L353),1))))</f>
        <v>0.3369565217</v>
      </c>
      <c r="R353" s="4">
        <f>if(M353='Survival Probabilities'!$B$21,'Survival Probabilities'!$C$21,if(M353='Survival Probabilities'!$B$22,'Survival Probabilities'!$C$22,if(M353='Survival Probabilities'!$B$23,'Survival Probabilities'!$C$23,if(M353='Survival Probabilities'!$B$24,'Survival Probabilities'!$C$24,if(M353='Survival Probabilities'!$B$25,'Survival Probabilities'!$C$25,if(M353='Survival Probabilities'!$B$26,'Survival Probabilities'!$C$26,if(M353='Survival Probabilities'!$B$27,'Survival Probabilities'!$C$27,if(M353='Survival Probabilities'!$B$28,5%,if(M353="",1)))))))))</f>
        <v>0.593220339</v>
      </c>
      <c r="S353" s="4">
        <f t="shared" si="1"/>
        <v>0.02377528552</v>
      </c>
      <c r="T353" s="5">
        <f>if(S353&gt;='Survival Probabilities'!$J$4,1,0)</f>
        <v>0</v>
      </c>
      <c r="U353" s="5">
        <f t="shared" si="2"/>
        <v>1</v>
      </c>
    </row>
    <row r="354">
      <c r="A354" s="3">
        <v>353.0</v>
      </c>
      <c r="B354" s="3">
        <v>0.0</v>
      </c>
      <c r="C354" s="3">
        <v>3.0</v>
      </c>
      <c r="D354" s="3" t="s">
        <v>536</v>
      </c>
      <c r="E354" s="3" t="s">
        <v>22</v>
      </c>
      <c r="F354" s="3">
        <v>15.0</v>
      </c>
      <c r="G354" s="3">
        <v>1.0</v>
      </c>
      <c r="H354" s="3">
        <v>1.0</v>
      </c>
      <c r="I354" s="3">
        <v>2695.0</v>
      </c>
      <c r="J354" s="3">
        <v>7.2292</v>
      </c>
      <c r="L354" s="3" t="s">
        <v>29</v>
      </c>
      <c r="M354" s="5" t="str">
        <f t="shared" si="3"/>
        <v/>
      </c>
      <c r="N354" s="4">
        <f>if(C354=1,'Survival Probabilities'!$C$2,if(C354 = 2,'Survival Probabilities'!$C$3,if(C354 = 3,'Survival Probabilities'!$C$4,if(isblank(C354),1))))</f>
        <v>0.2428571429</v>
      </c>
      <c r="O354" s="4">
        <f>if(E354 = "male",'Survival Probabilities'!$C$5,if(E354="female",'Survival Probabilities'!$C$6,if(isblank(E354),1)))</f>
        <v>0.1889081456</v>
      </c>
      <c r="P354" s="4">
        <f>if(F354 &lt; 1,'Survival Probabilities'!$C$10,if(and(F354&gt;= 1, F354&lt;5),'Survival Probabilities'!$C$11, if(and(F354&gt;= 5, F354&lt;10),'Survival Probabilities'!$C$12,if(and(F354&gt;= 10, F354&lt;20),'Survival Probabilities'!$C$13,if(and(F354&gt;= 20, F354&lt;30),'Survival Probabilities'!$C$14,if(and(F354&gt;= 30, F354&lt;40),'Survival Probabilities'!$C$15,if(and(F354&gt;= 40, F354&lt;50),'Survival Probabilities'!$C$16,if(and(F354&gt;= 50, F354&lt;60),'Survival Probabilities'!$C$17,if(and(F354&gt;= 60, F354&lt;70),'Survival Probabilities'!$C$18,if(and(F354&gt;= 70, F354&lt;80),5%,if(and(F354&gt;= 80, F354&lt;90),5%,if(isblank(F354),1))))))))))))</f>
        <v>0.4019607843</v>
      </c>
      <c r="Q354" s="4">
        <f>if(L354 = "C",'Survival Probabilities'!$C$7,if(L354="Q",'Survival Probabilities'!$C$8,if(L354="S",'Survival Probabilities'!$C$9,if(isblank(L354),1))))</f>
        <v>0.5535714286</v>
      </c>
      <c r="R354" s="5">
        <f>if(M354='Survival Probabilities'!$B$21,'Survival Probabilities'!$C$21,if(M354='Survival Probabilities'!$B$22,'Survival Probabilities'!$C$22,if(M354='Survival Probabilities'!$B$23,'Survival Probabilities'!$C$23,if(M354='Survival Probabilities'!$B$24,'Survival Probabilities'!$C$24,if(M354='Survival Probabilities'!$B$25,'Survival Probabilities'!$C$25,if(M354='Survival Probabilities'!$B$26,'Survival Probabilities'!$C$26,if(M354='Survival Probabilities'!$B$27,'Survival Probabilities'!$C$27,if(M354='Survival Probabilities'!$B$28,5%,if(M354="",1)))))))))</f>
        <v>1</v>
      </c>
      <c r="S354" s="4">
        <f t="shared" si="1"/>
        <v>0.01020842913</v>
      </c>
      <c r="T354" s="5">
        <f>if(S354&gt;='Survival Probabilities'!$J$4,1,0)</f>
        <v>0</v>
      </c>
      <c r="U354" s="5">
        <f t="shared" si="2"/>
        <v>1</v>
      </c>
    </row>
    <row r="355">
      <c r="A355" s="3">
        <v>354.0</v>
      </c>
      <c r="B355" s="3">
        <v>0.0</v>
      </c>
      <c r="C355" s="3">
        <v>3.0</v>
      </c>
      <c r="D355" s="3" t="s">
        <v>537</v>
      </c>
      <c r="E355" s="3" t="s">
        <v>22</v>
      </c>
      <c r="F355" s="3">
        <v>25.0</v>
      </c>
      <c r="G355" s="3">
        <v>1.0</v>
      </c>
      <c r="H355" s="3">
        <v>0.0</v>
      </c>
      <c r="I355" s="3">
        <v>349237.0</v>
      </c>
      <c r="J355" s="3">
        <v>17.8</v>
      </c>
      <c r="L355" s="3" t="s">
        <v>24</v>
      </c>
      <c r="M355" s="5" t="str">
        <f t="shared" si="3"/>
        <v/>
      </c>
      <c r="N355" s="4">
        <f>if(C355=1,'Survival Probabilities'!$C$2,if(C355 = 2,'Survival Probabilities'!$C$3,if(C355 = 3,'Survival Probabilities'!$C$4,if(isblank(C355),1))))</f>
        <v>0.2428571429</v>
      </c>
      <c r="O355" s="4">
        <f>if(E355 = "male",'Survival Probabilities'!$C$5,if(E355="female",'Survival Probabilities'!$C$6,if(isblank(E355),1)))</f>
        <v>0.1889081456</v>
      </c>
      <c r="P355" s="4">
        <f>if(F355 &lt; 1,'Survival Probabilities'!$C$10,if(and(F355&gt;= 1, F355&lt;5),'Survival Probabilities'!$C$11, if(and(F355&gt;= 5, F355&lt;10),'Survival Probabilities'!$C$12,if(and(F355&gt;= 10, F355&lt;20),'Survival Probabilities'!$C$13,if(and(F355&gt;= 20, F355&lt;30),'Survival Probabilities'!$C$14,if(and(F355&gt;= 30, F355&lt;40),'Survival Probabilities'!$C$15,if(and(F355&gt;= 40, F355&lt;50),'Survival Probabilities'!$C$16,if(and(F355&gt;= 50, F355&lt;60),'Survival Probabilities'!$C$17,if(and(F355&gt;= 60, F355&lt;70),'Survival Probabilities'!$C$18,if(and(F355&gt;= 70, F355&lt;80),5%,if(and(F355&gt;= 80, F355&lt;90),5%,if(isblank(F355),1))))))))))))</f>
        <v>0.35</v>
      </c>
      <c r="Q355" s="4">
        <f>if(L355 = "C",'Survival Probabilities'!$C$7,if(L355="Q",'Survival Probabilities'!$C$8,if(L355="S",'Survival Probabilities'!$C$9,if(isblank(L355),1))))</f>
        <v>0.3369565217</v>
      </c>
      <c r="R355" s="5">
        <f>if(M355='Survival Probabilities'!$B$21,'Survival Probabilities'!$C$21,if(M355='Survival Probabilities'!$B$22,'Survival Probabilities'!$C$22,if(M355='Survival Probabilities'!$B$23,'Survival Probabilities'!$C$23,if(M355='Survival Probabilities'!$B$24,'Survival Probabilities'!$C$24,if(M355='Survival Probabilities'!$B$25,'Survival Probabilities'!$C$25,if(M355='Survival Probabilities'!$B$26,'Survival Probabilities'!$C$26,if(M355='Survival Probabilities'!$B$27,'Survival Probabilities'!$C$27,if(M355='Survival Probabilities'!$B$28,5%,if(M355="",1)))))))))</f>
        <v>1</v>
      </c>
      <c r="S355" s="4">
        <f t="shared" si="1"/>
        <v>0.005410575691</v>
      </c>
      <c r="T355" s="5">
        <f>if(S355&gt;='Survival Probabilities'!$J$4,1,0)</f>
        <v>0</v>
      </c>
      <c r="U355" s="5">
        <f t="shared" si="2"/>
        <v>1</v>
      </c>
    </row>
    <row r="356">
      <c r="A356" s="3">
        <v>355.0</v>
      </c>
      <c r="B356" s="3">
        <v>0.0</v>
      </c>
      <c r="C356" s="3">
        <v>3.0</v>
      </c>
      <c r="D356" s="3" t="s">
        <v>538</v>
      </c>
      <c r="E356" s="3" t="s">
        <v>22</v>
      </c>
      <c r="G356" s="3">
        <v>0.0</v>
      </c>
      <c r="H356" s="3">
        <v>0.0</v>
      </c>
      <c r="I356" s="3">
        <v>2647.0</v>
      </c>
      <c r="J356" s="3">
        <v>7.225</v>
      </c>
      <c r="L356" s="3" t="s">
        <v>29</v>
      </c>
      <c r="M356" s="5" t="str">
        <f t="shared" si="3"/>
        <v/>
      </c>
      <c r="N356" s="4">
        <f>if(C356=1,'Survival Probabilities'!$C$2,if(C356 = 2,'Survival Probabilities'!$C$3,if(C356 = 3,'Survival Probabilities'!$C$4,if(isblank(C356),1))))</f>
        <v>0.2428571429</v>
      </c>
      <c r="O356" s="4">
        <f>if(E356 = "male",'Survival Probabilities'!$C$5,if(E356="female",'Survival Probabilities'!$C$6,if(isblank(E356),1)))</f>
        <v>0.1889081456</v>
      </c>
      <c r="P356" s="4">
        <f>if(F356 &lt; 1,'Survival Probabilities'!$C$10,if(and(F356&gt;= 1, F356&lt;5),'Survival Probabilities'!$C$11, if(and(F356&gt;= 5, F356&lt;10),'Survival Probabilities'!$C$12,if(and(F356&gt;= 10, F356&lt;20),'Survival Probabilities'!$C$13,if(and(F356&gt;= 20, F356&lt;30),'Survival Probabilities'!$C$14,if(and(F356&gt;= 30, F356&lt;40),'Survival Probabilities'!$C$15,if(and(F356&gt;= 40, F356&lt;50),'Survival Probabilities'!$C$16,if(and(F356&gt;= 50, F356&lt;60),'Survival Probabilities'!$C$17,if(and(F356&gt;= 60, F356&lt;70),'Survival Probabilities'!$C$18,if(and(F356&gt;= 70, F356&lt;80),5%,if(and(F356&gt;= 80, F356&lt;90),5%,if(isblank(F356),1))))))))))))</f>
        <v>1</v>
      </c>
      <c r="Q356" s="4">
        <f>if(L356 = "C",'Survival Probabilities'!$C$7,if(L356="Q",'Survival Probabilities'!$C$8,if(L356="S",'Survival Probabilities'!$C$9,if(isblank(L356),1))))</f>
        <v>0.5535714286</v>
      </c>
      <c r="R356" s="5">
        <f>if(M356='Survival Probabilities'!$B$21,'Survival Probabilities'!$C$21,if(M356='Survival Probabilities'!$B$22,'Survival Probabilities'!$C$22,if(M356='Survival Probabilities'!$B$23,'Survival Probabilities'!$C$23,if(M356='Survival Probabilities'!$B$24,'Survival Probabilities'!$C$24,if(M356='Survival Probabilities'!$B$25,'Survival Probabilities'!$C$25,if(M356='Survival Probabilities'!$B$26,'Survival Probabilities'!$C$26,if(M356='Survival Probabilities'!$B$27,'Survival Probabilities'!$C$27,if(M356='Survival Probabilities'!$B$28,5%,if(M356="",1)))))))))</f>
        <v>1</v>
      </c>
      <c r="S356" s="4">
        <f t="shared" si="1"/>
        <v>0.02539657978</v>
      </c>
      <c r="T356" s="5">
        <f>if(S356&gt;='Survival Probabilities'!$J$4,1,0)</f>
        <v>0</v>
      </c>
      <c r="U356" s="5">
        <f t="shared" si="2"/>
        <v>1</v>
      </c>
    </row>
    <row r="357">
      <c r="A357" s="3">
        <v>356.0</v>
      </c>
      <c r="B357" s="3">
        <v>0.0</v>
      </c>
      <c r="C357" s="3">
        <v>3.0</v>
      </c>
      <c r="D357" s="3" t="s">
        <v>539</v>
      </c>
      <c r="E357" s="3" t="s">
        <v>22</v>
      </c>
      <c r="F357" s="3">
        <v>28.0</v>
      </c>
      <c r="G357" s="3">
        <v>0.0</v>
      </c>
      <c r="H357" s="3">
        <v>0.0</v>
      </c>
      <c r="I357" s="3">
        <v>345783.0</v>
      </c>
      <c r="J357" s="3">
        <v>9.5</v>
      </c>
      <c r="L357" s="3" t="s">
        <v>24</v>
      </c>
      <c r="M357" s="5" t="str">
        <f t="shared" si="3"/>
        <v/>
      </c>
      <c r="N357" s="4">
        <f>if(C357=1,'Survival Probabilities'!$C$2,if(C357 = 2,'Survival Probabilities'!$C$3,if(C357 = 3,'Survival Probabilities'!$C$4,if(isblank(C357),1))))</f>
        <v>0.2428571429</v>
      </c>
      <c r="O357" s="4">
        <f>if(E357 = "male",'Survival Probabilities'!$C$5,if(E357="female",'Survival Probabilities'!$C$6,if(isblank(E357),1)))</f>
        <v>0.1889081456</v>
      </c>
      <c r="P357" s="4">
        <f>if(F357 &lt; 1,'Survival Probabilities'!$C$10,if(and(F357&gt;= 1, F357&lt;5),'Survival Probabilities'!$C$11, if(and(F357&gt;= 5, F357&lt;10),'Survival Probabilities'!$C$12,if(and(F357&gt;= 10, F357&lt;20),'Survival Probabilities'!$C$13,if(and(F357&gt;= 20, F357&lt;30),'Survival Probabilities'!$C$14,if(and(F357&gt;= 30, F357&lt;40),'Survival Probabilities'!$C$15,if(and(F357&gt;= 40, F357&lt;50),'Survival Probabilities'!$C$16,if(and(F357&gt;= 50, F357&lt;60),'Survival Probabilities'!$C$17,if(and(F357&gt;= 60, F357&lt;70),'Survival Probabilities'!$C$18,if(and(F357&gt;= 70, F357&lt;80),5%,if(and(F357&gt;= 80, F357&lt;90),5%,if(isblank(F357),1))))))))))))</f>
        <v>0.35</v>
      </c>
      <c r="Q357" s="4">
        <f>if(L357 = "C",'Survival Probabilities'!$C$7,if(L357="Q",'Survival Probabilities'!$C$8,if(L357="S",'Survival Probabilities'!$C$9,if(isblank(L357),1))))</f>
        <v>0.3369565217</v>
      </c>
      <c r="R357" s="5">
        <f>if(M357='Survival Probabilities'!$B$21,'Survival Probabilities'!$C$21,if(M357='Survival Probabilities'!$B$22,'Survival Probabilities'!$C$22,if(M357='Survival Probabilities'!$B$23,'Survival Probabilities'!$C$23,if(M357='Survival Probabilities'!$B$24,'Survival Probabilities'!$C$24,if(M357='Survival Probabilities'!$B$25,'Survival Probabilities'!$C$25,if(M357='Survival Probabilities'!$B$26,'Survival Probabilities'!$C$26,if(M357='Survival Probabilities'!$B$27,'Survival Probabilities'!$C$27,if(M357='Survival Probabilities'!$B$28,5%,if(M357="",1)))))))))</f>
        <v>1</v>
      </c>
      <c r="S357" s="4">
        <f t="shared" si="1"/>
        <v>0.005410575691</v>
      </c>
      <c r="T357" s="5">
        <f>if(S357&gt;='Survival Probabilities'!$J$4,1,0)</f>
        <v>0</v>
      </c>
      <c r="U357" s="5">
        <f t="shared" si="2"/>
        <v>1</v>
      </c>
    </row>
    <row r="358">
      <c r="A358" s="3">
        <v>357.0</v>
      </c>
      <c r="B358" s="3">
        <v>1.0</v>
      </c>
      <c r="C358" s="3">
        <v>1.0</v>
      </c>
      <c r="D358" s="3" t="s">
        <v>540</v>
      </c>
      <c r="E358" s="3" t="s">
        <v>26</v>
      </c>
      <c r="F358" s="3">
        <v>22.0</v>
      </c>
      <c r="G358" s="3">
        <v>0.0</v>
      </c>
      <c r="H358" s="3">
        <v>1.0</v>
      </c>
      <c r="I358" s="3">
        <v>113505.0</v>
      </c>
      <c r="J358" s="3">
        <v>55.0</v>
      </c>
      <c r="K358" s="3" t="s">
        <v>269</v>
      </c>
      <c r="L358" s="3" t="s">
        <v>24</v>
      </c>
      <c r="M358" s="5" t="str">
        <f t="shared" si="3"/>
        <v>E</v>
      </c>
      <c r="N358" s="4">
        <f>if(C358=1,'Survival Probabilities'!$C$2,if(C358 = 2,'Survival Probabilities'!$C$3,if(C358 = 3,'Survival Probabilities'!$C$4,if(isblank(C358),1))))</f>
        <v>0.6296296296</v>
      </c>
      <c r="O358" s="4">
        <f>if(E358 = "male",'Survival Probabilities'!$C$5,if(E358="female",'Survival Probabilities'!$C$6,if(isblank(E358),1)))</f>
        <v>0.7420382166</v>
      </c>
      <c r="P358" s="4">
        <f>if(F358 &lt; 1,'Survival Probabilities'!$C$10,if(and(F358&gt;= 1, F358&lt;5),'Survival Probabilities'!$C$11, if(and(F358&gt;= 5, F358&lt;10),'Survival Probabilities'!$C$12,if(and(F358&gt;= 10, F358&lt;20),'Survival Probabilities'!$C$13,if(and(F358&gt;= 20, F358&lt;30),'Survival Probabilities'!$C$14,if(and(F358&gt;= 30, F358&lt;40),'Survival Probabilities'!$C$15,if(and(F358&gt;= 40, F358&lt;50),'Survival Probabilities'!$C$16,if(and(F358&gt;= 50, F358&lt;60),'Survival Probabilities'!$C$17,if(and(F358&gt;= 60, F358&lt;70),'Survival Probabilities'!$C$18,if(and(F358&gt;= 70, F358&lt;80),5%,if(and(F358&gt;= 80, F358&lt;90),5%,if(isblank(F358),1))))))))))))</f>
        <v>0.35</v>
      </c>
      <c r="Q358" s="4">
        <f>if(L358 = "C",'Survival Probabilities'!$C$7,if(L358="Q",'Survival Probabilities'!$C$8,if(L358="S",'Survival Probabilities'!$C$9,if(isblank(L358),1))))</f>
        <v>0.3369565217</v>
      </c>
      <c r="R358" s="4">
        <f>if(M358='Survival Probabilities'!$B$21,'Survival Probabilities'!$C$21,if(M358='Survival Probabilities'!$B$22,'Survival Probabilities'!$C$22,if(M358='Survival Probabilities'!$B$23,'Survival Probabilities'!$C$23,if(M358='Survival Probabilities'!$B$24,'Survival Probabilities'!$C$24,if(M358='Survival Probabilities'!$B$25,'Survival Probabilities'!$C$25,if(M358='Survival Probabilities'!$B$26,'Survival Probabilities'!$C$26,if(M358='Survival Probabilities'!$B$27,'Survival Probabilities'!$C$27,if(M358='Survival Probabilities'!$B$28,5%,if(M358="",1)))))))))</f>
        <v>0.75</v>
      </c>
      <c r="S358" s="4">
        <f t="shared" si="1"/>
        <v>0.04132516577</v>
      </c>
      <c r="T358" s="5">
        <f>if(S358&gt;='Survival Probabilities'!$J$4,1,0)</f>
        <v>1</v>
      </c>
      <c r="U358" s="5">
        <f t="shared" si="2"/>
        <v>1</v>
      </c>
    </row>
    <row r="359">
      <c r="A359" s="3">
        <v>358.0</v>
      </c>
      <c r="B359" s="3">
        <v>0.0</v>
      </c>
      <c r="C359" s="3">
        <v>2.0</v>
      </c>
      <c r="D359" s="3" t="s">
        <v>541</v>
      </c>
      <c r="E359" s="3" t="s">
        <v>26</v>
      </c>
      <c r="F359" s="3">
        <v>38.0</v>
      </c>
      <c r="G359" s="3">
        <v>0.0</v>
      </c>
      <c r="H359" s="3">
        <v>0.0</v>
      </c>
      <c r="I359" s="3">
        <v>237671.0</v>
      </c>
      <c r="J359" s="3">
        <v>13.0</v>
      </c>
      <c r="L359" s="3" t="s">
        <v>24</v>
      </c>
      <c r="M359" s="5" t="str">
        <f t="shared" si="3"/>
        <v/>
      </c>
      <c r="N359" s="4">
        <f>if(C359=1,'Survival Probabilities'!$C$2,if(C359 = 2,'Survival Probabilities'!$C$3,if(C359 = 3,'Survival Probabilities'!$C$4,if(isblank(C359),1))))</f>
        <v>0.472826087</v>
      </c>
      <c r="O359" s="4">
        <f>if(E359 = "male",'Survival Probabilities'!$C$5,if(E359="female",'Survival Probabilities'!$C$6,if(isblank(E359),1)))</f>
        <v>0.7420382166</v>
      </c>
      <c r="P359" s="4">
        <f>if(F359 &lt; 1,'Survival Probabilities'!$C$10,if(and(F359&gt;= 1, F359&lt;5),'Survival Probabilities'!$C$11, if(and(F359&gt;= 5, F359&lt;10),'Survival Probabilities'!$C$12,if(and(F359&gt;= 10, F359&lt;20),'Survival Probabilities'!$C$13,if(and(F359&gt;= 20, F359&lt;30),'Survival Probabilities'!$C$14,if(and(F359&gt;= 30, F359&lt;40),'Survival Probabilities'!$C$15,if(and(F359&gt;= 40, F359&lt;50),'Survival Probabilities'!$C$16,if(and(F359&gt;= 50, F359&lt;60),'Survival Probabilities'!$C$17,if(and(F359&gt;= 60, F359&lt;70),'Survival Probabilities'!$C$18,if(and(F359&gt;= 70, F359&lt;80),5%,if(and(F359&gt;= 80, F359&lt;90),5%,if(isblank(F359),1))))))))))))</f>
        <v>0.4371257485</v>
      </c>
      <c r="Q359" s="4">
        <f>if(L359 = "C",'Survival Probabilities'!$C$7,if(L359="Q",'Survival Probabilities'!$C$8,if(L359="S",'Survival Probabilities'!$C$9,if(isblank(L359),1))))</f>
        <v>0.3369565217</v>
      </c>
      <c r="R359" s="5">
        <f>if(M359='Survival Probabilities'!$B$21,'Survival Probabilities'!$C$21,if(M359='Survival Probabilities'!$B$22,'Survival Probabilities'!$C$22,if(M359='Survival Probabilities'!$B$23,'Survival Probabilities'!$C$23,if(M359='Survival Probabilities'!$B$24,'Survival Probabilities'!$C$24,if(M359='Survival Probabilities'!$B$25,'Survival Probabilities'!$C$25,if(M359='Survival Probabilities'!$B$26,'Survival Probabilities'!$C$26,if(M359='Survival Probabilities'!$B$27,'Survival Probabilities'!$C$27,if(M359='Survival Probabilities'!$B$28,5%,if(M359="",1)))))))))</f>
        <v>1</v>
      </c>
      <c r="S359" s="4">
        <f t="shared" si="1"/>
        <v>0.05167826898</v>
      </c>
      <c r="T359" s="5">
        <f>if(S359&gt;='Survival Probabilities'!$J$4,1,0)</f>
        <v>1</v>
      </c>
      <c r="U359" s="5">
        <f t="shared" si="2"/>
        <v>0</v>
      </c>
    </row>
    <row r="360">
      <c r="A360" s="3">
        <v>359.0</v>
      </c>
      <c r="B360" s="3">
        <v>1.0</v>
      </c>
      <c r="C360" s="3">
        <v>3.0</v>
      </c>
      <c r="D360" s="3" t="s">
        <v>542</v>
      </c>
      <c r="E360" s="3" t="s">
        <v>26</v>
      </c>
      <c r="G360" s="3">
        <v>0.0</v>
      </c>
      <c r="H360" s="3">
        <v>0.0</v>
      </c>
      <c r="I360" s="3">
        <v>330931.0</v>
      </c>
      <c r="J360" s="3">
        <v>7.8792</v>
      </c>
      <c r="L360" s="3" t="s">
        <v>36</v>
      </c>
      <c r="M360" s="5" t="str">
        <f t="shared" si="3"/>
        <v/>
      </c>
      <c r="N360" s="4">
        <f>if(C360=1,'Survival Probabilities'!$C$2,if(C360 = 2,'Survival Probabilities'!$C$3,if(C360 = 3,'Survival Probabilities'!$C$4,if(isblank(C360),1))))</f>
        <v>0.2428571429</v>
      </c>
      <c r="O360" s="4">
        <f>if(E360 = "male",'Survival Probabilities'!$C$5,if(E360="female",'Survival Probabilities'!$C$6,if(isblank(E360),1)))</f>
        <v>0.7420382166</v>
      </c>
      <c r="P360" s="4">
        <f>if(F360 &lt; 1,'Survival Probabilities'!$C$10,if(and(F360&gt;= 1, F360&lt;5),'Survival Probabilities'!$C$11, if(and(F360&gt;= 5, F360&lt;10),'Survival Probabilities'!$C$12,if(and(F360&gt;= 10, F360&lt;20),'Survival Probabilities'!$C$13,if(and(F360&gt;= 20, F360&lt;30),'Survival Probabilities'!$C$14,if(and(F360&gt;= 30, F360&lt;40),'Survival Probabilities'!$C$15,if(and(F360&gt;= 40, F360&lt;50),'Survival Probabilities'!$C$16,if(and(F360&gt;= 50, F360&lt;60),'Survival Probabilities'!$C$17,if(and(F360&gt;= 60, F360&lt;70),'Survival Probabilities'!$C$18,if(and(F360&gt;= 70, F360&lt;80),5%,if(and(F360&gt;= 80, F360&lt;90),5%,if(isblank(F360),1))))))))))))</f>
        <v>1</v>
      </c>
      <c r="Q360" s="4">
        <f>if(L360 = "C",'Survival Probabilities'!$C$7,if(L360="Q",'Survival Probabilities'!$C$8,if(L360="S",'Survival Probabilities'!$C$9,if(isblank(L360),1))))</f>
        <v>0.3896103896</v>
      </c>
      <c r="R360" s="5">
        <f>if(M360='Survival Probabilities'!$B$21,'Survival Probabilities'!$C$21,if(M360='Survival Probabilities'!$B$22,'Survival Probabilities'!$C$22,if(M360='Survival Probabilities'!$B$23,'Survival Probabilities'!$C$23,if(M360='Survival Probabilities'!$B$24,'Survival Probabilities'!$C$24,if(M360='Survival Probabilities'!$B$25,'Survival Probabilities'!$C$25,if(M360='Survival Probabilities'!$B$26,'Survival Probabilities'!$C$26,if(M360='Survival Probabilities'!$B$27,'Survival Probabilities'!$C$27,if(M360='Survival Probabilities'!$B$28,5%,if(M360="",1)))))))))</f>
        <v>1</v>
      </c>
      <c r="S360" s="4">
        <f t="shared" si="1"/>
        <v>0.07021140825</v>
      </c>
      <c r="T360" s="5">
        <f>if(S360&gt;='Survival Probabilities'!$J$4,1,0)</f>
        <v>1</v>
      </c>
      <c r="U360" s="5">
        <f t="shared" si="2"/>
        <v>1</v>
      </c>
    </row>
    <row r="361">
      <c r="A361" s="3">
        <v>360.0</v>
      </c>
      <c r="B361" s="3">
        <v>1.0</v>
      </c>
      <c r="C361" s="3">
        <v>3.0</v>
      </c>
      <c r="D361" s="3" t="s">
        <v>543</v>
      </c>
      <c r="E361" s="3" t="s">
        <v>26</v>
      </c>
      <c r="G361" s="3">
        <v>0.0</v>
      </c>
      <c r="H361" s="3">
        <v>0.0</v>
      </c>
      <c r="I361" s="3">
        <v>330980.0</v>
      </c>
      <c r="J361" s="3">
        <v>7.8792</v>
      </c>
      <c r="L361" s="3" t="s">
        <v>36</v>
      </c>
      <c r="M361" s="5" t="str">
        <f t="shared" si="3"/>
        <v/>
      </c>
      <c r="N361" s="4">
        <f>if(C361=1,'Survival Probabilities'!$C$2,if(C361 = 2,'Survival Probabilities'!$C$3,if(C361 = 3,'Survival Probabilities'!$C$4,if(isblank(C361),1))))</f>
        <v>0.2428571429</v>
      </c>
      <c r="O361" s="4">
        <f>if(E361 = "male",'Survival Probabilities'!$C$5,if(E361="female",'Survival Probabilities'!$C$6,if(isblank(E361),1)))</f>
        <v>0.7420382166</v>
      </c>
      <c r="P361" s="4">
        <f>if(F361 &lt; 1,'Survival Probabilities'!$C$10,if(and(F361&gt;= 1, F361&lt;5),'Survival Probabilities'!$C$11, if(and(F361&gt;= 5, F361&lt;10),'Survival Probabilities'!$C$12,if(and(F361&gt;= 10, F361&lt;20),'Survival Probabilities'!$C$13,if(and(F361&gt;= 20, F361&lt;30),'Survival Probabilities'!$C$14,if(and(F361&gt;= 30, F361&lt;40),'Survival Probabilities'!$C$15,if(and(F361&gt;= 40, F361&lt;50),'Survival Probabilities'!$C$16,if(and(F361&gt;= 50, F361&lt;60),'Survival Probabilities'!$C$17,if(and(F361&gt;= 60, F361&lt;70),'Survival Probabilities'!$C$18,if(and(F361&gt;= 70, F361&lt;80),5%,if(and(F361&gt;= 80, F361&lt;90),5%,if(isblank(F361),1))))))))))))</f>
        <v>1</v>
      </c>
      <c r="Q361" s="4">
        <f>if(L361 = "C",'Survival Probabilities'!$C$7,if(L361="Q",'Survival Probabilities'!$C$8,if(L361="S",'Survival Probabilities'!$C$9,if(isblank(L361),1))))</f>
        <v>0.3896103896</v>
      </c>
      <c r="R361" s="5">
        <f>if(M361='Survival Probabilities'!$B$21,'Survival Probabilities'!$C$21,if(M361='Survival Probabilities'!$B$22,'Survival Probabilities'!$C$22,if(M361='Survival Probabilities'!$B$23,'Survival Probabilities'!$C$23,if(M361='Survival Probabilities'!$B$24,'Survival Probabilities'!$C$24,if(M361='Survival Probabilities'!$B$25,'Survival Probabilities'!$C$25,if(M361='Survival Probabilities'!$B$26,'Survival Probabilities'!$C$26,if(M361='Survival Probabilities'!$B$27,'Survival Probabilities'!$C$27,if(M361='Survival Probabilities'!$B$28,5%,if(M361="",1)))))))))</f>
        <v>1</v>
      </c>
      <c r="S361" s="4">
        <f t="shared" si="1"/>
        <v>0.07021140825</v>
      </c>
      <c r="T361" s="5">
        <f>if(S361&gt;='Survival Probabilities'!$J$4,1,0)</f>
        <v>1</v>
      </c>
      <c r="U361" s="5">
        <f t="shared" si="2"/>
        <v>1</v>
      </c>
    </row>
    <row r="362">
      <c r="A362" s="3">
        <v>361.0</v>
      </c>
      <c r="B362" s="3">
        <v>0.0</v>
      </c>
      <c r="C362" s="3">
        <v>3.0</v>
      </c>
      <c r="D362" s="3" t="s">
        <v>544</v>
      </c>
      <c r="E362" s="3" t="s">
        <v>22</v>
      </c>
      <c r="F362" s="3">
        <v>40.0</v>
      </c>
      <c r="G362" s="3">
        <v>1.0</v>
      </c>
      <c r="H362" s="3">
        <v>4.0</v>
      </c>
      <c r="I362" s="3">
        <v>347088.0</v>
      </c>
      <c r="J362" s="3">
        <v>27.9</v>
      </c>
      <c r="L362" s="3" t="s">
        <v>24</v>
      </c>
      <c r="M362" s="5" t="str">
        <f t="shared" si="3"/>
        <v/>
      </c>
      <c r="N362" s="4">
        <f>if(C362=1,'Survival Probabilities'!$C$2,if(C362 = 2,'Survival Probabilities'!$C$3,if(C362 = 3,'Survival Probabilities'!$C$4,if(isblank(C362),1))))</f>
        <v>0.2428571429</v>
      </c>
      <c r="O362" s="4">
        <f>if(E362 = "male",'Survival Probabilities'!$C$5,if(E362="female",'Survival Probabilities'!$C$6,if(isblank(E362),1)))</f>
        <v>0.1889081456</v>
      </c>
      <c r="P362" s="4">
        <f>if(F362 &lt; 1,'Survival Probabilities'!$C$10,if(and(F362&gt;= 1, F362&lt;5),'Survival Probabilities'!$C$11, if(and(F362&gt;= 5, F362&lt;10),'Survival Probabilities'!$C$12,if(and(F362&gt;= 10, F362&lt;20),'Survival Probabilities'!$C$13,if(and(F362&gt;= 20, F362&lt;30),'Survival Probabilities'!$C$14,if(and(F362&gt;= 30, F362&lt;40),'Survival Probabilities'!$C$15,if(and(F362&gt;= 40, F362&lt;50),'Survival Probabilities'!$C$16,if(and(F362&gt;= 50, F362&lt;60),'Survival Probabilities'!$C$17,if(and(F362&gt;= 60, F362&lt;70),'Survival Probabilities'!$C$18,if(and(F362&gt;= 70, F362&lt;80),5%,if(and(F362&gt;= 80, F362&lt;90),5%,if(isblank(F362),1))))))))))))</f>
        <v>0.3820224719</v>
      </c>
      <c r="Q362" s="4">
        <f>if(L362 = "C",'Survival Probabilities'!$C$7,if(L362="Q",'Survival Probabilities'!$C$8,if(L362="S",'Survival Probabilities'!$C$9,if(isblank(L362),1))))</f>
        <v>0.3369565217</v>
      </c>
      <c r="R362" s="5">
        <f>if(M362='Survival Probabilities'!$B$21,'Survival Probabilities'!$C$21,if(M362='Survival Probabilities'!$B$22,'Survival Probabilities'!$C$22,if(M362='Survival Probabilities'!$B$23,'Survival Probabilities'!$C$23,if(M362='Survival Probabilities'!$B$24,'Survival Probabilities'!$C$24,if(M362='Survival Probabilities'!$B$25,'Survival Probabilities'!$C$25,if(M362='Survival Probabilities'!$B$26,'Survival Probabilities'!$C$26,if(M362='Survival Probabilities'!$B$27,'Survival Probabilities'!$C$27,if(M362='Survival Probabilities'!$B$28,5%,if(M362="",1)))))))))</f>
        <v>1</v>
      </c>
      <c r="S362" s="4">
        <f t="shared" si="1"/>
        <v>0.005905604286</v>
      </c>
      <c r="T362" s="5">
        <f>if(S362&gt;='Survival Probabilities'!$J$4,1,0)</f>
        <v>0</v>
      </c>
      <c r="U362" s="5">
        <f t="shared" si="2"/>
        <v>1</v>
      </c>
    </row>
    <row r="363">
      <c r="A363" s="3">
        <v>362.0</v>
      </c>
      <c r="B363" s="3">
        <v>0.0</v>
      </c>
      <c r="C363" s="3">
        <v>2.0</v>
      </c>
      <c r="D363" s="3" t="s">
        <v>545</v>
      </c>
      <c r="E363" s="3" t="s">
        <v>22</v>
      </c>
      <c r="F363" s="3">
        <v>29.0</v>
      </c>
      <c r="G363" s="3">
        <v>1.0</v>
      </c>
      <c r="H363" s="3">
        <v>0.0</v>
      </c>
      <c r="I363" s="3" t="s">
        <v>546</v>
      </c>
      <c r="J363" s="3">
        <v>27.7208</v>
      </c>
      <c r="L363" s="3" t="s">
        <v>29</v>
      </c>
      <c r="M363" s="5" t="str">
        <f t="shared" si="3"/>
        <v/>
      </c>
      <c r="N363" s="4">
        <f>if(C363=1,'Survival Probabilities'!$C$2,if(C363 = 2,'Survival Probabilities'!$C$3,if(C363 = 3,'Survival Probabilities'!$C$4,if(isblank(C363),1))))</f>
        <v>0.472826087</v>
      </c>
      <c r="O363" s="4">
        <f>if(E363 = "male",'Survival Probabilities'!$C$5,if(E363="female",'Survival Probabilities'!$C$6,if(isblank(E363),1)))</f>
        <v>0.1889081456</v>
      </c>
      <c r="P363" s="4">
        <f>if(F363 &lt; 1,'Survival Probabilities'!$C$10,if(and(F363&gt;= 1, F363&lt;5),'Survival Probabilities'!$C$11, if(and(F363&gt;= 5, F363&lt;10),'Survival Probabilities'!$C$12,if(and(F363&gt;= 10, F363&lt;20),'Survival Probabilities'!$C$13,if(and(F363&gt;= 20, F363&lt;30),'Survival Probabilities'!$C$14,if(and(F363&gt;= 30, F363&lt;40),'Survival Probabilities'!$C$15,if(and(F363&gt;= 40, F363&lt;50),'Survival Probabilities'!$C$16,if(and(F363&gt;= 50, F363&lt;60),'Survival Probabilities'!$C$17,if(and(F363&gt;= 60, F363&lt;70),'Survival Probabilities'!$C$18,if(and(F363&gt;= 70, F363&lt;80),5%,if(and(F363&gt;= 80, F363&lt;90),5%,if(isblank(F363),1))))))))))))</f>
        <v>0.35</v>
      </c>
      <c r="Q363" s="4">
        <f>if(L363 = "C",'Survival Probabilities'!$C$7,if(L363="Q",'Survival Probabilities'!$C$8,if(L363="S",'Survival Probabilities'!$C$9,if(isblank(L363),1))))</f>
        <v>0.5535714286</v>
      </c>
      <c r="R363" s="5">
        <f>if(M363='Survival Probabilities'!$B$21,'Survival Probabilities'!$C$21,if(M363='Survival Probabilities'!$B$22,'Survival Probabilities'!$C$22,if(M363='Survival Probabilities'!$B$23,'Survival Probabilities'!$C$23,if(M363='Survival Probabilities'!$B$24,'Survival Probabilities'!$C$24,if(M363='Survival Probabilities'!$B$25,'Survival Probabilities'!$C$25,if(M363='Survival Probabilities'!$B$26,'Survival Probabilities'!$C$26,if(M363='Survival Probabilities'!$B$27,'Survival Probabilities'!$C$27,if(M363='Survival Probabilities'!$B$28,5%,if(M363="",1)))))))))</f>
        <v>1</v>
      </c>
      <c r="S363" s="4">
        <f t="shared" si="1"/>
        <v>0.01730588548</v>
      </c>
      <c r="T363" s="5">
        <f>if(S363&gt;='Survival Probabilities'!$J$4,1,0)</f>
        <v>0</v>
      </c>
      <c r="U363" s="5">
        <f t="shared" si="2"/>
        <v>1</v>
      </c>
    </row>
    <row r="364">
      <c r="A364" s="3">
        <v>363.0</v>
      </c>
      <c r="B364" s="3">
        <v>0.0</v>
      </c>
      <c r="C364" s="3">
        <v>3.0</v>
      </c>
      <c r="D364" s="3" t="s">
        <v>547</v>
      </c>
      <c r="E364" s="3" t="s">
        <v>26</v>
      </c>
      <c r="F364" s="3">
        <v>45.0</v>
      </c>
      <c r="G364" s="3">
        <v>0.0</v>
      </c>
      <c r="H364" s="3">
        <v>1.0</v>
      </c>
      <c r="I364" s="3">
        <v>2691.0</v>
      </c>
      <c r="J364" s="3">
        <v>14.4542</v>
      </c>
      <c r="L364" s="3" t="s">
        <v>29</v>
      </c>
      <c r="M364" s="5" t="str">
        <f t="shared" si="3"/>
        <v/>
      </c>
      <c r="N364" s="4">
        <f>if(C364=1,'Survival Probabilities'!$C$2,if(C364 = 2,'Survival Probabilities'!$C$3,if(C364 = 3,'Survival Probabilities'!$C$4,if(isblank(C364),1))))</f>
        <v>0.2428571429</v>
      </c>
      <c r="O364" s="4">
        <f>if(E364 = "male",'Survival Probabilities'!$C$5,if(E364="female",'Survival Probabilities'!$C$6,if(isblank(E364),1)))</f>
        <v>0.7420382166</v>
      </c>
      <c r="P364" s="4">
        <f>if(F364 &lt; 1,'Survival Probabilities'!$C$10,if(and(F364&gt;= 1, F364&lt;5),'Survival Probabilities'!$C$11, if(and(F364&gt;= 5, F364&lt;10),'Survival Probabilities'!$C$12,if(and(F364&gt;= 10, F364&lt;20),'Survival Probabilities'!$C$13,if(and(F364&gt;= 20, F364&lt;30),'Survival Probabilities'!$C$14,if(and(F364&gt;= 30, F364&lt;40),'Survival Probabilities'!$C$15,if(and(F364&gt;= 40, F364&lt;50),'Survival Probabilities'!$C$16,if(and(F364&gt;= 50, F364&lt;60),'Survival Probabilities'!$C$17,if(and(F364&gt;= 60, F364&lt;70),'Survival Probabilities'!$C$18,if(and(F364&gt;= 70, F364&lt;80),5%,if(and(F364&gt;= 80, F364&lt;90),5%,if(isblank(F364),1))))))))))))</f>
        <v>0.3820224719</v>
      </c>
      <c r="Q364" s="4">
        <f>if(L364 = "C",'Survival Probabilities'!$C$7,if(L364="Q",'Survival Probabilities'!$C$8,if(L364="S",'Survival Probabilities'!$C$9,if(isblank(L364),1))))</f>
        <v>0.5535714286</v>
      </c>
      <c r="R364" s="5">
        <f>if(M364='Survival Probabilities'!$B$21,'Survival Probabilities'!$C$21,if(M364='Survival Probabilities'!$B$22,'Survival Probabilities'!$C$22,if(M364='Survival Probabilities'!$B$23,'Survival Probabilities'!$C$23,if(M364='Survival Probabilities'!$B$24,'Survival Probabilities'!$C$24,if(M364='Survival Probabilities'!$B$25,'Survival Probabilities'!$C$25,if(M364='Survival Probabilities'!$B$26,'Survival Probabilities'!$C$26,if(M364='Survival Probabilities'!$B$27,'Survival Probabilities'!$C$27,if(M364='Survival Probabilities'!$B$28,5%,if(M364="",1)))))))))</f>
        <v>1</v>
      </c>
      <c r="S364" s="4">
        <f t="shared" si="1"/>
        <v>0.03811006869</v>
      </c>
      <c r="T364" s="5">
        <f>if(S364&gt;='Survival Probabilities'!$J$4,1,0)</f>
        <v>1</v>
      </c>
      <c r="U364" s="5">
        <f t="shared" si="2"/>
        <v>0</v>
      </c>
    </row>
    <row r="365">
      <c r="A365" s="3">
        <v>364.0</v>
      </c>
      <c r="B365" s="3">
        <v>0.0</v>
      </c>
      <c r="C365" s="3">
        <v>3.0</v>
      </c>
      <c r="D365" s="3" t="s">
        <v>548</v>
      </c>
      <c r="E365" s="3" t="s">
        <v>22</v>
      </c>
      <c r="F365" s="3">
        <v>35.0</v>
      </c>
      <c r="G365" s="3">
        <v>0.0</v>
      </c>
      <c r="H365" s="3">
        <v>0.0</v>
      </c>
      <c r="I365" s="3" t="s">
        <v>549</v>
      </c>
      <c r="J365" s="3">
        <v>7.05</v>
      </c>
      <c r="L365" s="3" t="s">
        <v>24</v>
      </c>
      <c r="M365" s="5" t="str">
        <f t="shared" si="3"/>
        <v/>
      </c>
      <c r="N365" s="4">
        <f>if(C365=1,'Survival Probabilities'!$C$2,if(C365 = 2,'Survival Probabilities'!$C$3,if(C365 = 3,'Survival Probabilities'!$C$4,if(isblank(C365),1))))</f>
        <v>0.2428571429</v>
      </c>
      <c r="O365" s="4">
        <f>if(E365 = "male",'Survival Probabilities'!$C$5,if(E365="female",'Survival Probabilities'!$C$6,if(isblank(E365),1)))</f>
        <v>0.1889081456</v>
      </c>
      <c r="P365" s="4">
        <f>if(F365 &lt; 1,'Survival Probabilities'!$C$10,if(and(F365&gt;= 1, F365&lt;5),'Survival Probabilities'!$C$11, if(and(F365&gt;= 5, F365&lt;10),'Survival Probabilities'!$C$12,if(and(F365&gt;= 10, F365&lt;20),'Survival Probabilities'!$C$13,if(and(F365&gt;= 20, F365&lt;30),'Survival Probabilities'!$C$14,if(and(F365&gt;= 30, F365&lt;40),'Survival Probabilities'!$C$15,if(and(F365&gt;= 40, F365&lt;50),'Survival Probabilities'!$C$16,if(and(F365&gt;= 50, F365&lt;60),'Survival Probabilities'!$C$17,if(and(F365&gt;= 60, F365&lt;70),'Survival Probabilities'!$C$18,if(and(F365&gt;= 70, F365&lt;80),5%,if(and(F365&gt;= 80, F365&lt;90),5%,if(isblank(F365),1))))))))))))</f>
        <v>0.4371257485</v>
      </c>
      <c r="Q365" s="4">
        <f>if(L365 = "C",'Survival Probabilities'!$C$7,if(L365="Q",'Survival Probabilities'!$C$8,if(L365="S",'Survival Probabilities'!$C$9,if(isblank(L365),1))))</f>
        <v>0.3369565217</v>
      </c>
      <c r="R365" s="5">
        <f>if(M365='Survival Probabilities'!$B$21,'Survival Probabilities'!$C$21,if(M365='Survival Probabilities'!$B$22,'Survival Probabilities'!$C$22,if(M365='Survival Probabilities'!$B$23,'Survival Probabilities'!$C$23,if(M365='Survival Probabilities'!$B$24,'Survival Probabilities'!$C$24,if(M365='Survival Probabilities'!$B$25,'Survival Probabilities'!$C$25,if(M365='Survival Probabilities'!$B$26,'Survival Probabilities'!$C$26,if(M365='Survival Probabilities'!$B$27,'Survival Probabilities'!$C$27,if(M365='Survival Probabilities'!$B$28,5%,if(M365="",1)))))))))</f>
        <v>1</v>
      </c>
      <c r="S365" s="4">
        <f t="shared" si="1"/>
        <v>0.00675743414</v>
      </c>
      <c r="T365" s="5">
        <f>if(S365&gt;='Survival Probabilities'!$J$4,1,0)</f>
        <v>0</v>
      </c>
      <c r="U365" s="5">
        <f t="shared" si="2"/>
        <v>1</v>
      </c>
    </row>
    <row r="366">
      <c r="A366" s="3">
        <v>365.0</v>
      </c>
      <c r="B366" s="3">
        <v>0.0</v>
      </c>
      <c r="C366" s="3">
        <v>3.0</v>
      </c>
      <c r="D366" s="3" t="s">
        <v>550</v>
      </c>
      <c r="E366" s="3" t="s">
        <v>22</v>
      </c>
      <c r="G366" s="3">
        <v>1.0</v>
      </c>
      <c r="H366" s="3">
        <v>0.0</v>
      </c>
      <c r="I366" s="3">
        <v>370365.0</v>
      </c>
      <c r="J366" s="3">
        <v>15.5</v>
      </c>
      <c r="L366" s="3" t="s">
        <v>36</v>
      </c>
      <c r="M366" s="5" t="str">
        <f t="shared" si="3"/>
        <v/>
      </c>
      <c r="N366" s="4">
        <f>if(C366=1,'Survival Probabilities'!$C$2,if(C366 = 2,'Survival Probabilities'!$C$3,if(C366 = 3,'Survival Probabilities'!$C$4,if(isblank(C366),1))))</f>
        <v>0.2428571429</v>
      </c>
      <c r="O366" s="4">
        <f>if(E366 = "male",'Survival Probabilities'!$C$5,if(E366="female",'Survival Probabilities'!$C$6,if(isblank(E366),1)))</f>
        <v>0.1889081456</v>
      </c>
      <c r="P366" s="4">
        <f>if(F366 &lt; 1,'Survival Probabilities'!$C$10,if(and(F366&gt;= 1, F366&lt;5),'Survival Probabilities'!$C$11, if(and(F366&gt;= 5, F366&lt;10),'Survival Probabilities'!$C$12,if(and(F366&gt;= 10, F366&lt;20),'Survival Probabilities'!$C$13,if(and(F366&gt;= 20, F366&lt;30),'Survival Probabilities'!$C$14,if(and(F366&gt;= 30, F366&lt;40),'Survival Probabilities'!$C$15,if(and(F366&gt;= 40, F366&lt;50),'Survival Probabilities'!$C$16,if(and(F366&gt;= 50, F366&lt;60),'Survival Probabilities'!$C$17,if(and(F366&gt;= 60, F366&lt;70),'Survival Probabilities'!$C$18,if(and(F366&gt;= 70, F366&lt;80),5%,if(and(F366&gt;= 80, F366&lt;90),5%,if(isblank(F366),1))))))))))))</f>
        <v>1</v>
      </c>
      <c r="Q366" s="4">
        <f>if(L366 = "C",'Survival Probabilities'!$C$7,if(L366="Q",'Survival Probabilities'!$C$8,if(L366="S",'Survival Probabilities'!$C$9,if(isblank(L366),1))))</f>
        <v>0.3896103896</v>
      </c>
      <c r="R366" s="5">
        <f>if(M366='Survival Probabilities'!$B$21,'Survival Probabilities'!$C$21,if(M366='Survival Probabilities'!$B$22,'Survival Probabilities'!$C$22,if(M366='Survival Probabilities'!$B$23,'Survival Probabilities'!$C$23,if(M366='Survival Probabilities'!$B$24,'Survival Probabilities'!$C$24,if(M366='Survival Probabilities'!$B$25,'Survival Probabilities'!$C$25,if(M366='Survival Probabilities'!$B$26,'Survival Probabilities'!$C$26,if(M366='Survival Probabilities'!$B$27,'Survival Probabilities'!$C$27,if(M366='Survival Probabilities'!$B$28,5%,if(M366="",1)))))))))</f>
        <v>1</v>
      </c>
      <c r="S366" s="4">
        <f t="shared" si="1"/>
        <v>0.01787442565</v>
      </c>
      <c r="T366" s="5">
        <f>if(S366&gt;='Survival Probabilities'!$J$4,1,0)</f>
        <v>0</v>
      </c>
      <c r="U366" s="5">
        <f t="shared" si="2"/>
        <v>1</v>
      </c>
    </row>
    <row r="367">
      <c r="A367" s="3">
        <v>366.0</v>
      </c>
      <c r="B367" s="3">
        <v>0.0</v>
      </c>
      <c r="C367" s="3">
        <v>3.0</v>
      </c>
      <c r="D367" s="3" t="s">
        <v>551</v>
      </c>
      <c r="E367" s="3" t="s">
        <v>22</v>
      </c>
      <c r="F367" s="3">
        <v>30.0</v>
      </c>
      <c r="G367" s="3">
        <v>0.0</v>
      </c>
      <c r="H367" s="3">
        <v>0.0</v>
      </c>
      <c r="I367" s="3" t="s">
        <v>552</v>
      </c>
      <c r="J367" s="3">
        <v>7.25</v>
      </c>
      <c r="L367" s="3" t="s">
        <v>24</v>
      </c>
      <c r="M367" s="5" t="str">
        <f t="shared" si="3"/>
        <v/>
      </c>
      <c r="N367" s="4">
        <f>if(C367=1,'Survival Probabilities'!$C$2,if(C367 = 2,'Survival Probabilities'!$C$3,if(C367 = 3,'Survival Probabilities'!$C$4,if(isblank(C367),1))))</f>
        <v>0.2428571429</v>
      </c>
      <c r="O367" s="4">
        <f>if(E367 = "male",'Survival Probabilities'!$C$5,if(E367="female",'Survival Probabilities'!$C$6,if(isblank(E367),1)))</f>
        <v>0.1889081456</v>
      </c>
      <c r="P367" s="4">
        <f>if(F367 &lt; 1,'Survival Probabilities'!$C$10,if(and(F367&gt;= 1, F367&lt;5),'Survival Probabilities'!$C$11, if(and(F367&gt;= 5, F367&lt;10),'Survival Probabilities'!$C$12,if(and(F367&gt;= 10, F367&lt;20),'Survival Probabilities'!$C$13,if(and(F367&gt;= 20, F367&lt;30),'Survival Probabilities'!$C$14,if(and(F367&gt;= 30, F367&lt;40),'Survival Probabilities'!$C$15,if(and(F367&gt;= 40, F367&lt;50),'Survival Probabilities'!$C$16,if(and(F367&gt;= 50, F367&lt;60),'Survival Probabilities'!$C$17,if(and(F367&gt;= 60, F367&lt;70),'Survival Probabilities'!$C$18,if(and(F367&gt;= 70, F367&lt;80),5%,if(and(F367&gt;= 80, F367&lt;90),5%,if(isblank(F367),1))))))))))))</f>
        <v>0.4371257485</v>
      </c>
      <c r="Q367" s="4">
        <f>if(L367 = "C",'Survival Probabilities'!$C$7,if(L367="Q",'Survival Probabilities'!$C$8,if(L367="S",'Survival Probabilities'!$C$9,if(isblank(L367),1))))</f>
        <v>0.3369565217</v>
      </c>
      <c r="R367" s="5">
        <f>if(M367='Survival Probabilities'!$B$21,'Survival Probabilities'!$C$21,if(M367='Survival Probabilities'!$B$22,'Survival Probabilities'!$C$22,if(M367='Survival Probabilities'!$B$23,'Survival Probabilities'!$C$23,if(M367='Survival Probabilities'!$B$24,'Survival Probabilities'!$C$24,if(M367='Survival Probabilities'!$B$25,'Survival Probabilities'!$C$25,if(M367='Survival Probabilities'!$B$26,'Survival Probabilities'!$C$26,if(M367='Survival Probabilities'!$B$27,'Survival Probabilities'!$C$27,if(M367='Survival Probabilities'!$B$28,5%,if(M367="",1)))))))))</f>
        <v>1</v>
      </c>
      <c r="S367" s="4">
        <f t="shared" si="1"/>
        <v>0.00675743414</v>
      </c>
      <c r="T367" s="5">
        <f>if(S367&gt;='Survival Probabilities'!$J$4,1,0)</f>
        <v>0</v>
      </c>
      <c r="U367" s="5">
        <f t="shared" si="2"/>
        <v>1</v>
      </c>
    </row>
    <row r="368">
      <c r="A368" s="3">
        <v>367.0</v>
      </c>
      <c r="B368" s="3">
        <v>1.0</v>
      </c>
      <c r="C368" s="3">
        <v>1.0</v>
      </c>
      <c r="D368" s="3" t="s">
        <v>553</v>
      </c>
      <c r="E368" s="3" t="s">
        <v>26</v>
      </c>
      <c r="F368" s="3">
        <v>60.0</v>
      </c>
      <c r="G368" s="3">
        <v>1.0</v>
      </c>
      <c r="H368" s="3">
        <v>0.0</v>
      </c>
      <c r="I368" s="3">
        <v>110813.0</v>
      </c>
      <c r="J368" s="3">
        <v>75.25</v>
      </c>
      <c r="K368" s="3" t="s">
        <v>554</v>
      </c>
      <c r="L368" s="3" t="s">
        <v>29</v>
      </c>
      <c r="M368" s="5" t="str">
        <f t="shared" si="3"/>
        <v>D</v>
      </c>
      <c r="N368" s="4">
        <f>if(C368=1,'Survival Probabilities'!$C$2,if(C368 = 2,'Survival Probabilities'!$C$3,if(C368 = 3,'Survival Probabilities'!$C$4,if(isblank(C368),1))))</f>
        <v>0.6296296296</v>
      </c>
      <c r="O368" s="4">
        <f>if(E368 = "male",'Survival Probabilities'!$C$5,if(E368="female",'Survival Probabilities'!$C$6,if(isblank(E368),1)))</f>
        <v>0.7420382166</v>
      </c>
      <c r="P368" s="4">
        <f>if(F368 &lt; 1,'Survival Probabilities'!$C$10,if(and(F368&gt;= 1, F368&lt;5),'Survival Probabilities'!$C$11, if(and(F368&gt;= 5, F368&lt;10),'Survival Probabilities'!$C$12,if(and(F368&gt;= 10, F368&lt;20),'Survival Probabilities'!$C$13,if(and(F368&gt;= 20, F368&lt;30),'Survival Probabilities'!$C$14,if(and(F368&gt;= 30, F368&lt;40),'Survival Probabilities'!$C$15,if(and(F368&gt;= 40, F368&lt;50),'Survival Probabilities'!$C$16,if(and(F368&gt;= 50, F368&lt;60),'Survival Probabilities'!$C$17,if(and(F368&gt;= 60, F368&lt;70),'Survival Probabilities'!$C$18,if(and(F368&gt;= 70, F368&lt;80),5%,if(and(F368&gt;= 80, F368&lt;90),5%,if(isblank(F368),1))))))))))))</f>
        <v>0.3157894737</v>
      </c>
      <c r="Q368" s="4">
        <f>if(L368 = "C",'Survival Probabilities'!$C$7,if(L368="Q",'Survival Probabilities'!$C$8,if(L368="S",'Survival Probabilities'!$C$9,if(isblank(L368),1))))</f>
        <v>0.5535714286</v>
      </c>
      <c r="R368" s="4">
        <f>if(M368='Survival Probabilities'!$B$21,'Survival Probabilities'!$C$21,if(M368='Survival Probabilities'!$B$22,'Survival Probabilities'!$C$22,if(M368='Survival Probabilities'!$B$23,'Survival Probabilities'!$C$23,if(M368='Survival Probabilities'!$B$24,'Survival Probabilities'!$C$24,if(M368='Survival Probabilities'!$B$25,'Survival Probabilities'!$C$25,if(M368='Survival Probabilities'!$B$26,'Survival Probabilities'!$C$26,if(M368='Survival Probabilities'!$B$27,'Survival Probabilities'!$C$27,if(M368='Survival Probabilities'!$B$28,5%,if(M368="",1)))))))))</f>
        <v>0.7575757576</v>
      </c>
      <c r="S368" s="4">
        <f t="shared" si="1"/>
        <v>0.06187408865</v>
      </c>
      <c r="T368" s="5">
        <f>if(S368&gt;='Survival Probabilities'!$J$4,1,0)</f>
        <v>1</v>
      </c>
      <c r="U368" s="5">
        <f t="shared" si="2"/>
        <v>1</v>
      </c>
    </row>
    <row r="369">
      <c r="A369" s="3">
        <v>368.0</v>
      </c>
      <c r="B369" s="3">
        <v>1.0</v>
      </c>
      <c r="C369" s="3">
        <v>3.0</v>
      </c>
      <c r="D369" s="3" t="s">
        <v>555</v>
      </c>
      <c r="E369" s="3" t="s">
        <v>26</v>
      </c>
      <c r="G369" s="3">
        <v>0.0</v>
      </c>
      <c r="H369" s="3">
        <v>0.0</v>
      </c>
      <c r="I369" s="3">
        <v>2626.0</v>
      </c>
      <c r="J369" s="3">
        <v>7.2292</v>
      </c>
      <c r="L369" s="3" t="s">
        <v>29</v>
      </c>
      <c r="M369" s="5" t="str">
        <f t="shared" si="3"/>
        <v/>
      </c>
      <c r="N369" s="4">
        <f>if(C369=1,'Survival Probabilities'!$C$2,if(C369 = 2,'Survival Probabilities'!$C$3,if(C369 = 3,'Survival Probabilities'!$C$4,if(isblank(C369),1))))</f>
        <v>0.2428571429</v>
      </c>
      <c r="O369" s="4">
        <f>if(E369 = "male",'Survival Probabilities'!$C$5,if(E369="female",'Survival Probabilities'!$C$6,if(isblank(E369),1)))</f>
        <v>0.7420382166</v>
      </c>
      <c r="P369" s="4">
        <f>if(F369 &lt; 1,'Survival Probabilities'!$C$10,if(and(F369&gt;= 1, F369&lt;5),'Survival Probabilities'!$C$11, if(and(F369&gt;= 5, F369&lt;10),'Survival Probabilities'!$C$12,if(and(F369&gt;= 10, F369&lt;20),'Survival Probabilities'!$C$13,if(and(F369&gt;= 20, F369&lt;30),'Survival Probabilities'!$C$14,if(and(F369&gt;= 30, F369&lt;40),'Survival Probabilities'!$C$15,if(and(F369&gt;= 40, F369&lt;50),'Survival Probabilities'!$C$16,if(and(F369&gt;= 50, F369&lt;60),'Survival Probabilities'!$C$17,if(and(F369&gt;= 60, F369&lt;70),'Survival Probabilities'!$C$18,if(and(F369&gt;= 70, F369&lt;80),5%,if(and(F369&gt;= 80, F369&lt;90),5%,if(isblank(F369),1))))))))))))</f>
        <v>1</v>
      </c>
      <c r="Q369" s="4">
        <f>if(L369 = "C",'Survival Probabilities'!$C$7,if(L369="Q",'Survival Probabilities'!$C$8,if(L369="S",'Survival Probabilities'!$C$9,if(isblank(L369),1))))</f>
        <v>0.5535714286</v>
      </c>
      <c r="R369" s="5">
        <f>if(M369='Survival Probabilities'!$B$21,'Survival Probabilities'!$C$21,if(M369='Survival Probabilities'!$B$22,'Survival Probabilities'!$C$22,if(M369='Survival Probabilities'!$B$23,'Survival Probabilities'!$C$23,if(M369='Survival Probabilities'!$B$24,'Survival Probabilities'!$C$24,if(M369='Survival Probabilities'!$B$25,'Survival Probabilities'!$C$25,if(M369='Survival Probabilities'!$B$26,'Survival Probabilities'!$C$26,if(M369='Survival Probabilities'!$B$27,'Survival Probabilities'!$C$27,if(M369='Survival Probabilities'!$B$28,5%,if(M369="",1)))))))))</f>
        <v>1</v>
      </c>
      <c r="S369" s="4">
        <f t="shared" si="1"/>
        <v>0.09975870922</v>
      </c>
      <c r="T369" s="5">
        <f>if(S369&gt;='Survival Probabilities'!$J$4,1,0)</f>
        <v>1</v>
      </c>
      <c r="U369" s="5">
        <f t="shared" si="2"/>
        <v>1</v>
      </c>
    </row>
    <row r="370">
      <c r="A370" s="3">
        <v>369.0</v>
      </c>
      <c r="B370" s="3">
        <v>1.0</v>
      </c>
      <c r="C370" s="3">
        <v>3.0</v>
      </c>
      <c r="D370" s="3" t="s">
        <v>556</v>
      </c>
      <c r="E370" s="3" t="s">
        <v>26</v>
      </c>
      <c r="G370" s="3">
        <v>0.0</v>
      </c>
      <c r="H370" s="3">
        <v>0.0</v>
      </c>
      <c r="I370" s="3">
        <v>14313.0</v>
      </c>
      <c r="J370" s="3">
        <v>7.75</v>
      </c>
      <c r="L370" s="3" t="s">
        <v>36</v>
      </c>
      <c r="M370" s="5" t="str">
        <f t="shared" si="3"/>
        <v/>
      </c>
      <c r="N370" s="4">
        <f>if(C370=1,'Survival Probabilities'!$C$2,if(C370 = 2,'Survival Probabilities'!$C$3,if(C370 = 3,'Survival Probabilities'!$C$4,if(isblank(C370),1))))</f>
        <v>0.2428571429</v>
      </c>
      <c r="O370" s="4">
        <f>if(E370 = "male",'Survival Probabilities'!$C$5,if(E370="female",'Survival Probabilities'!$C$6,if(isblank(E370),1)))</f>
        <v>0.7420382166</v>
      </c>
      <c r="P370" s="4">
        <f>if(F370 &lt; 1,'Survival Probabilities'!$C$10,if(and(F370&gt;= 1, F370&lt;5),'Survival Probabilities'!$C$11, if(and(F370&gt;= 5, F370&lt;10),'Survival Probabilities'!$C$12,if(and(F370&gt;= 10, F370&lt;20),'Survival Probabilities'!$C$13,if(and(F370&gt;= 20, F370&lt;30),'Survival Probabilities'!$C$14,if(and(F370&gt;= 30, F370&lt;40),'Survival Probabilities'!$C$15,if(and(F370&gt;= 40, F370&lt;50),'Survival Probabilities'!$C$16,if(and(F370&gt;= 50, F370&lt;60),'Survival Probabilities'!$C$17,if(and(F370&gt;= 60, F370&lt;70),'Survival Probabilities'!$C$18,if(and(F370&gt;= 70, F370&lt;80),5%,if(and(F370&gt;= 80, F370&lt;90),5%,if(isblank(F370),1))))))))))))</f>
        <v>1</v>
      </c>
      <c r="Q370" s="4">
        <f>if(L370 = "C",'Survival Probabilities'!$C$7,if(L370="Q",'Survival Probabilities'!$C$8,if(L370="S",'Survival Probabilities'!$C$9,if(isblank(L370),1))))</f>
        <v>0.3896103896</v>
      </c>
      <c r="R370" s="5">
        <f>if(M370='Survival Probabilities'!$B$21,'Survival Probabilities'!$C$21,if(M370='Survival Probabilities'!$B$22,'Survival Probabilities'!$C$22,if(M370='Survival Probabilities'!$B$23,'Survival Probabilities'!$C$23,if(M370='Survival Probabilities'!$B$24,'Survival Probabilities'!$C$24,if(M370='Survival Probabilities'!$B$25,'Survival Probabilities'!$C$25,if(M370='Survival Probabilities'!$B$26,'Survival Probabilities'!$C$26,if(M370='Survival Probabilities'!$B$27,'Survival Probabilities'!$C$27,if(M370='Survival Probabilities'!$B$28,5%,if(M370="",1)))))))))</f>
        <v>1</v>
      </c>
      <c r="S370" s="4">
        <f t="shared" si="1"/>
        <v>0.07021140825</v>
      </c>
      <c r="T370" s="5">
        <f>if(S370&gt;='Survival Probabilities'!$J$4,1,0)</f>
        <v>1</v>
      </c>
      <c r="U370" s="5">
        <f t="shared" si="2"/>
        <v>1</v>
      </c>
    </row>
    <row r="371">
      <c r="A371" s="3">
        <v>370.0</v>
      </c>
      <c r="B371" s="3">
        <v>1.0</v>
      </c>
      <c r="C371" s="3">
        <v>1.0</v>
      </c>
      <c r="D371" s="3" t="s">
        <v>557</v>
      </c>
      <c r="E371" s="3" t="s">
        <v>26</v>
      </c>
      <c r="F371" s="3">
        <v>24.0</v>
      </c>
      <c r="G371" s="3">
        <v>0.0</v>
      </c>
      <c r="H371" s="3">
        <v>0.0</v>
      </c>
      <c r="I371" s="3" t="s">
        <v>558</v>
      </c>
      <c r="J371" s="3">
        <v>69.3</v>
      </c>
      <c r="K371" s="3" t="s">
        <v>559</v>
      </c>
      <c r="L371" s="3" t="s">
        <v>29</v>
      </c>
      <c r="M371" s="5" t="str">
        <f t="shared" si="3"/>
        <v>B</v>
      </c>
      <c r="N371" s="4">
        <f>if(C371=1,'Survival Probabilities'!$C$2,if(C371 = 2,'Survival Probabilities'!$C$3,if(C371 = 3,'Survival Probabilities'!$C$4,if(isblank(C371),1))))</f>
        <v>0.6296296296</v>
      </c>
      <c r="O371" s="4">
        <f>if(E371 = "male",'Survival Probabilities'!$C$5,if(E371="female",'Survival Probabilities'!$C$6,if(isblank(E371),1)))</f>
        <v>0.7420382166</v>
      </c>
      <c r="P371" s="4">
        <f>if(F371 &lt; 1,'Survival Probabilities'!$C$10,if(and(F371&gt;= 1, F371&lt;5),'Survival Probabilities'!$C$11, if(and(F371&gt;= 5, F371&lt;10),'Survival Probabilities'!$C$12,if(and(F371&gt;= 10, F371&lt;20),'Survival Probabilities'!$C$13,if(and(F371&gt;= 20, F371&lt;30),'Survival Probabilities'!$C$14,if(and(F371&gt;= 30, F371&lt;40),'Survival Probabilities'!$C$15,if(and(F371&gt;= 40, F371&lt;50),'Survival Probabilities'!$C$16,if(and(F371&gt;= 50, F371&lt;60),'Survival Probabilities'!$C$17,if(and(F371&gt;= 60, F371&lt;70),'Survival Probabilities'!$C$18,if(and(F371&gt;= 70, F371&lt;80),5%,if(and(F371&gt;= 80, F371&lt;90),5%,if(isblank(F371),1))))))))))))</f>
        <v>0.35</v>
      </c>
      <c r="Q371" s="4">
        <f>if(L371 = "C",'Survival Probabilities'!$C$7,if(L371="Q",'Survival Probabilities'!$C$8,if(L371="S",'Survival Probabilities'!$C$9,if(isblank(L371),1))))</f>
        <v>0.5535714286</v>
      </c>
      <c r="R371" s="4">
        <f>if(M371='Survival Probabilities'!$B$21,'Survival Probabilities'!$C$21,if(M371='Survival Probabilities'!$B$22,'Survival Probabilities'!$C$22,if(M371='Survival Probabilities'!$B$23,'Survival Probabilities'!$C$23,if(M371='Survival Probabilities'!$B$24,'Survival Probabilities'!$C$24,if(M371='Survival Probabilities'!$B$25,'Survival Probabilities'!$C$25,if(M371='Survival Probabilities'!$B$26,'Survival Probabilities'!$C$26,if(M371='Survival Probabilities'!$B$27,'Survival Probabilities'!$C$27,if(M371='Survival Probabilities'!$B$28,5%,if(M371="",1)))))))))</f>
        <v>0.7446808511</v>
      </c>
      <c r="S371" s="4">
        <f t="shared" si="1"/>
        <v>0.06740984488</v>
      </c>
      <c r="T371" s="5">
        <f>if(S371&gt;='Survival Probabilities'!$J$4,1,0)</f>
        <v>1</v>
      </c>
      <c r="U371" s="5">
        <f t="shared" si="2"/>
        <v>1</v>
      </c>
    </row>
    <row r="372">
      <c r="A372" s="3">
        <v>371.0</v>
      </c>
      <c r="B372" s="3">
        <v>1.0</v>
      </c>
      <c r="C372" s="3">
        <v>1.0</v>
      </c>
      <c r="D372" s="3" t="s">
        <v>560</v>
      </c>
      <c r="E372" s="3" t="s">
        <v>22</v>
      </c>
      <c r="F372" s="3">
        <v>25.0</v>
      </c>
      <c r="G372" s="3">
        <v>1.0</v>
      </c>
      <c r="H372" s="3">
        <v>0.0</v>
      </c>
      <c r="I372" s="3">
        <v>11765.0</v>
      </c>
      <c r="J372" s="3">
        <v>55.4417</v>
      </c>
      <c r="K372" s="3" t="s">
        <v>561</v>
      </c>
      <c r="L372" s="3" t="s">
        <v>29</v>
      </c>
      <c r="M372" s="5" t="str">
        <f t="shared" si="3"/>
        <v>E</v>
      </c>
      <c r="N372" s="4">
        <f>if(C372=1,'Survival Probabilities'!$C$2,if(C372 = 2,'Survival Probabilities'!$C$3,if(C372 = 3,'Survival Probabilities'!$C$4,if(isblank(C372),1))))</f>
        <v>0.6296296296</v>
      </c>
      <c r="O372" s="4">
        <f>if(E372 = "male",'Survival Probabilities'!$C$5,if(E372="female",'Survival Probabilities'!$C$6,if(isblank(E372),1)))</f>
        <v>0.1889081456</v>
      </c>
      <c r="P372" s="4">
        <f>if(F372 &lt; 1,'Survival Probabilities'!$C$10,if(and(F372&gt;= 1, F372&lt;5),'Survival Probabilities'!$C$11, if(and(F372&gt;= 5, F372&lt;10),'Survival Probabilities'!$C$12,if(and(F372&gt;= 10, F372&lt;20),'Survival Probabilities'!$C$13,if(and(F372&gt;= 20, F372&lt;30),'Survival Probabilities'!$C$14,if(and(F372&gt;= 30, F372&lt;40),'Survival Probabilities'!$C$15,if(and(F372&gt;= 40, F372&lt;50),'Survival Probabilities'!$C$16,if(and(F372&gt;= 50, F372&lt;60),'Survival Probabilities'!$C$17,if(and(F372&gt;= 60, F372&lt;70),'Survival Probabilities'!$C$18,if(and(F372&gt;= 70, F372&lt;80),5%,if(and(F372&gt;= 80, F372&lt;90),5%,if(isblank(F372),1))))))))))))</f>
        <v>0.35</v>
      </c>
      <c r="Q372" s="4">
        <f>if(L372 = "C",'Survival Probabilities'!$C$7,if(L372="Q",'Survival Probabilities'!$C$8,if(L372="S",'Survival Probabilities'!$C$9,if(isblank(L372),1))))</f>
        <v>0.5535714286</v>
      </c>
      <c r="R372" s="4">
        <f>if(M372='Survival Probabilities'!$B$21,'Survival Probabilities'!$C$21,if(M372='Survival Probabilities'!$B$22,'Survival Probabilities'!$C$22,if(M372='Survival Probabilities'!$B$23,'Survival Probabilities'!$C$23,if(M372='Survival Probabilities'!$B$24,'Survival Probabilities'!$C$24,if(M372='Survival Probabilities'!$B$25,'Survival Probabilities'!$C$25,if(M372='Survival Probabilities'!$B$26,'Survival Probabilities'!$C$26,if(M372='Survival Probabilities'!$B$27,'Survival Probabilities'!$C$27,if(M372='Survival Probabilities'!$B$28,5%,if(M372="",1)))))))))</f>
        <v>0.75</v>
      </c>
      <c r="S372" s="4">
        <f t="shared" si="1"/>
        <v>0.01728378346</v>
      </c>
      <c r="T372" s="5">
        <f>if(S372&gt;='Survival Probabilities'!$J$4,1,0)</f>
        <v>0</v>
      </c>
      <c r="U372" s="5">
        <f t="shared" si="2"/>
        <v>0</v>
      </c>
    </row>
    <row r="373">
      <c r="A373" s="3">
        <v>372.0</v>
      </c>
      <c r="B373" s="3">
        <v>0.0</v>
      </c>
      <c r="C373" s="3">
        <v>3.0</v>
      </c>
      <c r="D373" s="3" t="s">
        <v>562</v>
      </c>
      <c r="E373" s="3" t="s">
        <v>22</v>
      </c>
      <c r="F373" s="3">
        <v>18.0</v>
      </c>
      <c r="G373" s="3">
        <v>1.0</v>
      </c>
      <c r="H373" s="3">
        <v>0.0</v>
      </c>
      <c r="I373" s="3">
        <v>3101267.0</v>
      </c>
      <c r="J373" s="3">
        <v>6.4958</v>
      </c>
      <c r="L373" s="3" t="s">
        <v>24</v>
      </c>
      <c r="M373" s="5" t="str">
        <f t="shared" si="3"/>
        <v/>
      </c>
      <c r="N373" s="4">
        <f>if(C373=1,'Survival Probabilities'!$C$2,if(C373 = 2,'Survival Probabilities'!$C$3,if(C373 = 3,'Survival Probabilities'!$C$4,if(isblank(C373),1))))</f>
        <v>0.2428571429</v>
      </c>
      <c r="O373" s="4">
        <f>if(E373 = "male",'Survival Probabilities'!$C$5,if(E373="female",'Survival Probabilities'!$C$6,if(isblank(E373),1)))</f>
        <v>0.1889081456</v>
      </c>
      <c r="P373" s="4">
        <f>if(F373 &lt; 1,'Survival Probabilities'!$C$10,if(and(F373&gt;= 1, F373&lt;5),'Survival Probabilities'!$C$11, if(and(F373&gt;= 5, F373&lt;10),'Survival Probabilities'!$C$12,if(and(F373&gt;= 10, F373&lt;20),'Survival Probabilities'!$C$13,if(and(F373&gt;= 20, F373&lt;30),'Survival Probabilities'!$C$14,if(and(F373&gt;= 30, F373&lt;40),'Survival Probabilities'!$C$15,if(and(F373&gt;= 40, F373&lt;50),'Survival Probabilities'!$C$16,if(and(F373&gt;= 50, F373&lt;60),'Survival Probabilities'!$C$17,if(and(F373&gt;= 60, F373&lt;70),'Survival Probabilities'!$C$18,if(and(F373&gt;= 70, F373&lt;80),5%,if(and(F373&gt;= 80, F373&lt;90),5%,if(isblank(F373),1))))))))))))</f>
        <v>0.4019607843</v>
      </c>
      <c r="Q373" s="4">
        <f>if(L373 = "C",'Survival Probabilities'!$C$7,if(L373="Q",'Survival Probabilities'!$C$8,if(L373="S",'Survival Probabilities'!$C$9,if(isblank(L373),1))))</f>
        <v>0.3369565217</v>
      </c>
      <c r="R373" s="5">
        <f>if(M373='Survival Probabilities'!$B$21,'Survival Probabilities'!$C$21,if(M373='Survival Probabilities'!$B$22,'Survival Probabilities'!$C$22,if(M373='Survival Probabilities'!$B$23,'Survival Probabilities'!$C$23,if(M373='Survival Probabilities'!$B$24,'Survival Probabilities'!$C$24,if(M373='Survival Probabilities'!$B$25,'Survival Probabilities'!$C$25,if(M373='Survival Probabilities'!$B$26,'Survival Probabilities'!$C$26,if(M373='Survival Probabilities'!$B$27,'Survival Probabilities'!$C$27,if(M373='Survival Probabilities'!$B$28,5%,if(M373="",1)))))))))</f>
        <v>1</v>
      </c>
      <c r="S373" s="4">
        <f t="shared" si="1"/>
        <v>0.006213826424</v>
      </c>
      <c r="T373" s="5">
        <f>if(S373&gt;='Survival Probabilities'!$J$4,1,0)</f>
        <v>0</v>
      </c>
      <c r="U373" s="5">
        <f t="shared" si="2"/>
        <v>1</v>
      </c>
    </row>
    <row r="374">
      <c r="A374" s="3">
        <v>373.0</v>
      </c>
      <c r="B374" s="3">
        <v>0.0</v>
      </c>
      <c r="C374" s="3">
        <v>3.0</v>
      </c>
      <c r="D374" s="3" t="s">
        <v>563</v>
      </c>
      <c r="E374" s="3" t="s">
        <v>22</v>
      </c>
      <c r="F374" s="3">
        <v>19.0</v>
      </c>
      <c r="G374" s="3">
        <v>0.0</v>
      </c>
      <c r="H374" s="3">
        <v>0.0</v>
      </c>
      <c r="I374" s="3">
        <v>323951.0</v>
      </c>
      <c r="J374" s="3">
        <v>8.05</v>
      </c>
      <c r="L374" s="3" t="s">
        <v>24</v>
      </c>
      <c r="M374" s="5" t="str">
        <f t="shared" si="3"/>
        <v/>
      </c>
      <c r="N374" s="4">
        <f>if(C374=1,'Survival Probabilities'!$C$2,if(C374 = 2,'Survival Probabilities'!$C$3,if(C374 = 3,'Survival Probabilities'!$C$4,if(isblank(C374),1))))</f>
        <v>0.2428571429</v>
      </c>
      <c r="O374" s="4">
        <f>if(E374 = "male",'Survival Probabilities'!$C$5,if(E374="female",'Survival Probabilities'!$C$6,if(isblank(E374),1)))</f>
        <v>0.1889081456</v>
      </c>
      <c r="P374" s="4">
        <f>if(F374 &lt; 1,'Survival Probabilities'!$C$10,if(and(F374&gt;= 1, F374&lt;5),'Survival Probabilities'!$C$11, if(and(F374&gt;= 5, F374&lt;10),'Survival Probabilities'!$C$12,if(and(F374&gt;= 10, F374&lt;20),'Survival Probabilities'!$C$13,if(and(F374&gt;= 20, F374&lt;30),'Survival Probabilities'!$C$14,if(and(F374&gt;= 30, F374&lt;40),'Survival Probabilities'!$C$15,if(and(F374&gt;= 40, F374&lt;50),'Survival Probabilities'!$C$16,if(and(F374&gt;= 50, F374&lt;60),'Survival Probabilities'!$C$17,if(and(F374&gt;= 60, F374&lt;70),'Survival Probabilities'!$C$18,if(and(F374&gt;= 70, F374&lt;80),5%,if(and(F374&gt;= 80, F374&lt;90),5%,if(isblank(F374),1))))))))))))</f>
        <v>0.4019607843</v>
      </c>
      <c r="Q374" s="4">
        <f>if(L374 = "C",'Survival Probabilities'!$C$7,if(L374="Q",'Survival Probabilities'!$C$8,if(L374="S",'Survival Probabilities'!$C$9,if(isblank(L374),1))))</f>
        <v>0.3369565217</v>
      </c>
      <c r="R374" s="5">
        <f>if(M374='Survival Probabilities'!$B$21,'Survival Probabilities'!$C$21,if(M374='Survival Probabilities'!$B$22,'Survival Probabilities'!$C$22,if(M374='Survival Probabilities'!$B$23,'Survival Probabilities'!$C$23,if(M374='Survival Probabilities'!$B$24,'Survival Probabilities'!$C$24,if(M374='Survival Probabilities'!$B$25,'Survival Probabilities'!$C$25,if(M374='Survival Probabilities'!$B$26,'Survival Probabilities'!$C$26,if(M374='Survival Probabilities'!$B$27,'Survival Probabilities'!$C$27,if(M374='Survival Probabilities'!$B$28,5%,if(M374="",1)))))))))</f>
        <v>1</v>
      </c>
      <c r="S374" s="4">
        <f t="shared" si="1"/>
        <v>0.006213826424</v>
      </c>
      <c r="T374" s="5">
        <f>if(S374&gt;='Survival Probabilities'!$J$4,1,0)</f>
        <v>0</v>
      </c>
      <c r="U374" s="5">
        <f t="shared" si="2"/>
        <v>1</v>
      </c>
    </row>
    <row r="375">
      <c r="A375" s="3">
        <v>374.0</v>
      </c>
      <c r="B375" s="3">
        <v>0.0</v>
      </c>
      <c r="C375" s="3">
        <v>1.0</v>
      </c>
      <c r="D375" s="3" t="s">
        <v>564</v>
      </c>
      <c r="E375" s="3" t="s">
        <v>22</v>
      </c>
      <c r="F375" s="3">
        <v>22.0</v>
      </c>
      <c r="G375" s="3">
        <v>0.0</v>
      </c>
      <c r="H375" s="3">
        <v>0.0</v>
      </c>
      <c r="I375" s="3" t="s">
        <v>418</v>
      </c>
      <c r="J375" s="3">
        <v>135.6333</v>
      </c>
      <c r="L375" s="3" t="s">
        <v>29</v>
      </c>
      <c r="M375" s="5" t="str">
        <f t="shared" si="3"/>
        <v/>
      </c>
      <c r="N375" s="4">
        <f>if(C375=1,'Survival Probabilities'!$C$2,if(C375 = 2,'Survival Probabilities'!$C$3,if(C375 = 3,'Survival Probabilities'!$C$4,if(isblank(C375),1))))</f>
        <v>0.6296296296</v>
      </c>
      <c r="O375" s="4">
        <f>if(E375 = "male",'Survival Probabilities'!$C$5,if(E375="female",'Survival Probabilities'!$C$6,if(isblank(E375),1)))</f>
        <v>0.1889081456</v>
      </c>
      <c r="P375" s="4">
        <f>if(F375 &lt; 1,'Survival Probabilities'!$C$10,if(and(F375&gt;= 1, F375&lt;5),'Survival Probabilities'!$C$11, if(and(F375&gt;= 5, F375&lt;10),'Survival Probabilities'!$C$12,if(and(F375&gt;= 10, F375&lt;20),'Survival Probabilities'!$C$13,if(and(F375&gt;= 20, F375&lt;30),'Survival Probabilities'!$C$14,if(and(F375&gt;= 30, F375&lt;40),'Survival Probabilities'!$C$15,if(and(F375&gt;= 40, F375&lt;50),'Survival Probabilities'!$C$16,if(and(F375&gt;= 50, F375&lt;60),'Survival Probabilities'!$C$17,if(and(F375&gt;= 60, F375&lt;70),'Survival Probabilities'!$C$18,if(and(F375&gt;= 70, F375&lt;80),5%,if(and(F375&gt;= 80, F375&lt;90),5%,if(isblank(F375),1))))))))))))</f>
        <v>0.35</v>
      </c>
      <c r="Q375" s="4">
        <f>if(L375 = "C",'Survival Probabilities'!$C$7,if(L375="Q",'Survival Probabilities'!$C$8,if(L375="S",'Survival Probabilities'!$C$9,if(isblank(L375),1))))</f>
        <v>0.5535714286</v>
      </c>
      <c r="R375" s="5">
        <f>if(M375='Survival Probabilities'!$B$21,'Survival Probabilities'!$C$21,if(M375='Survival Probabilities'!$B$22,'Survival Probabilities'!$C$22,if(M375='Survival Probabilities'!$B$23,'Survival Probabilities'!$C$23,if(M375='Survival Probabilities'!$B$24,'Survival Probabilities'!$C$24,if(M375='Survival Probabilities'!$B$25,'Survival Probabilities'!$C$25,if(M375='Survival Probabilities'!$B$26,'Survival Probabilities'!$C$26,if(M375='Survival Probabilities'!$B$27,'Survival Probabilities'!$C$27,if(M375='Survival Probabilities'!$B$28,5%,if(M375="",1)))))))))</f>
        <v>1</v>
      </c>
      <c r="S375" s="4">
        <f t="shared" si="1"/>
        <v>0.02304504461</v>
      </c>
      <c r="T375" s="5">
        <f>if(S375&gt;='Survival Probabilities'!$J$4,1,0)</f>
        <v>0</v>
      </c>
      <c r="U375" s="5">
        <f t="shared" si="2"/>
        <v>1</v>
      </c>
    </row>
    <row r="376">
      <c r="A376" s="3">
        <v>375.0</v>
      </c>
      <c r="B376" s="3">
        <v>0.0</v>
      </c>
      <c r="C376" s="3">
        <v>3.0</v>
      </c>
      <c r="D376" s="3" t="s">
        <v>565</v>
      </c>
      <c r="E376" s="3" t="s">
        <v>26</v>
      </c>
      <c r="F376" s="3">
        <v>3.0</v>
      </c>
      <c r="G376" s="3">
        <v>3.0</v>
      </c>
      <c r="H376" s="3">
        <v>1.0</v>
      </c>
      <c r="I376" s="3">
        <v>349909.0</v>
      </c>
      <c r="J376" s="3">
        <v>21.075</v>
      </c>
      <c r="L376" s="3" t="s">
        <v>24</v>
      </c>
      <c r="M376" s="5" t="str">
        <f t="shared" si="3"/>
        <v/>
      </c>
      <c r="N376" s="4">
        <f>if(C376=1,'Survival Probabilities'!$C$2,if(C376 = 2,'Survival Probabilities'!$C$3,if(C376 = 3,'Survival Probabilities'!$C$4,if(isblank(C376),1))))</f>
        <v>0.2428571429</v>
      </c>
      <c r="O376" s="4">
        <f>if(E376 = "male",'Survival Probabilities'!$C$5,if(E376="female",'Survival Probabilities'!$C$6,if(isblank(E376),1)))</f>
        <v>0.7420382166</v>
      </c>
      <c r="P376" s="4">
        <f>if(F376 &lt; 1,'Survival Probabilities'!$C$10,if(and(F376&gt;= 1, F376&lt;5),'Survival Probabilities'!$C$11, if(and(F376&gt;= 5, F376&lt;10),'Survival Probabilities'!$C$12,if(and(F376&gt;= 10, F376&lt;20),'Survival Probabilities'!$C$13,if(and(F376&gt;= 20, F376&lt;30),'Survival Probabilities'!$C$14,if(and(F376&gt;= 30, F376&lt;40),'Survival Probabilities'!$C$15,if(and(F376&gt;= 40, F376&lt;50),'Survival Probabilities'!$C$16,if(and(F376&gt;= 50, F376&lt;60),'Survival Probabilities'!$C$17,if(and(F376&gt;= 60, F376&lt;70),'Survival Probabilities'!$C$18,if(and(F376&gt;= 70, F376&lt;80),5%,if(and(F376&gt;= 80, F376&lt;90),5%,if(isblank(F376),1))))))))))))</f>
        <v>0.6060606061</v>
      </c>
      <c r="Q376" s="4">
        <f>if(L376 = "C",'Survival Probabilities'!$C$7,if(L376="Q",'Survival Probabilities'!$C$8,if(L376="S",'Survival Probabilities'!$C$9,if(isblank(L376),1))))</f>
        <v>0.3369565217</v>
      </c>
      <c r="R376" s="5">
        <f>if(M376='Survival Probabilities'!$B$21,'Survival Probabilities'!$C$21,if(M376='Survival Probabilities'!$B$22,'Survival Probabilities'!$C$22,if(M376='Survival Probabilities'!$B$23,'Survival Probabilities'!$C$23,if(M376='Survival Probabilities'!$B$24,'Survival Probabilities'!$C$24,if(M376='Survival Probabilities'!$B$25,'Survival Probabilities'!$C$25,if(M376='Survival Probabilities'!$B$26,'Survival Probabilities'!$C$26,if(M376='Survival Probabilities'!$B$27,'Survival Probabilities'!$C$27,if(M376='Survival Probabilities'!$B$28,5%,if(M376="",1)))))))))</f>
        <v>1</v>
      </c>
      <c r="S376" s="4">
        <f t="shared" si="1"/>
        <v>0.03680163186</v>
      </c>
      <c r="T376" s="5">
        <f>if(S376&gt;='Survival Probabilities'!$J$4,1,0)</f>
        <v>1</v>
      </c>
      <c r="U376" s="5">
        <f t="shared" si="2"/>
        <v>0</v>
      </c>
    </row>
    <row r="377">
      <c r="A377" s="3">
        <v>376.0</v>
      </c>
      <c r="B377" s="3">
        <v>1.0</v>
      </c>
      <c r="C377" s="3">
        <v>1.0</v>
      </c>
      <c r="D377" s="3" t="s">
        <v>566</v>
      </c>
      <c r="E377" s="3" t="s">
        <v>26</v>
      </c>
      <c r="G377" s="3">
        <v>1.0</v>
      </c>
      <c r="H377" s="3">
        <v>0.0</v>
      </c>
      <c r="I377" s="3" t="s">
        <v>78</v>
      </c>
      <c r="J377" s="3">
        <v>82.1708</v>
      </c>
      <c r="L377" s="3" t="s">
        <v>29</v>
      </c>
      <c r="M377" s="5" t="str">
        <f t="shared" si="3"/>
        <v/>
      </c>
      <c r="N377" s="4">
        <f>if(C377=1,'Survival Probabilities'!$C$2,if(C377 = 2,'Survival Probabilities'!$C$3,if(C377 = 3,'Survival Probabilities'!$C$4,if(isblank(C377),1))))</f>
        <v>0.6296296296</v>
      </c>
      <c r="O377" s="4">
        <f>if(E377 = "male",'Survival Probabilities'!$C$5,if(E377="female",'Survival Probabilities'!$C$6,if(isblank(E377),1)))</f>
        <v>0.7420382166</v>
      </c>
      <c r="P377" s="4">
        <f>if(F377 &lt; 1,'Survival Probabilities'!$C$10,if(and(F377&gt;= 1, F377&lt;5),'Survival Probabilities'!$C$11, if(and(F377&gt;= 5, F377&lt;10),'Survival Probabilities'!$C$12,if(and(F377&gt;= 10, F377&lt;20),'Survival Probabilities'!$C$13,if(and(F377&gt;= 20, F377&lt;30),'Survival Probabilities'!$C$14,if(and(F377&gt;= 30, F377&lt;40),'Survival Probabilities'!$C$15,if(and(F377&gt;= 40, F377&lt;50),'Survival Probabilities'!$C$16,if(and(F377&gt;= 50, F377&lt;60),'Survival Probabilities'!$C$17,if(and(F377&gt;= 60, F377&lt;70),'Survival Probabilities'!$C$18,if(and(F377&gt;= 70, F377&lt;80),5%,if(and(F377&gt;= 80, F377&lt;90),5%,if(isblank(F377),1))))))))))))</f>
        <v>1</v>
      </c>
      <c r="Q377" s="4">
        <f>if(L377 = "C",'Survival Probabilities'!$C$7,if(L377="Q",'Survival Probabilities'!$C$8,if(L377="S",'Survival Probabilities'!$C$9,if(isblank(L377),1))))</f>
        <v>0.5535714286</v>
      </c>
      <c r="R377" s="5">
        <f>if(M377='Survival Probabilities'!$B$21,'Survival Probabilities'!$C$21,if(M377='Survival Probabilities'!$B$22,'Survival Probabilities'!$C$22,if(M377='Survival Probabilities'!$B$23,'Survival Probabilities'!$C$23,if(M377='Survival Probabilities'!$B$24,'Survival Probabilities'!$C$24,if(M377='Survival Probabilities'!$B$25,'Survival Probabilities'!$C$25,if(M377='Survival Probabilities'!$B$26,'Survival Probabilities'!$C$26,if(M377='Survival Probabilities'!$B$27,'Survival Probabilities'!$C$27,if(M377='Survival Probabilities'!$B$28,5%,if(M377="",1)))))))))</f>
        <v>1</v>
      </c>
      <c r="S377" s="4">
        <f t="shared" si="1"/>
        <v>0.2586336906</v>
      </c>
      <c r="T377" s="5">
        <f>if(S377&gt;='Survival Probabilities'!$J$4,1,0)</f>
        <v>1</v>
      </c>
      <c r="U377" s="5">
        <f t="shared" si="2"/>
        <v>1</v>
      </c>
    </row>
    <row r="378">
      <c r="A378" s="3">
        <v>377.0</v>
      </c>
      <c r="B378" s="3">
        <v>1.0</v>
      </c>
      <c r="C378" s="3">
        <v>3.0</v>
      </c>
      <c r="D378" s="3" t="s">
        <v>567</v>
      </c>
      <c r="E378" s="3" t="s">
        <v>26</v>
      </c>
      <c r="F378" s="3">
        <v>22.0</v>
      </c>
      <c r="G378" s="3">
        <v>0.0</v>
      </c>
      <c r="H378" s="3">
        <v>0.0</v>
      </c>
      <c r="I378" s="3" t="s">
        <v>568</v>
      </c>
      <c r="J378" s="3">
        <v>7.25</v>
      </c>
      <c r="L378" s="3" t="s">
        <v>24</v>
      </c>
      <c r="M378" s="5" t="str">
        <f t="shared" si="3"/>
        <v/>
      </c>
      <c r="N378" s="4">
        <f>if(C378=1,'Survival Probabilities'!$C$2,if(C378 = 2,'Survival Probabilities'!$C$3,if(C378 = 3,'Survival Probabilities'!$C$4,if(isblank(C378),1))))</f>
        <v>0.2428571429</v>
      </c>
      <c r="O378" s="4">
        <f>if(E378 = "male",'Survival Probabilities'!$C$5,if(E378="female",'Survival Probabilities'!$C$6,if(isblank(E378),1)))</f>
        <v>0.7420382166</v>
      </c>
      <c r="P378" s="4">
        <f>if(F378 &lt; 1,'Survival Probabilities'!$C$10,if(and(F378&gt;= 1, F378&lt;5),'Survival Probabilities'!$C$11, if(and(F378&gt;= 5, F378&lt;10),'Survival Probabilities'!$C$12,if(and(F378&gt;= 10, F378&lt;20),'Survival Probabilities'!$C$13,if(and(F378&gt;= 20, F378&lt;30),'Survival Probabilities'!$C$14,if(and(F378&gt;= 30, F378&lt;40),'Survival Probabilities'!$C$15,if(and(F378&gt;= 40, F378&lt;50),'Survival Probabilities'!$C$16,if(and(F378&gt;= 50, F378&lt;60),'Survival Probabilities'!$C$17,if(and(F378&gt;= 60, F378&lt;70),'Survival Probabilities'!$C$18,if(and(F378&gt;= 70, F378&lt;80),5%,if(and(F378&gt;= 80, F378&lt;90),5%,if(isblank(F378),1))))))))))))</f>
        <v>0.35</v>
      </c>
      <c r="Q378" s="4">
        <f>if(L378 = "C",'Survival Probabilities'!$C$7,if(L378="Q",'Survival Probabilities'!$C$8,if(L378="S",'Survival Probabilities'!$C$9,if(isblank(L378),1))))</f>
        <v>0.3369565217</v>
      </c>
      <c r="R378" s="5">
        <f>if(M378='Survival Probabilities'!$B$21,'Survival Probabilities'!$C$21,if(M378='Survival Probabilities'!$B$22,'Survival Probabilities'!$C$22,if(M378='Survival Probabilities'!$B$23,'Survival Probabilities'!$C$23,if(M378='Survival Probabilities'!$B$24,'Survival Probabilities'!$C$24,if(M378='Survival Probabilities'!$B$25,'Survival Probabilities'!$C$25,if(M378='Survival Probabilities'!$B$26,'Survival Probabilities'!$C$26,if(M378='Survival Probabilities'!$B$27,'Survival Probabilities'!$C$27,if(M378='Survival Probabilities'!$B$28,5%,if(M378="",1)))))))))</f>
        <v>1</v>
      </c>
      <c r="S378" s="4">
        <f t="shared" si="1"/>
        <v>0.0212529424</v>
      </c>
      <c r="T378" s="5">
        <f>if(S378&gt;='Survival Probabilities'!$J$4,1,0)</f>
        <v>0</v>
      </c>
      <c r="U378" s="5">
        <f t="shared" si="2"/>
        <v>0</v>
      </c>
    </row>
    <row r="379">
      <c r="A379" s="3">
        <v>378.0</v>
      </c>
      <c r="B379" s="3">
        <v>0.0</v>
      </c>
      <c r="C379" s="3">
        <v>1.0</v>
      </c>
      <c r="D379" s="3" t="s">
        <v>569</v>
      </c>
      <c r="E379" s="3" t="s">
        <v>22</v>
      </c>
      <c r="F379" s="3">
        <v>27.0</v>
      </c>
      <c r="G379" s="3">
        <v>0.0</v>
      </c>
      <c r="H379" s="3">
        <v>2.0</v>
      </c>
      <c r="I379" s="3">
        <v>113503.0</v>
      </c>
      <c r="J379" s="3">
        <v>211.5</v>
      </c>
      <c r="K379" s="3" t="s">
        <v>570</v>
      </c>
      <c r="L379" s="3" t="s">
        <v>29</v>
      </c>
      <c r="M379" s="5" t="str">
        <f t="shared" si="3"/>
        <v>C</v>
      </c>
      <c r="N379" s="4">
        <f>if(C379=1,'Survival Probabilities'!$C$2,if(C379 = 2,'Survival Probabilities'!$C$3,if(C379 = 3,'Survival Probabilities'!$C$4,if(isblank(C379),1))))</f>
        <v>0.6296296296</v>
      </c>
      <c r="O379" s="4">
        <f>if(E379 = "male",'Survival Probabilities'!$C$5,if(E379="female",'Survival Probabilities'!$C$6,if(isblank(E379),1)))</f>
        <v>0.1889081456</v>
      </c>
      <c r="P379" s="4">
        <f>if(F379 &lt; 1,'Survival Probabilities'!$C$10,if(and(F379&gt;= 1, F379&lt;5),'Survival Probabilities'!$C$11, if(and(F379&gt;= 5, F379&lt;10),'Survival Probabilities'!$C$12,if(and(F379&gt;= 10, F379&lt;20),'Survival Probabilities'!$C$13,if(and(F379&gt;= 20, F379&lt;30),'Survival Probabilities'!$C$14,if(and(F379&gt;= 30, F379&lt;40),'Survival Probabilities'!$C$15,if(and(F379&gt;= 40, F379&lt;50),'Survival Probabilities'!$C$16,if(and(F379&gt;= 50, F379&lt;60),'Survival Probabilities'!$C$17,if(and(F379&gt;= 60, F379&lt;70),'Survival Probabilities'!$C$18,if(and(F379&gt;= 70, F379&lt;80),5%,if(and(F379&gt;= 80, F379&lt;90),5%,if(isblank(F379),1))))))))))))</f>
        <v>0.35</v>
      </c>
      <c r="Q379" s="4">
        <f>if(L379 = "C",'Survival Probabilities'!$C$7,if(L379="Q",'Survival Probabilities'!$C$8,if(L379="S",'Survival Probabilities'!$C$9,if(isblank(L379),1))))</f>
        <v>0.5535714286</v>
      </c>
      <c r="R379" s="4">
        <f>if(M379='Survival Probabilities'!$B$21,'Survival Probabilities'!$C$21,if(M379='Survival Probabilities'!$B$22,'Survival Probabilities'!$C$22,if(M379='Survival Probabilities'!$B$23,'Survival Probabilities'!$C$23,if(M379='Survival Probabilities'!$B$24,'Survival Probabilities'!$C$24,if(M379='Survival Probabilities'!$B$25,'Survival Probabilities'!$C$25,if(M379='Survival Probabilities'!$B$26,'Survival Probabilities'!$C$26,if(M379='Survival Probabilities'!$B$27,'Survival Probabilities'!$C$27,if(M379='Survival Probabilities'!$B$28,5%,if(M379="",1)))))))))</f>
        <v>0.593220339</v>
      </c>
      <c r="S379" s="4">
        <f t="shared" si="1"/>
        <v>0.01367078918</v>
      </c>
      <c r="T379" s="5">
        <f>if(S379&gt;='Survival Probabilities'!$J$4,1,0)</f>
        <v>0</v>
      </c>
      <c r="U379" s="5">
        <f t="shared" si="2"/>
        <v>1</v>
      </c>
    </row>
    <row r="380">
      <c r="A380" s="3">
        <v>379.0</v>
      </c>
      <c r="B380" s="3">
        <v>0.0</v>
      </c>
      <c r="C380" s="3">
        <v>3.0</v>
      </c>
      <c r="D380" s="3" t="s">
        <v>571</v>
      </c>
      <c r="E380" s="3" t="s">
        <v>22</v>
      </c>
      <c r="F380" s="3">
        <v>20.0</v>
      </c>
      <c r="G380" s="3">
        <v>0.0</v>
      </c>
      <c r="H380" s="3">
        <v>0.0</v>
      </c>
      <c r="I380" s="3">
        <v>2648.0</v>
      </c>
      <c r="J380" s="3">
        <v>4.0125</v>
      </c>
      <c r="L380" s="3" t="s">
        <v>29</v>
      </c>
      <c r="M380" s="5" t="str">
        <f t="shared" si="3"/>
        <v/>
      </c>
      <c r="N380" s="4">
        <f>if(C380=1,'Survival Probabilities'!$C$2,if(C380 = 2,'Survival Probabilities'!$C$3,if(C380 = 3,'Survival Probabilities'!$C$4,if(isblank(C380),1))))</f>
        <v>0.2428571429</v>
      </c>
      <c r="O380" s="4">
        <f>if(E380 = "male",'Survival Probabilities'!$C$5,if(E380="female",'Survival Probabilities'!$C$6,if(isblank(E380),1)))</f>
        <v>0.1889081456</v>
      </c>
      <c r="P380" s="4">
        <f>if(F380 &lt; 1,'Survival Probabilities'!$C$10,if(and(F380&gt;= 1, F380&lt;5),'Survival Probabilities'!$C$11, if(and(F380&gt;= 5, F380&lt;10),'Survival Probabilities'!$C$12,if(and(F380&gt;= 10, F380&lt;20),'Survival Probabilities'!$C$13,if(and(F380&gt;= 20, F380&lt;30),'Survival Probabilities'!$C$14,if(and(F380&gt;= 30, F380&lt;40),'Survival Probabilities'!$C$15,if(and(F380&gt;= 40, F380&lt;50),'Survival Probabilities'!$C$16,if(and(F380&gt;= 50, F380&lt;60),'Survival Probabilities'!$C$17,if(and(F380&gt;= 60, F380&lt;70),'Survival Probabilities'!$C$18,if(and(F380&gt;= 70, F380&lt;80),5%,if(and(F380&gt;= 80, F380&lt;90),5%,if(isblank(F380),1))))))))))))</f>
        <v>0.35</v>
      </c>
      <c r="Q380" s="4">
        <f>if(L380 = "C",'Survival Probabilities'!$C$7,if(L380="Q",'Survival Probabilities'!$C$8,if(L380="S",'Survival Probabilities'!$C$9,if(isblank(L380),1))))</f>
        <v>0.5535714286</v>
      </c>
      <c r="R380" s="5">
        <f>if(M380='Survival Probabilities'!$B$21,'Survival Probabilities'!$C$21,if(M380='Survival Probabilities'!$B$22,'Survival Probabilities'!$C$22,if(M380='Survival Probabilities'!$B$23,'Survival Probabilities'!$C$23,if(M380='Survival Probabilities'!$B$24,'Survival Probabilities'!$C$24,if(M380='Survival Probabilities'!$B$25,'Survival Probabilities'!$C$25,if(M380='Survival Probabilities'!$B$26,'Survival Probabilities'!$C$26,if(M380='Survival Probabilities'!$B$27,'Survival Probabilities'!$C$27,if(M380='Survival Probabilities'!$B$28,5%,if(M380="",1)))))))))</f>
        <v>1</v>
      </c>
      <c r="S380" s="4">
        <f t="shared" si="1"/>
        <v>0.008888802922</v>
      </c>
      <c r="T380" s="5">
        <f>if(S380&gt;='Survival Probabilities'!$J$4,1,0)</f>
        <v>0</v>
      </c>
      <c r="U380" s="5">
        <f t="shared" si="2"/>
        <v>1</v>
      </c>
    </row>
    <row r="381">
      <c r="A381" s="3">
        <v>380.0</v>
      </c>
      <c r="B381" s="3">
        <v>0.0</v>
      </c>
      <c r="C381" s="3">
        <v>3.0</v>
      </c>
      <c r="D381" s="3" t="s">
        <v>572</v>
      </c>
      <c r="E381" s="3" t="s">
        <v>22</v>
      </c>
      <c r="F381" s="3">
        <v>19.0</v>
      </c>
      <c r="G381" s="3">
        <v>0.0</v>
      </c>
      <c r="H381" s="3">
        <v>0.0</v>
      </c>
      <c r="I381" s="3">
        <v>347069.0</v>
      </c>
      <c r="J381" s="3">
        <v>7.775</v>
      </c>
      <c r="L381" s="3" t="s">
        <v>24</v>
      </c>
      <c r="M381" s="5" t="str">
        <f t="shared" si="3"/>
        <v/>
      </c>
      <c r="N381" s="4">
        <f>if(C381=1,'Survival Probabilities'!$C$2,if(C381 = 2,'Survival Probabilities'!$C$3,if(C381 = 3,'Survival Probabilities'!$C$4,if(isblank(C381),1))))</f>
        <v>0.2428571429</v>
      </c>
      <c r="O381" s="4">
        <f>if(E381 = "male",'Survival Probabilities'!$C$5,if(E381="female",'Survival Probabilities'!$C$6,if(isblank(E381),1)))</f>
        <v>0.1889081456</v>
      </c>
      <c r="P381" s="4">
        <f>if(F381 &lt; 1,'Survival Probabilities'!$C$10,if(and(F381&gt;= 1, F381&lt;5),'Survival Probabilities'!$C$11, if(and(F381&gt;= 5, F381&lt;10),'Survival Probabilities'!$C$12,if(and(F381&gt;= 10, F381&lt;20),'Survival Probabilities'!$C$13,if(and(F381&gt;= 20, F381&lt;30),'Survival Probabilities'!$C$14,if(and(F381&gt;= 30, F381&lt;40),'Survival Probabilities'!$C$15,if(and(F381&gt;= 40, F381&lt;50),'Survival Probabilities'!$C$16,if(and(F381&gt;= 50, F381&lt;60),'Survival Probabilities'!$C$17,if(and(F381&gt;= 60, F381&lt;70),'Survival Probabilities'!$C$18,if(and(F381&gt;= 70, F381&lt;80),5%,if(and(F381&gt;= 80, F381&lt;90),5%,if(isblank(F381),1))))))))))))</f>
        <v>0.4019607843</v>
      </c>
      <c r="Q381" s="4">
        <f>if(L381 = "C",'Survival Probabilities'!$C$7,if(L381="Q",'Survival Probabilities'!$C$8,if(L381="S",'Survival Probabilities'!$C$9,if(isblank(L381),1))))</f>
        <v>0.3369565217</v>
      </c>
      <c r="R381" s="5">
        <f>if(M381='Survival Probabilities'!$B$21,'Survival Probabilities'!$C$21,if(M381='Survival Probabilities'!$B$22,'Survival Probabilities'!$C$22,if(M381='Survival Probabilities'!$B$23,'Survival Probabilities'!$C$23,if(M381='Survival Probabilities'!$B$24,'Survival Probabilities'!$C$24,if(M381='Survival Probabilities'!$B$25,'Survival Probabilities'!$C$25,if(M381='Survival Probabilities'!$B$26,'Survival Probabilities'!$C$26,if(M381='Survival Probabilities'!$B$27,'Survival Probabilities'!$C$27,if(M381='Survival Probabilities'!$B$28,5%,if(M381="",1)))))))))</f>
        <v>1</v>
      </c>
      <c r="S381" s="4">
        <f t="shared" si="1"/>
        <v>0.006213826424</v>
      </c>
      <c r="T381" s="5">
        <f>if(S381&gt;='Survival Probabilities'!$J$4,1,0)</f>
        <v>0</v>
      </c>
      <c r="U381" s="5">
        <f t="shared" si="2"/>
        <v>1</v>
      </c>
    </row>
    <row r="382">
      <c r="A382" s="3">
        <v>381.0</v>
      </c>
      <c r="B382" s="3">
        <v>1.0</v>
      </c>
      <c r="C382" s="3">
        <v>1.0</v>
      </c>
      <c r="D382" s="3" t="s">
        <v>573</v>
      </c>
      <c r="E382" s="3" t="s">
        <v>26</v>
      </c>
      <c r="F382" s="3">
        <v>42.0</v>
      </c>
      <c r="G382" s="3">
        <v>0.0</v>
      </c>
      <c r="H382" s="3">
        <v>0.0</v>
      </c>
      <c r="I382" s="3" t="s">
        <v>574</v>
      </c>
      <c r="J382" s="3">
        <v>227.525</v>
      </c>
      <c r="L382" s="3" t="s">
        <v>29</v>
      </c>
      <c r="M382" s="5" t="str">
        <f t="shared" si="3"/>
        <v/>
      </c>
      <c r="N382" s="4">
        <f>if(C382=1,'Survival Probabilities'!$C$2,if(C382 = 2,'Survival Probabilities'!$C$3,if(C382 = 3,'Survival Probabilities'!$C$4,if(isblank(C382),1))))</f>
        <v>0.6296296296</v>
      </c>
      <c r="O382" s="4">
        <f>if(E382 = "male",'Survival Probabilities'!$C$5,if(E382="female",'Survival Probabilities'!$C$6,if(isblank(E382),1)))</f>
        <v>0.7420382166</v>
      </c>
      <c r="P382" s="4">
        <f>if(F382 &lt; 1,'Survival Probabilities'!$C$10,if(and(F382&gt;= 1, F382&lt;5),'Survival Probabilities'!$C$11, if(and(F382&gt;= 5, F382&lt;10),'Survival Probabilities'!$C$12,if(and(F382&gt;= 10, F382&lt;20),'Survival Probabilities'!$C$13,if(and(F382&gt;= 20, F382&lt;30),'Survival Probabilities'!$C$14,if(and(F382&gt;= 30, F382&lt;40),'Survival Probabilities'!$C$15,if(and(F382&gt;= 40, F382&lt;50),'Survival Probabilities'!$C$16,if(and(F382&gt;= 50, F382&lt;60),'Survival Probabilities'!$C$17,if(and(F382&gt;= 60, F382&lt;70),'Survival Probabilities'!$C$18,if(and(F382&gt;= 70, F382&lt;80),5%,if(and(F382&gt;= 80, F382&lt;90),5%,if(isblank(F382),1))))))))))))</f>
        <v>0.3820224719</v>
      </c>
      <c r="Q382" s="4">
        <f>if(L382 = "C",'Survival Probabilities'!$C$7,if(L382="Q",'Survival Probabilities'!$C$8,if(L382="S",'Survival Probabilities'!$C$9,if(isblank(L382),1))))</f>
        <v>0.5535714286</v>
      </c>
      <c r="R382" s="5">
        <f>if(M382='Survival Probabilities'!$B$21,'Survival Probabilities'!$C$21,if(M382='Survival Probabilities'!$B$22,'Survival Probabilities'!$C$22,if(M382='Survival Probabilities'!$B$23,'Survival Probabilities'!$C$23,if(M382='Survival Probabilities'!$B$24,'Survival Probabilities'!$C$24,if(M382='Survival Probabilities'!$B$25,'Survival Probabilities'!$C$25,if(M382='Survival Probabilities'!$B$26,'Survival Probabilities'!$C$26,if(M382='Survival Probabilities'!$B$27,'Survival Probabilities'!$C$27,if(M382='Survival Probabilities'!$B$28,5%,if(M382="",1)))))))))</f>
        <v>1</v>
      </c>
      <c r="S382" s="4">
        <f t="shared" si="1"/>
        <v>0.09880388179</v>
      </c>
      <c r="T382" s="5">
        <f>if(S382&gt;='Survival Probabilities'!$J$4,1,0)</f>
        <v>1</v>
      </c>
      <c r="U382" s="5">
        <f t="shared" si="2"/>
        <v>1</v>
      </c>
    </row>
    <row r="383">
      <c r="A383" s="3">
        <v>382.0</v>
      </c>
      <c r="B383" s="3">
        <v>1.0</v>
      </c>
      <c r="C383" s="3">
        <v>3.0</v>
      </c>
      <c r="D383" s="3" t="s">
        <v>575</v>
      </c>
      <c r="E383" s="3" t="s">
        <v>26</v>
      </c>
      <c r="F383" s="3">
        <v>1.0</v>
      </c>
      <c r="G383" s="3">
        <v>0.0</v>
      </c>
      <c r="H383" s="3">
        <v>2.0</v>
      </c>
      <c r="I383" s="3">
        <v>2653.0</v>
      </c>
      <c r="J383" s="3">
        <v>15.7417</v>
      </c>
      <c r="L383" s="3" t="s">
        <v>29</v>
      </c>
      <c r="M383" s="5" t="str">
        <f t="shared" si="3"/>
        <v/>
      </c>
      <c r="N383" s="4">
        <f>if(C383=1,'Survival Probabilities'!$C$2,if(C383 = 2,'Survival Probabilities'!$C$3,if(C383 = 3,'Survival Probabilities'!$C$4,if(isblank(C383),1))))</f>
        <v>0.2428571429</v>
      </c>
      <c r="O383" s="4">
        <f>if(E383 = "male",'Survival Probabilities'!$C$5,if(E383="female",'Survival Probabilities'!$C$6,if(isblank(E383),1)))</f>
        <v>0.7420382166</v>
      </c>
      <c r="P383" s="4">
        <f>if(F383 &lt; 1,'Survival Probabilities'!$C$10,if(and(F383&gt;= 1, F383&lt;5),'Survival Probabilities'!$C$11, if(and(F383&gt;= 5, F383&lt;10),'Survival Probabilities'!$C$12,if(and(F383&gt;= 10, F383&lt;20),'Survival Probabilities'!$C$13,if(and(F383&gt;= 20, F383&lt;30),'Survival Probabilities'!$C$14,if(and(F383&gt;= 30, F383&lt;40),'Survival Probabilities'!$C$15,if(and(F383&gt;= 40, F383&lt;50),'Survival Probabilities'!$C$16,if(and(F383&gt;= 50, F383&lt;60),'Survival Probabilities'!$C$17,if(and(F383&gt;= 60, F383&lt;70),'Survival Probabilities'!$C$18,if(and(F383&gt;= 70, F383&lt;80),5%,if(and(F383&gt;= 80, F383&lt;90),5%,if(isblank(F383),1))))))))))))</f>
        <v>0.6060606061</v>
      </c>
      <c r="Q383" s="4">
        <f>if(L383 = "C",'Survival Probabilities'!$C$7,if(L383="Q",'Survival Probabilities'!$C$8,if(L383="S",'Survival Probabilities'!$C$9,if(isblank(L383),1))))</f>
        <v>0.5535714286</v>
      </c>
      <c r="R383" s="5">
        <f>if(M383='Survival Probabilities'!$B$21,'Survival Probabilities'!$C$21,if(M383='Survival Probabilities'!$B$22,'Survival Probabilities'!$C$22,if(M383='Survival Probabilities'!$B$23,'Survival Probabilities'!$C$23,if(M383='Survival Probabilities'!$B$24,'Survival Probabilities'!$C$24,if(M383='Survival Probabilities'!$B$25,'Survival Probabilities'!$C$25,if(M383='Survival Probabilities'!$B$26,'Survival Probabilities'!$C$26,if(M383='Survival Probabilities'!$B$27,'Survival Probabilities'!$C$27,if(M383='Survival Probabilities'!$B$28,5%,if(M383="",1)))))))))</f>
        <v>1</v>
      </c>
      <c r="S383" s="4">
        <f t="shared" si="1"/>
        <v>0.06045982377</v>
      </c>
      <c r="T383" s="5">
        <f>if(S383&gt;='Survival Probabilities'!$J$4,1,0)</f>
        <v>1</v>
      </c>
      <c r="U383" s="5">
        <f t="shared" si="2"/>
        <v>1</v>
      </c>
    </row>
    <row r="384">
      <c r="A384" s="3">
        <v>383.0</v>
      </c>
      <c r="B384" s="3">
        <v>0.0</v>
      </c>
      <c r="C384" s="3">
        <v>3.0</v>
      </c>
      <c r="D384" s="3" t="s">
        <v>576</v>
      </c>
      <c r="E384" s="3" t="s">
        <v>22</v>
      </c>
      <c r="F384" s="3">
        <v>32.0</v>
      </c>
      <c r="G384" s="3">
        <v>0.0</v>
      </c>
      <c r="H384" s="3">
        <v>0.0</v>
      </c>
      <c r="I384" s="3" t="s">
        <v>577</v>
      </c>
      <c r="J384" s="3">
        <v>7.925</v>
      </c>
      <c r="L384" s="3" t="s">
        <v>24</v>
      </c>
      <c r="M384" s="5" t="str">
        <f t="shared" si="3"/>
        <v/>
      </c>
      <c r="N384" s="4">
        <f>if(C384=1,'Survival Probabilities'!$C$2,if(C384 = 2,'Survival Probabilities'!$C$3,if(C384 = 3,'Survival Probabilities'!$C$4,if(isblank(C384),1))))</f>
        <v>0.2428571429</v>
      </c>
      <c r="O384" s="4">
        <f>if(E384 = "male",'Survival Probabilities'!$C$5,if(E384="female",'Survival Probabilities'!$C$6,if(isblank(E384),1)))</f>
        <v>0.1889081456</v>
      </c>
      <c r="P384" s="4">
        <f>if(F384 &lt; 1,'Survival Probabilities'!$C$10,if(and(F384&gt;= 1, F384&lt;5),'Survival Probabilities'!$C$11, if(and(F384&gt;= 5, F384&lt;10),'Survival Probabilities'!$C$12,if(and(F384&gt;= 10, F384&lt;20),'Survival Probabilities'!$C$13,if(and(F384&gt;= 20, F384&lt;30),'Survival Probabilities'!$C$14,if(and(F384&gt;= 30, F384&lt;40),'Survival Probabilities'!$C$15,if(and(F384&gt;= 40, F384&lt;50),'Survival Probabilities'!$C$16,if(and(F384&gt;= 50, F384&lt;60),'Survival Probabilities'!$C$17,if(and(F384&gt;= 60, F384&lt;70),'Survival Probabilities'!$C$18,if(and(F384&gt;= 70, F384&lt;80),5%,if(and(F384&gt;= 80, F384&lt;90),5%,if(isblank(F384),1))))))))))))</f>
        <v>0.4371257485</v>
      </c>
      <c r="Q384" s="4">
        <f>if(L384 = "C",'Survival Probabilities'!$C$7,if(L384="Q",'Survival Probabilities'!$C$8,if(L384="S",'Survival Probabilities'!$C$9,if(isblank(L384),1))))</f>
        <v>0.3369565217</v>
      </c>
      <c r="R384" s="5">
        <f>if(M384='Survival Probabilities'!$B$21,'Survival Probabilities'!$C$21,if(M384='Survival Probabilities'!$B$22,'Survival Probabilities'!$C$22,if(M384='Survival Probabilities'!$B$23,'Survival Probabilities'!$C$23,if(M384='Survival Probabilities'!$B$24,'Survival Probabilities'!$C$24,if(M384='Survival Probabilities'!$B$25,'Survival Probabilities'!$C$25,if(M384='Survival Probabilities'!$B$26,'Survival Probabilities'!$C$26,if(M384='Survival Probabilities'!$B$27,'Survival Probabilities'!$C$27,if(M384='Survival Probabilities'!$B$28,5%,if(M384="",1)))))))))</f>
        <v>1</v>
      </c>
      <c r="S384" s="4">
        <f t="shared" si="1"/>
        <v>0.00675743414</v>
      </c>
      <c r="T384" s="5">
        <f>if(S384&gt;='Survival Probabilities'!$J$4,1,0)</f>
        <v>0</v>
      </c>
      <c r="U384" s="5">
        <f t="shared" si="2"/>
        <v>1</v>
      </c>
    </row>
    <row r="385">
      <c r="A385" s="3">
        <v>384.0</v>
      </c>
      <c r="B385" s="3">
        <v>1.0</v>
      </c>
      <c r="C385" s="3">
        <v>1.0</v>
      </c>
      <c r="D385" s="3" t="s">
        <v>578</v>
      </c>
      <c r="E385" s="3" t="s">
        <v>26</v>
      </c>
      <c r="F385" s="3">
        <v>35.0</v>
      </c>
      <c r="G385" s="3">
        <v>1.0</v>
      </c>
      <c r="H385" s="3">
        <v>0.0</v>
      </c>
      <c r="I385" s="3">
        <v>113789.0</v>
      </c>
      <c r="J385" s="3">
        <v>52.0</v>
      </c>
      <c r="L385" s="3" t="s">
        <v>24</v>
      </c>
      <c r="M385" s="5" t="str">
        <f t="shared" si="3"/>
        <v/>
      </c>
      <c r="N385" s="4">
        <f>if(C385=1,'Survival Probabilities'!$C$2,if(C385 = 2,'Survival Probabilities'!$C$3,if(C385 = 3,'Survival Probabilities'!$C$4,if(isblank(C385),1))))</f>
        <v>0.6296296296</v>
      </c>
      <c r="O385" s="4">
        <f>if(E385 = "male",'Survival Probabilities'!$C$5,if(E385="female",'Survival Probabilities'!$C$6,if(isblank(E385),1)))</f>
        <v>0.7420382166</v>
      </c>
      <c r="P385" s="4">
        <f>if(F385 &lt; 1,'Survival Probabilities'!$C$10,if(and(F385&gt;= 1, F385&lt;5),'Survival Probabilities'!$C$11, if(and(F385&gt;= 5, F385&lt;10),'Survival Probabilities'!$C$12,if(and(F385&gt;= 10, F385&lt;20),'Survival Probabilities'!$C$13,if(and(F385&gt;= 20, F385&lt;30),'Survival Probabilities'!$C$14,if(and(F385&gt;= 30, F385&lt;40),'Survival Probabilities'!$C$15,if(and(F385&gt;= 40, F385&lt;50),'Survival Probabilities'!$C$16,if(and(F385&gt;= 50, F385&lt;60),'Survival Probabilities'!$C$17,if(and(F385&gt;= 60, F385&lt;70),'Survival Probabilities'!$C$18,if(and(F385&gt;= 70, F385&lt;80),5%,if(and(F385&gt;= 80, F385&lt;90),5%,if(isblank(F385),1))))))))))))</f>
        <v>0.4371257485</v>
      </c>
      <c r="Q385" s="4">
        <f>if(L385 = "C",'Survival Probabilities'!$C$7,if(L385="Q",'Survival Probabilities'!$C$8,if(L385="S",'Survival Probabilities'!$C$9,if(isblank(L385),1))))</f>
        <v>0.3369565217</v>
      </c>
      <c r="R385" s="5">
        <f>if(M385='Survival Probabilities'!$B$21,'Survival Probabilities'!$C$21,if(M385='Survival Probabilities'!$B$22,'Survival Probabilities'!$C$22,if(M385='Survival Probabilities'!$B$23,'Survival Probabilities'!$C$23,if(M385='Survival Probabilities'!$B$24,'Survival Probabilities'!$C$24,if(M385='Survival Probabilities'!$B$25,'Survival Probabilities'!$C$25,if(M385='Survival Probabilities'!$B$26,'Survival Probabilities'!$C$26,if(M385='Survival Probabilities'!$B$27,'Survival Probabilities'!$C$27,if(M385='Survival Probabilities'!$B$28,5%,if(M385="",1)))))))))</f>
        <v>1</v>
      </c>
      <c r="S385" s="4">
        <f t="shared" si="1"/>
        <v>0.06881635818</v>
      </c>
      <c r="T385" s="5">
        <f>if(S385&gt;='Survival Probabilities'!$J$4,1,0)</f>
        <v>1</v>
      </c>
      <c r="U385" s="5">
        <f t="shared" si="2"/>
        <v>1</v>
      </c>
    </row>
    <row r="386">
      <c r="A386" s="3">
        <v>385.0</v>
      </c>
      <c r="B386" s="3">
        <v>0.0</v>
      </c>
      <c r="C386" s="3">
        <v>3.0</v>
      </c>
      <c r="D386" s="3" t="s">
        <v>579</v>
      </c>
      <c r="E386" s="3" t="s">
        <v>22</v>
      </c>
      <c r="G386" s="3">
        <v>0.0</v>
      </c>
      <c r="H386" s="3">
        <v>0.0</v>
      </c>
      <c r="I386" s="3">
        <v>349227.0</v>
      </c>
      <c r="J386" s="3">
        <v>7.8958</v>
      </c>
      <c r="L386" s="3" t="s">
        <v>24</v>
      </c>
      <c r="M386" s="5" t="str">
        <f t="shared" si="3"/>
        <v/>
      </c>
      <c r="N386" s="4">
        <f>if(C386=1,'Survival Probabilities'!$C$2,if(C386 = 2,'Survival Probabilities'!$C$3,if(C386 = 3,'Survival Probabilities'!$C$4,if(isblank(C386),1))))</f>
        <v>0.2428571429</v>
      </c>
      <c r="O386" s="4">
        <f>if(E386 = "male",'Survival Probabilities'!$C$5,if(E386="female",'Survival Probabilities'!$C$6,if(isblank(E386),1)))</f>
        <v>0.1889081456</v>
      </c>
      <c r="P386" s="4">
        <f>if(F386 &lt; 1,'Survival Probabilities'!$C$10,if(and(F386&gt;= 1, F386&lt;5),'Survival Probabilities'!$C$11, if(and(F386&gt;= 5, F386&lt;10),'Survival Probabilities'!$C$12,if(and(F386&gt;= 10, F386&lt;20),'Survival Probabilities'!$C$13,if(and(F386&gt;= 20, F386&lt;30),'Survival Probabilities'!$C$14,if(and(F386&gt;= 30, F386&lt;40),'Survival Probabilities'!$C$15,if(and(F386&gt;= 40, F386&lt;50),'Survival Probabilities'!$C$16,if(and(F386&gt;= 50, F386&lt;60),'Survival Probabilities'!$C$17,if(and(F386&gt;= 60, F386&lt;70),'Survival Probabilities'!$C$18,if(and(F386&gt;= 70, F386&lt;80),5%,if(and(F386&gt;= 80, F386&lt;90),5%,if(isblank(F386),1))))))))))))</f>
        <v>1</v>
      </c>
      <c r="Q386" s="4">
        <f>if(L386 = "C",'Survival Probabilities'!$C$7,if(L386="Q",'Survival Probabilities'!$C$8,if(L386="S",'Survival Probabilities'!$C$9,if(isblank(L386),1))))</f>
        <v>0.3369565217</v>
      </c>
      <c r="R386" s="5">
        <f>if(M386='Survival Probabilities'!$B$21,'Survival Probabilities'!$C$21,if(M386='Survival Probabilities'!$B$22,'Survival Probabilities'!$C$22,if(M386='Survival Probabilities'!$B$23,'Survival Probabilities'!$C$23,if(M386='Survival Probabilities'!$B$24,'Survival Probabilities'!$C$24,if(M386='Survival Probabilities'!$B$25,'Survival Probabilities'!$C$25,if(M386='Survival Probabilities'!$B$26,'Survival Probabilities'!$C$26,if(M386='Survival Probabilities'!$B$27,'Survival Probabilities'!$C$27,if(M386='Survival Probabilities'!$B$28,5%,if(M386="",1)))))))))</f>
        <v>1</v>
      </c>
      <c r="S386" s="4">
        <f t="shared" si="1"/>
        <v>0.01545878769</v>
      </c>
      <c r="T386" s="5">
        <f>if(S386&gt;='Survival Probabilities'!$J$4,1,0)</f>
        <v>0</v>
      </c>
      <c r="U386" s="5">
        <f t="shared" si="2"/>
        <v>1</v>
      </c>
    </row>
    <row r="387">
      <c r="A387" s="3">
        <v>386.0</v>
      </c>
      <c r="B387" s="3">
        <v>0.0</v>
      </c>
      <c r="C387" s="3">
        <v>2.0</v>
      </c>
      <c r="D387" s="3" t="s">
        <v>580</v>
      </c>
      <c r="E387" s="3" t="s">
        <v>22</v>
      </c>
      <c r="F387" s="3">
        <v>18.0</v>
      </c>
      <c r="G387" s="3">
        <v>0.0</v>
      </c>
      <c r="H387" s="3">
        <v>0.0</v>
      </c>
      <c r="I387" s="3" t="s">
        <v>135</v>
      </c>
      <c r="J387" s="3">
        <v>73.5</v>
      </c>
      <c r="L387" s="3" t="s">
        <v>24</v>
      </c>
      <c r="M387" s="5" t="str">
        <f t="shared" si="3"/>
        <v/>
      </c>
      <c r="N387" s="4">
        <f>if(C387=1,'Survival Probabilities'!$C$2,if(C387 = 2,'Survival Probabilities'!$C$3,if(C387 = 3,'Survival Probabilities'!$C$4,if(isblank(C387),1))))</f>
        <v>0.472826087</v>
      </c>
      <c r="O387" s="4">
        <f>if(E387 = "male",'Survival Probabilities'!$C$5,if(E387="female",'Survival Probabilities'!$C$6,if(isblank(E387),1)))</f>
        <v>0.1889081456</v>
      </c>
      <c r="P387" s="4">
        <f>if(F387 &lt; 1,'Survival Probabilities'!$C$10,if(and(F387&gt;= 1, F387&lt;5),'Survival Probabilities'!$C$11, if(and(F387&gt;= 5, F387&lt;10),'Survival Probabilities'!$C$12,if(and(F387&gt;= 10, F387&lt;20),'Survival Probabilities'!$C$13,if(and(F387&gt;= 20, F387&lt;30),'Survival Probabilities'!$C$14,if(and(F387&gt;= 30, F387&lt;40),'Survival Probabilities'!$C$15,if(and(F387&gt;= 40, F387&lt;50),'Survival Probabilities'!$C$16,if(and(F387&gt;= 50, F387&lt;60),'Survival Probabilities'!$C$17,if(and(F387&gt;= 60, F387&lt;70),'Survival Probabilities'!$C$18,if(and(F387&gt;= 70, F387&lt;80),5%,if(and(F387&gt;= 80, F387&lt;90),5%,if(isblank(F387),1))))))))))))</f>
        <v>0.4019607843</v>
      </c>
      <c r="Q387" s="4">
        <f>if(L387 = "C",'Survival Probabilities'!$C$7,if(L387="Q",'Survival Probabilities'!$C$8,if(L387="S",'Survival Probabilities'!$C$9,if(isblank(L387),1))))</f>
        <v>0.3369565217</v>
      </c>
      <c r="R387" s="5">
        <f>if(M387='Survival Probabilities'!$B$21,'Survival Probabilities'!$C$21,if(M387='Survival Probabilities'!$B$22,'Survival Probabilities'!$C$22,if(M387='Survival Probabilities'!$B$23,'Survival Probabilities'!$C$23,if(M387='Survival Probabilities'!$B$24,'Survival Probabilities'!$C$24,if(M387='Survival Probabilities'!$B$25,'Survival Probabilities'!$C$25,if(M387='Survival Probabilities'!$B$26,'Survival Probabilities'!$C$26,if(M387='Survival Probabilities'!$B$27,'Survival Probabilities'!$C$27,if(M387='Survival Probabilities'!$B$28,5%,if(M387="",1)))))))))</f>
        <v>1</v>
      </c>
      <c r="S387" s="4">
        <f t="shared" si="1"/>
        <v>0.01209789096</v>
      </c>
      <c r="T387" s="5">
        <f>if(S387&gt;='Survival Probabilities'!$J$4,1,0)</f>
        <v>0</v>
      </c>
      <c r="U387" s="5">
        <f t="shared" si="2"/>
        <v>1</v>
      </c>
    </row>
    <row r="388">
      <c r="A388" s="3">
        <v>387.0</v>
      </c>
      <c r="B388" s="3">
        <v>0.0</v>
      </c>
      <c r="C388" s="3">
        <v>3.0</v>
      </c>
      <c r="D388" s="3" t="s">
        <v>581</v>
      </c>
      <c r="E388" s="3" t="s">
        <v>22</v>
      </c>
      <c r="F388" s="3">
        <v>1.0</v>
      </c>
      <c r="G388" s="3">
        <v>5.0</v>
      </c>
      <c r="H388" s="3">
        <v>2.0</v>
      </c>
      <c r="I388" s="3" t="s">
        <v>114</v>
      </c>
      <c r="J388" s="3">
        <v>46.9</v>
      </c>
      <c r="L388" s="3" t="s">
        <v>24</v>
      </c>
      <c r="M388" s="5" t="str">
        <f t="shared" si="3"/>
        <v/>
      </c>
      <c r="N388" s="4">
        <f>if(C388=1,'Survival Probabilities'!$C$2,if(C388 = 2,'Survival Probabilities'!$C$3,if(C388 = 3,'Survival Probabilities'!$C$4,if(isblank(C388),1))))</f>
        <v>0.2428571429</v>
      </c>
      <c r="O388" s="4">
        <f>if(E388 = "male",'Survival Probabilities'!$C$5,if(E388="female",'Survival Probabilities'!$C$6,if(isblank(E388),1)))</f>
        <v>0.1889081456</v>
      </c>
      <c r="P388" s="4">
        <f>if(F388 &lt; 1,'Survival Probabilities'!$C$10,if(and(F388&gt;= 1, F388&lt;5),'Survival Probabilities'!$C$11, if(and(F388&gt;= 5, F388&lt;10),'Survival Probabilities'!$C$12,if(and(F388&gt;= 10, F388&lt;20),'Survival Probabilities'!$C$13,if(and(F388&gt;= 20, F388&lt;30),'Survival Probabilities'!$C$14,if(and(F388&gt;= 30, F388&lt;40),'Survival Probabilities'!$C$15,if(and(F388&gt;= 40, F388&lt;50),'Survival Probabilities'!$C$16,if(and(F388&gt;= 50, F388&lt;60),'Survival Probabilities'!$C$17,if(and(F388&gt;= 60, F388&lt;70),'Survival Probabilities'!$C$18,if(and(F388&gt;= 70, F388&lt;80),5%,if(and(F388&gt;= 80, F388&lt;90),5%,if(isblank(F388),1))))))))))))</f>
        <v>0.6060606061</v>
      </c>
      <c r="Q388" s="4">
        <f>if(L388 = "C",'Survival Probabilities'!$C$7,if(L388="Q",'Survival Probabilities'!$C$8,if(L388="S",'Survival Probabilities'!$C$9,if(isblank(L388),1))))</f>
        <v>0.3369565217</v>
      </c>
      <c r="R388" s="5">
        <f>if(M388='Survival Probabilities'!$B$21,'Survival Probabilities'!$C$21,if(M388='Survival Probabilities'!$B$22,'Survival Probabilities'!$C$22,if(M388='Survival Probabilities'!$B$23,'Survival Probabilities'!$C$23,if(M388='Survival Probabilities'!$B$24,'Survival Probabilities'!$C$24,if(M388='Survival Probabilities'!$B$25,'Survival Probabilities'!$C$25,if(M388='Survival Probabilities'!$B$26,'Survival Probabilities'!$C$26,if(M388='Survival Probabilities'!$B$27,'Survival Probabilities'!$C$27,if(M388='Survival Probabilities'!$B$28,5%,if(M388="",1)))))))))</f>
        <v>1</v>
      </c>
      <c r="S388" s="4">
        <f t="shared" si="1"/>
        <v>0.009368962236</v>
      </c>
      <c r="T388" s="5">
        <f>if(S388&gt;='Survival Probabilities'!$J$4,1,0)</f>
        <v>0</v>
      </c>
      <c r="U388" s="5">
        <f t="shared" si="2"/>
        <v>1</v>
      </c>
    </row>
    <row r="389">
      <c r="A389" s="3">
        <v>388.0</v>
      </c>
      <c r="B389" s="3">
        <v>1.0</v>
      </c>
      <c r="C389" s="3">
        <v>2.0</v>
      </c>
      <c r="D389" s="3" t="s">
        <v>582</v>
      </c>
      <c r="E389" s="3" t="s">
        <v>26</v>
      </c>
      <c r="F389" s="3">
        <v>36.0</v>
      </c>
      <c r="G389" s="3">
        <v>0.0</v>
      </c>
      <c r="H389" s="3">
        <v>0.0</v>
      </c>
      <c r="I389" s="3">
        <v>27849.0</v>
      </c>
      <c r="J389" s="3">
        <v>13.0</v>
      </c>
      <c r="L389" s="3" t="s">
        <v>24</v>
      </c>
      <c r="M389" s="5" t="str">
        <f t="shared" si="3"/>
        <v/>
      </c>
      <c r="N389" s="4">
        <f>if(C389=1,'Survival Probabilities'!$C$2,if(C389 = 2,'Survival Probabilities'!$C$3,if(C389 = 3,'Survival Probabilities'!$C$4,if(isblank(C389),1))))</f>
        <v>0.472826087</v>
      </c>
      <c r="O389" s="4">
        <f>if(E389 = "male",'Survival Probabilities'!$C$5,if(E389="female",'Survival Probabilities'!$C$6,if(isblank(E389),1)))</f>
        <v>0.7420382166</v>
      </c>
      <c r="P389" s="4">
        <f>if(F389 &lt; 1,'Survival Probabilities'!$C$10,if(and(F389&gt;= 1, F389&lt;5),'Survival Probabilities'!$C$11, if(and(F389&gt;= 5, F389&lt;10),'Survival Probabilities'!$C$12,if(and(F389&gt;= 10, F389&lt;20),'Survival Probabilities'!$C$13,if(and(F389&gt;= 20, F389&lt;30),'Survival Probabilities'!$C$14,if(and(F389&gt;= 30, F389&lt;40),'Survival Probabilities'!$C$15,if(and(F389&gt;= 40, F389&lt;50),'Survival Probabilities'!$C$16,if(and(F389&gt;= 50, F389&lt;60),'Survival Probabilities'!$C$17,if(and(F389&gt;= 60, F389&lt;70),'Survival Probabilities'!$C$18,if(and(F389&gt;= 70, F389&lt;80),5%,if(and(F389&gt;= 80, F389&lt;90),5%,if(isblank(F389),1))))))))))))</f>
        <v>0.4371257485</v>
      </c>
      <c r="Q389" s="4">
        <f>if(L389 = "C",'Survival Probabilities'!$C$7,if(L389="Q",'Survival Probabilities'!$C$8,if(L389="S",'Survival Probabilities'!$C$9,if(isblank(L389),1))))</f>
        <v>0.3369565217</v>
      </c>
      <c r="R389" s="5">
        <f>if(M389='Survival Probabilities'!$B$21,'Survival Probabilities'!$C$21,if(M389='Survival Probabilities'!$B$22,'Survival Probabilities'!$C$22,if(M389='Survival Probabilities'!$B$23,'Survival Probabilities'!$C$23,if(M389='Survival Probabilities'!$B$24,'Survival Probabilities'!$C$24,if(M389='Survival Probabilities'!$B$25,'Survival Probabilities'!$C$25,if(M389='Survival Probabilities'!$B$26,'Survival Probabilities'!$C$26,if(M389='Survival Probabilities'!$B$27,'Survival Probabilities'!$C$27,if(M389='Survival Probabilities'!$B$28,5%,if(M389="",1)))))))))</f>
        <v>1</v>
      </c>
      <c r="S389" s="4">
        <f t="shared" si="1"/>
        <v>0.05167826898</v>
      </c>
      <c r="T389" s="5">
        <f>if(S389&gt;='Survival Probabilities'!$J$4,1,0)</f>
        <v>1</v>
      </c>
      <c r="U389" s="5">
        <f t="shared" si="2"/>
        <v>1</v>
      </c>
    </row>
    <row r="390">
      <c r="A390" s="3">
        <v>389.0</v>
      </c>
      <c r="B390" s="3">
        <v>0.0</v>
      </c>
      <c r="C390" s="3">
        <v>3.0</v>
      </c>
      <c r="D390" s="3" t="s">
        <v>583</v>
      </c>
      <c r="E390" s="3" t="s">
        <v>22</v>
      </c>
      <c r="G390" s="3">
        <v>0.0</v>
      </c>
      <c r="H390" s="3">
        <v>0.0</v>
      </c>
      <c r="I390" s="3">
        <v>367655.0</v>
      </c>
      <c r="J390" s="3">
        <v>7.7292</v>
      </c>
      <c r="L390" s="3" t="s">
        <v>36</v>
      </c>
      <c r="M390" s="5" t="str">
        <f t="shared" si="3"/>
        <v/>
      </c>
      <c r="N390" s="4">
        <f>if(C390=1,'Survival Probabilities'!$C$2,if(C390 = 2,'Survival Probabilities'!$C$3,if(C390 = 3,'Survival Probabilities'!$C$4,if(isblank(C390),1))))</f>
        <v>0.2428571429</v>
      </c>
      <c r="O390" s="4">
        <f>if(E390 = "male",'Survival Probabilities'!$C$5,if(E390="female",'Survival Probabilities'!$C$6,if(isblank(E390),1)))</f>
        <v>0.1889081456</v>
      </c>
      <c r="P390" s="4">
        <f>if(F390 &lt; 1,'Survival Probabilities'!$C$10,if(and(F390&gt;= 1, F390&lt;5),'Survival Probabilities'!$C$11, if(and(F390&gt;= 5, F390&lt;10),'Survival Probabilities'!$C$12,if(and(F390&gt;= 10, F390&lt;20),'Survival Probabilities'!$C$13,if(and(F390&gt;= 20, F390&lt;30),'Survival Probabilities'!$C$14,if(and(F390&gt;= 30, F390&lt;40),'Survival Probabilities'!$C$15,if(and(F390&gt;= 40, F390&lt;50),'Survival Probabilities'!$C$16,if(and(F390&gt;= 50, F390&lt;60),'Survival Probabilities'!$C$17,if(and(F390&gt;= 60, F390&lt;70),'Survival Probabilities'!$C$18,if(and(F390&gt;= 70, F390&lt;80),5%,if(and(F390&gt;= 80, F390&lt;90),5%,if(isblank(F390),1))))))))))))</f>
        <v>1</v>
      </c>
      <c r="Q390" s="4">
        <f>if(L390 = "C",'Survival Probabilities'!$C$7,if(L390="Q",'Survival Probabilities'!$C$8,if(L390="S",'Survival Probabilities'!$C$9,if(isblank(L390),1))))</f>
        <v>0.3896103896</v>
      </c>
      <c r="R390" s="5">
        <f>if(M390='Survival Probabilities'!$B$21,'Survival Probabilities'!$C$21,if(M390='Survival Probabilities'!$B$22,'Survival Probabilities'!$C$22,if(M390='Survival Probabilities'!$B$23,'Survival Probabilities'!$C$23,if(M390='Survival Probabilities'!$B$24,'Survival Probabilities'!$C$24,if(M390='Survival Probabilities'!$B$25,'Survival Probabilities'!$C$25,if(M390='Survival Probabilities'!$B$26,'Survival Probabilities'!$C$26,if(M390='Survival Probabilities'!$B$27,'Survival Probabilities'!$C$27,if(M390='Survival Probabilities'!$B$28,5%,if(M390="",1)))))))))</f>
        <v>1</v>
      </c>
      <c r="S390" s="4">
        <f t="shared" si="1"/>
        <v>0.01787442565</v>
      </c>
      <c r="T390" s="5">
        <f>if(S390&gt;='Survival Probabilities'!$J$4,1,0)</f>
        <v>0</v>
      </c>
      <c r="U390" s="5">
        <f t="shared" si="2"/>
        <v>1</v>
      </c>
    </row>
    <row r="391">
      <c r="A391" s="3">
        <v>390.0</v>
      </c>
      <c r="B391" s="3">
        <v>1.0</v>
      </c>
      <c r="C391" s="3">
        <v>2.0</v>
      </c>
      <c r="D391" s="3" t="s">
        <v>584</v>
      </c>
      <c r="E391" s="3" t="s">
        <v>26</v>
      </c>
      <c r="F391" s="3">
        <v>17.0</v>
      </c>
      <c r="G391" s="3">
        <v>0.0</v>
      </c>
      <c r="H391" s="3">
        <v>0.0</v>
      </c>
      <c r="I391" s="3" t="s">
        <v>585</v>
      </c>
      <c r="J391" s="3">
        <v>12.0</v>
      </c>
      <c r="L391" s="3" t="s">
        <v>29</v>
      </c>
      <c r="M391" s="5" t="str">
        <f t="shared" si="3"/>
        <v/>
      </c>
      <c r="N391" s="4">
        <f>if(C391=1,'Survival Probabilities'!$C$2,if(C391 = 2,'Survival Probabilities'!$C$3,if(C391 = 3,'Survival Probabilities'!$C$4,if(isblank(C391),1))))</f>
        <v>0.472826087</v>
      </c>
      <c r="O391" s="4">
        <f>if(E391 = "male",'Survival Probabilities'!$C$5,if(E391="female",'Survival Probabilities'!$C$6,if(isblank(E391),1)))</f>
        <v>0.7420382166</v>
      </c>
      <c r="P391" s="4">
        <f>if(F391 &lt; 1,'Survival Probabilities'!$C$10,if(and(F391&gt;= 1, F391&lt;5),'Survival Probabilities'!$C$11, if(and(F391&gt;= 5, F391&lt;10),'Survival Probabilities'!$C$12,if(and(F391&gt;= 10, F391&lt;20),'Survival Probabilities'!$C$13,if(and(F391&gt;= 20, F391&lt;30),'Survival Probabilities'!$C$14,if(and(F391&gt;= 30, F391&lt;40),'Survival Probabilities'!$C$15,if(and(F391&gt;= 40, F391&lt;50),'Survival Probabilities'!$C$16,if(and(F391&gt;= 50, F391&lt;60),'Survival Probabilities'!$C$17,if(and(F391&gt;= 60, F391&lt;70),'Survival Probabilities'!$C$18,if(and(F391&gt;= 70, F391&lt;80),5%,if(and(F391&gt;= 80, F391&lt;90),5%,if(isblank(F391),1))))))))))))</f>
        <v>0.4019607843</v>
      </c>
      <c r="Q391" s="4">
        <f>if(L391 = "C",'Survival Probabilities'!$C$7,if(L391="Q",'Survival Probabilities'!$C$8,if(L391="S",'Survival Probabilities'!$C$9,if(isblank(L391),1))))</f>
        <v>0.5535714286</v>
      </c>
      <c r="R391" s="5">
        <f>if(M391='Survival Probabilities'!$B$21,'Survival Probabilities'!$C$21,if(M391='Survival Probabilities'!$B$22,'Survival Probabilities'!$C$22,if(M391='Survival Probabilities'!$B$23,'Survival Probabilities'!$C$23,if(M391='Survival Probabilities'!$B$24,'Survival Probabilities'!$C$24,if(M391='Survival Probabilities'!$B$25,'Survival Probabilities'!$C$25,if(M391='Survival Probabilities'!$B$26,'Survival Probabilities'!$C$26,if(M391='Survival Probabilities'!$B$27,'Survival Probabilities'!$C$27,if(M391='Survival Probabilities'!$B$28,5%,if(M391="",1)))))))))</f>
        <v>1</v>
      </c>
      <c r="S391" s="4">
        <f t="shared" si="1"/>
        <v>0.07807015729</v>
      </c>
      <c r="T391" s="5">
        <f>if(S391&gt;='Survival Probabilities'!$J$4,1,0)</f>
        <v>1</v>
      </c>
      <c r="U391" s="5">
        <f t="shared" si="2"/>
        <v>1</v>
      </c>
    </row>
    <row r="392">
      <c r="A392" s="3">
        <v>391.0</v>
      </c>
      <c r="B392" s="3">
        <v>1.0</v>
      </c>
      <c r="C392" s="3">
        <v>1.0</v>
      </c>
      <c r="D392" s="3" t="s">
        <v>586</v>
      </c>
      <c r="E392" s="3" t="s">
        <v>22</v>
      </c>
      <c r="F392" s="3">
        <v>36.0</v>
      </c>
      <c r="G392" s="3">
        <v>1.0</v>
      </c>
      <c r="H392" s="3">
        <v>2.0</v>
      </c>
      <c r="I392" s="3">
        <v>113760.0</v>
      </c>
      <c r="J392" s="3">
        <v>120.0</v>
      </c>
      <c r="K392" s="3" t="s">
        <v>587</v>
      </c>
      <c r="L392" s="3" t="s">
        <v>24</v>
      </c>
      <c r="M392" s="5" t="str">
        <f t="shared" si="3"/>
        <v>B</v>
      </c>
      <c r="N392" s="4">
        <f>if(C392=1,'Survival Probabilities'!$C$2,if(C392 = 2,'Survival Probabilities'!$C$3,if(C392 = 3,'Survival Probabilities'!$C$4,if(isblank(C392),1))))</f>
        <v>0.6296296296</v>
      </c>
      <c r="O392" s="4">
        <f>if(E392 = "male",'Survival Probabilities'!$C$5,if(E392="female",'Survival Probabilities'!$C$6,if(isblank(E392),1)))</f>
        <v>0.1889081456</v>
      </c>
      <c r="P392" s="4">
        <f>if(F392 &lt; 1,'Survival Probabilities'!$C$10,if(and(F392&gt;= 1, F392&lt;5),'Survival Probabilities'!$C$11, if(and(F392&gt;= 5, F392&lt;10),'Survival Probabilities'!$C$12,if(and(F392&gt;= 10, F392&lt;20),'Survival Probabilities'!$C$13,if(and(F392&gt;= 20, F392&lt;30),'Survival Probabilities'!$C$14,if(and(F392&gt;= 30, F392&lt;40),'Survival Probabilities'!$C$15,if(and(F392&gt;= 40, F392&lt;50),'Survival Probabilities'!$C$16,if(and(F392&gt;= 50, F392&lt;60),'Survival Probabilities'!$C$17,if(and(F392&gt;= 60, F392&lt;70),'Survival Probabilities'!$C$18,if(and(F392&gt;= 70, F392&lt;80),5%,if(and(F392&gt;= 80, F392&lt;90),5%,if(isblank(F392),1))))))))))))</f>
        <v>0.4371257485</v>
      </c>
      <c r="Q392" s="4">
        <f>if(L392 = "C",'Survival Probabilities'!$C$7,if(L392="Q",'Survival Probabilities'!$C$8,if(L392="S",'Survival Probabilities'!$C$9,if(isblank(L392),1))))</f>
        <v>0.3369565217</v>
      </c>
      <c r="R392" s="4">
        <f>if(M392='Survival Probabilities'!$B$21,'Survival Probabilities'!$C$21,if(M392='Survival Probabilities'!$B$22,'Survival Probabilities'!$C$22,if(M392='Survival Probabilities'!$B$23,'Survival Probabilities'!$C$23,if(M392='Survival Probabilities'!$B$24,'Survival Probabilities'!$C$24,if(M392='Survival Probabilities'!$B$25,'Survival Probabilities'!$C$25,if(M392='Survival Probabilities'!$B$26,'Survival Probabilities'!$C$26,if(M392='Survival Probabilities'!$B$27,'Survival Probabilities'!$C$27,if(M392='Survival Probabilities'!$B$28,5%,if(M392="",1)))))))))</f>
        <v>0.7446808511</v>
      </c>
      <c r="S392" s="4">
        <f t="shared" si="1"/>
        <v>0.01304626765</v>
      </c>
      <c r="T392" s="5">
        <f>if(S392&gt;='Survival Probabilities'!$J$4,1,0)</f>
        <v>0</v>
      </c>
      <c r="U392" s="5">
        <f t="shared" si="2"/>
        <v>0</v>
      </c>
    </row>
    <row r="393">
      <c r="A393" s="3">
        <v>392.0</v>
      </c>
      <c r="B393" s="3">
        <v>1.0</v>
      </c>
      <c r="C393" s="3">
        <v>3.0</v>
      </c>
      <c r="D393" s="3" t="s">
        <v>588</v>
      </c>
      <c r="E393" s="3" t="s">
        <v>22</v>
      </c>
      <c r="F393" s="3">
        <v>21.0</v>
      </c>
      <c r="G393" s="3">
        <v>0.0</v>
      </c>
      <c r="H393" s="3">
        <v>0.0</v>
      </c>
      <c r="I393" s="3">
        <v>350034.0</v>
      </c>
      <c r="J393" s="3">
        <v>7.7958</v>
      </c>
      <c r="L393" s="3" t="s">
        <v>24</v>
      </c>
      <c r="M393" s="5" t="str">
        <f t="shared" si="3"/>
        <v/>
      </c>
      <c r="N393" s="4">
        <f>if(C393=1,'Survival Probabilities'!$C$2,if(C393 = 2,'Survival Probabilities'!$C$3,if(C393 = 3,'Survival Probabilities'!$C$4,if(isblank(C393),1))))</f>
        <v>0.2428571429</v>
      </c>
      <c r="O393" s="4">
        <f>if(E393 = "male",'Survival Probabilities'!$C$5,if(E393="female",'Survival Probabilities'!$C$6,if(isblank(E393),1)))</f>
        <v>0.1889081456</v>
      </c>
      <c r="P393" s="4">
        <f>if(F393 &lt; 1,'Survival Probabilities'!$C$10,if(and(F393&gt;= 1, F393&lt;5),'Survival Probabilities'!$C$11, if(and(F393&gt;= 5, F393&lt;10),'Survival Probabilities'!$C$12,if(and(F393&gt;= 10, F393&lt;20),'Survival Probabilities'!$C$13,if(and(F393&gt;= 20, F393&lt;30),'Survival Probabilities'!$C$14,if(and(F393&gt;= 30, F393&lt;40),'Survival Probabilities'!$C$15,if(and(F393&gt;= 40, F393&lt;50),'Survival Probabilities'!$C$16,if(and(F393&gt;= 50, F393&lt;60),'Survival Probabilities'!$C$17,if(and(F393&gt;= 60, F393&lt;70),'Survival Probabilities'!$C$18,if(and(F393&gt;= 70, F393&lt;80),5%,if(and(F393&gt;= 80, F393&lt;90),5%,if(isblank(F393),1))))))))))))</f>
        <v>0.35</v>
      </c>
      <c r="Q393" s="4">
        <f>if(L393 = "C",'Survival Probabilities'!$C$7,if(L393="Q",'Survival Probabilities'!$C$8,if(L393="S",'Survival Probabilities'!$C$9,if(isblank(L393),1))))</f>
        <v>0.3369565217</v>
      </c>
      <c r="R393" s="5">
        <f>if(M393='Survival Probabilities'!$B$21,'Survival Probabilities'!$C$21,if(M393='Survival Probabilities'!$B$22,'Survival Probabilities'!$C$22,if(M393='Survival Probabilities'!$B$23,'Survival Probabilities'!$C$23,if(M393='Survival Probabilities'!$B$24,'Survival Probabilities'!$C$24,if(M393='Survival Probabilities'!$B$25,'Survival Probabilities'!$C$25,if(M393='Survival Probabilities'!$B$26,'Survival Probabilities'!$C$26,if(M393='Survival Probabilities'!$B$27,'Survival Probabilities'!$C$27,if(M393='Survival Probabilities'!$B$28,5%,if(M393="",1)))))))))</f>
        <v>1</v>
      </c>
      <c r="S393" s="4">
        <f t="shared" si="1"/>
        <v>0.005410575691</v>
      </c>
      <c r="T393" s="5">
        <f>if(S393&gt;='Survival Probabilities'!$J$4,1,0)</f>
        <v>0</v>
      </c>
      <c r="U393" s="5">
        <f t="shared" si="2"/>
        <v>0</v>
      </c>
    </row>
    <row r="394">
      <c r="A394" s="3">
        <v>393.0</v>
      </c>
      <c r="B394" s="3">
        <v>0.0</v>
      </c>
      <c r="C394" s="3">
        <v>3.0</v>
      </c>
      <c r="D394" s="3" t="s">
        <v>589</v>
      </c>
      <c r="E394" s="3" t="s">
        <v>22</v>
      </c>
      <c r="F394" s="3">
        <v>28.0</v>
      </c>
      <c r="G394" s="3">
        <v>2.0</v>
      </c>
      <c r="H394" s="3">
        <v>0.0</v>
      </c>
      <c r="I394" s="3">
        <v>3101277.0</v>
      </c>
      <c r="J394" s="3">
        <v>7.925</v>
      </c>
      <c r="L394" s="3" t="s">
        <v>24</v>
      </c>
      <c r="M394" s="5" t="str">
        <f t="shared" si="3"/>
        <v/>
      </c>
      <c r="N394" s="4">
        <f>if(C394=1,'Survival Probabilities'!$C$2,if(C394 = 2,'Survival Probabilities'!$C$3,if(C394 = 3,'Survival Probabilities'!$C$4,if(isblank(C394),1))))</f>
        <v>0.2428571429</v>
      </c>
      <c r="O394" s="4">
        <f>if(E394 = "male",'Survival Probabilities'!$C$5,if(E394="female",'Survival Probabilities'!$C$6,if(isblank(E394),1)))</f>
        <v>0.1889081456</v>
      </c>
      <c r="P394" s="4">
        <f>if(F394 &lt; 1,'Survival Probabilities'!$C$10,if(and(F394&gt;= 1, F394&lt;5),'Survival Probabilities'!$C$11, if(and(F394&gt;= 5, F394&lt;10),'Survival Probabilities'!$C$12,if(and(F394&gt;= 10, F394&lt;20),'Survival Probabilities'!$C$13,if(and(F394&gt;= 20, F394&lt;30),'Survival Probabilities'!$C$14,if(and(F394&gt;= 30, F394&lt;40),'Survival Probabilities'!$C$15,if(and(F394&gt;= 40, F394&lt;50),'Survival Probabilities'!$C$16,if(and(F394&gt;= 50, F394&lt;60),'Survival Probabilities'!$C$17,if(and(F394&gt;= 60, F394&lt;70),'Survival Probabilities'!$C$18,if(and(F394&gt;= 70, F394&lt;80),5%,if(and(F394&gt;= 80, F394&lt;90),5%,if(isblank(F394),1))))))))))))</f>
        <v>0.35</v>
      </c>
      <c r="Q394" s="4">
        <f>if(L394 = "C",'Survival Probabilities'!$C$7,if(L394="Q",'Survival Probabilities'!$C$8,if(L394="S",'Survival Probabilities'!$C$9,if(isblank(L394),1))))</f>
        <v>0.3369565217</v>
      </c>
      <c r="R394" s="5">
        <f>if(M394='Survival Probabilities'!$B$21,'Survival Probabilities'!$C$21,if(M394='Survival Probabilities'!$B$22,'Survival Probabilities'!$C$22,if(M394='Survival Probabilities'!$B$23,'Survival Probabilities'!$C$23,if(M394='Survival Probabilities'!$B$24,'Survival Probabilities'!$C$24,if(M394='Survival Probabilities'!$B$25,'Survival Probabilities'!$C$25,if(M394='Survival Probabilities'!$B$26,'Survival Probabilities'!$C$26,if(M394='Survival Probabilities'!$B$27,'Survival Probabilities'!$C$27,if(M394='Survival Probabilities'!$B$28,5%,if(M394="",1)))))))))</f>
        <v>1</v>
      </c>
      <c r="S394" s="4">
        <f t="shared" si="1"/>
        <v>0.005410575691</v>
      </c>
      <c r="T394" s="5">
        <f>if(S394&gt;='Survival Probabilities'!$J$4,1,0)</f>
        <v>0</v>
      </c>
      <c r="U394" s="5">
        <f t="shared" si="2"/>
        <v>1</v>
      </c>
    </row>
    <row r="395">
      <c r="A395" s="3">
        <v>394.0</v>
      </c>
      <c r="B395" s="3">
        <v>1.0</v>
      </c>
      <c r="C395" s="3">
        <v>1.0</v>
      </c>
      <c r="D395" s="3" t="s">
        <v>590</v>
      </c>
      <c r="E395" s="3" t="s">
        <v>26</v>
      </c>
      <c r="F395" s="3">
        <v>23.0</v>
      </c>
      <c r="G395" s="3">
        <v>1.0</v>
      </c>
      <c r="H395" s="3">
        <v>0.0</v>
      </c>
      <c r="I395" s="3">
        <v>35273.0</v>
      </c>
      <c r="J395" s="3">
        <v>113.275</v>
      </c>
      <c r="K395" s="3" t="s">
        <v>337</v>
      </c>
      <c r="L395" s="3" t="s">
        <v>29</v>
      </c>
      <c r="M395" s="5" t="str">
        <f t="shared" si="3"/>
        <v>D</v>
      </c>
      <c r="N395" s="4">
        <f>if(C395=1,'Survival Probabilities'!$C$2,if(C395 = 2,'Survival Probabilities'!$C$3,if(C395 = 3,'Survival Probabilities'!$C$4,if(isblank(C395),1))))</f>
        <v>0.6296296296</v>
      </c>
      <c r="O395" s="4">
        <f>if(E395 = "male",'Survival Probabilities'!$C$5,if(E395="female",'Survival Probabilities'!$C$6,if(isblank(E395),1)))</f>
        <v>0.7420382166</v>
      </c>
      <c r="P395" s="4">
        <f>if(F395 &lt; 1,'Survival Probabilities'!$C$10,if(and(F395&gt;= 1, F395&lt;5),'Survival Probabilities'!$C$11, if(and(F395&gt;= 5, F395&lt;10),'Survival Probabilities'!$C$12,if(and(F395&gt;= 10, F395&lt;20),'Survival Probabilities'!$C$13,if(and(F395&gt;= 20, F395&lt;30),'Survival Probabilities'!$C$14,if(and(F395&gt;= 30, F395&lt;40),'Survival Probabilities'!$C$15,if(and(F395&gt;= 40, F395&lt;50),'Survival Probabilities'!$C$16,if(and(F395&gt;= 50, F395&lt;60),'Survival Probabilities'!$C$17,if(and(F395&gt;= 60, F395&lt;70),'Survival Probabilities'!$C$18,if(and(F395&gt;= 70, F395&lt;80),5%,if(and(F395&gt;= 80, F395&lt;90),5%,if(isblank(F395),1))))))))))))</f>
        <v>0.35</v>
      </c>
      <c r="Q395" s="4">
        <f>if(L395 = "C",'Survival Probabilities'!$C$7,if(L395="Q",'Survival Probabilities'!$C$8,if(L395="S",'Survival Probabilities'!$C$9,if(isblank(L395),1))))</f>
        <v>0.5535714286</v>
      </c>
      <c r="R395" s="4">
        <f>if(M395='Survival Probabilities'!$B$21,'Survival Probabilities'!$C$21,if(M395='Survival Probabilities'!$B$22,'Survival Probabilities'!$C$22,if(M395='Survival Probabilities'!$B$23,'Survival Probabilities'!$C$23,if(M395='Survival Probabilities'!$B$24,'Survival Probabilities'!$C$24,if(M395='Survival Probabilities'!$B$25,'Survival Probabilities'!$C$25,if(M395='Survival Probabilities'!$B$26,'Survival Probabilities'!$C$26,if(M395='Survival Probabilities'!$B$27,'Survival Probabilities'!$C$27,if(M395='Survival Probabilities'!$B$28,5%,if(M395="",1)))))))))</f>
        <v>0.7575757576</v>
      </c>
      <c r="S395" s="4">
        <f t="shared" si="1"/>
        <v>0.06857711492</v>
      </c>
      <c r="T395" s="5">
        <f>if(S395&gt;='Survival Probabilities'!$J$4,1,0)</f>
        <v>1</v>
      </c>
      <c r="U395" s="5">
        <f t="shared" si="2"/>
        <v>1</v>
      </c>
    </row>
    <row r="396">
      <c r="A396" s="3">
        <v>395.0</v>
      </c>
      <c r="B396" s="3">
        <v>1.0</v>
      </c>
      <c r="C396" s="3">
        <v>3.0</v>
      </c>
      <c r="D396" s="3" t="s">
        <v>591</v>
      </c>
      <c r="E396" s="3" t="s">
        <v>26</v>
      </c>
      <c r="F396" s="3">
        <v>24.0</v>
      </c>
      <c r="G396" s="3">
        <v>0.0</v>
      </c>
      <c r="H396" s="3">
        <v>2.0</v>
      </c>
      <c r="I396" s="3" t="s">
        <v>43</v>
      </c>
      <c r="J396" s="3">
        <v>16.7</v>
      </c>
      <c r="K396" s="3" t="s">
        <v>44</v>
      </c>
      <c r="L396" s="3" t="s">
        <v>24</v>
      </c>
      <c r="M396" s="5" t="str">
        <f t="shared" si="3"/>
        <v>G</v>
      </c>
      <c r="N396" s="4">
        <f>if(C396=1,'Survival Probabilities'!$C$2,if(C396 = 2,'Survival Probabilities'!$C$3,if(C396 = 3,'Survival Probabilities'!$C$4,if(isblank(C396),1))))</f>
        <v>0.2428571429</v>
      </c>
      <c r="O396" s="4">
        <f>if(E396 = "male",'Survival Probabilities'!$C$5,if(E396="female",'Survival Probabilities'!$C$6,if(isblank(E396),1)))</f>
        <v>0.7420382166</v>
      </c>
      <c r="P396" s="4">
        <f>if(F396 &lt; 1,'Survival Probabilities'!$C$10,if(and(F396&gt;= 1, F396&lt;5),'Survival Probabilities'!$C$11, if(and(F396&gt;= 5, F396&lt;10),'Survival Probabilities'!$C$12,if(and(F396&gt;= 10, F396&lt;20),'Survival Probabilities'!$C$13,if(and(F396&gt;= 20, F396&lt;30),'Survival Probabilities'!$C$14,if(and(F396&gt;= 30, F396&lt;40),'Survival Probabilities'!$C$15,if(and(F396&gt;= 40, F396&lt;50),'Survival Probabilities'!$C$16,if(and(F396&gt;= 50, F396&lt;60),'Survival Probabilities'!$C$17,if(and(F396&gt;= 60, F396&lt;70),'Survival Probabilities'!$C$18,if(and(F396&gt;= 70, F396&lt;80),5%,if(and(F396&gt;= 80, F396&lt;90),5%,if(isblank(F396),1))))))))))))</f>
        <v>0.35</v>
      </c>
      <c r="Q396" s="4">
        <f>if(L396 = "C",'Survival Probabilities'!$C$7,if(L396="Q",'Survival Probabilities'!$C$8,if(L396="S",'Survival Probabilities'!$C$9,if(isblank(L396),1))))</f>
        <v>0.3369565217</v>
      </c>
      <c r="R396" s="4">
        <f>if(M396='Survival Probabilities'!$B$21,'Survival Probabilities'!$C$21,if(M396='Survival Probabilities'!$B$22,'Survival Probabilities'!$C$22,if(M396='Survival Probabilities'!$B$23,'Survival Probabilities'!$C$23,if(M396='Survival Probabilities'!$B$24,'Survival Probabilities'!$C$24,if(M396='Survival Probabilities'!$B$25,'Survival Probabilities'!$C$25,if(M396='Survival Probabilities'!$B$26,'Survival Probabilities'!$C$26,if(M396='Survival Probabilities'!$B$27,'Survival Probabilities'!$C$27,if(M396='Survival Probabilities'!$B$28,5%,if(M396="",1)))))))))</f>
        <v>0.5</v>
      </c>
      <c r="S396" s="4">
        <f t="shared" si="1"/>
        <v>0.0106264712</v>
      </c>
      <c r="T396" s="5">
        <f>if(S396&gt;='Survival Probabilities'!$J$4,1,0)</f>
        <v>0</v>
      </c>
      <c r="U396" s="5">
        <f t="shared" si="2"/>
        <v>0</v>
      </c>
    </row>
    <row r="397">
      <c r="A397" s="3">
        <v>396.0</v>
      </c>
      <c r="B397" s="3">
        <v>0.0</v>
      </c>
      <c r="C397" s="3">
        <v>3.0</v>
      </c>
      <c r="D397" s="3" t="s">
        <v>592</v>
      </c>
      <c r="E397" s="3" t="s">
        <v>22</v>
      </c>
      <c r="F397" s="3">
        <v>22.0</v>
      </c>
      <c r="G397" s="3">
        <v>0.0</v>
      </c>
      <c r="H397" s="3">
        <v>0.0</v>
      </c>
      <c r="I397" s="3">
        <v>350052.0</v>
      </c>
      <c r="J397" s="3">
        <v>7.7958</v>
      </c>
      <c r="L397" s="3" t="s">
        <v>24</v>
      </c>
      <c r="M397" s="5" t="str">
        <f t="shared" si="3"/>
        <v/>
      </c>
      <c r="N397" s="4">
        <f>if(C397=1,'Survival Probabilities'!$C$2,if(C397 = 2,'Survival Probabilities'!$C$3,if(C397 = 3,'Survival Probabilities'!$C$4,if(isblank(C397),1))))</f>
        <v>0.2428571429</v>
      </c>
      <c r="O397" s="4">
        <f>if(E397 = "male",'Survival Probabilities'!$C$5,if(E397="female",'Survival Probabilities'!$C$6,if(isblank(E397),1)))</f>
        <v>0.1889081456</v>
      </c>
      <c r="P397" s="4">
        <f>if(F397 &lt; 1,'Survival Probabilities'!$C$10,if(and(F397&gt;= 1, F397&lt;5),'Survival Probabilities'!$C$11, if(and(F397&gt;= 5, F397&lt;10),'Survival Probabilities'!$C$12,if(and(F397&gt;= 10, F397&lt;20),'Survival Probabilities'!$C$13,if(and(F397&gt;= 20, F397&lt;30),'Survival Probabilities'!$C$14,if(and(F397&gt;= 30, F397&lt;40),'Survival Probabilities'!$C$15,if(and(F397&gt;= 40, F397&lt;50),'Survival Probabilities'!$C$16,if(and(F397&gt;= 50, F397&lt;60),'Survival Probabilities'!$C$17,if(and(F397&gt;= 60, F397&lt;70),'Survival Probabilities'!$C$18,if(and(F397&gt;= 70, F397&lt;80),5%,if(and(F397&gt;= 80, F397&lt;90),5%,if(isblank(F397),1))))))))))))</f>
        <v>0.35</v>
      </c>
      <c r="Q397" s="4">
        <f>if(L397 = "C",'Survival Probabilities'!$C$7,if(L397="Q",'Survival Probabilities'!$C$8,if(L397="S",'Survival Probabilities'!$C$9,if(isblank(L397),1))))</f>
        <v>0.3369565217</v>
      </c>
      <c r="R397" s="5">
        <f>if(M397='Survival Probabilities'!$B$21,'Survival Probabilities'!$C$21,if(M397='Survival Probabilities'!$B$22,'Survival Probabilities'!$C$22,if(M397='Survival Probabilities'!$B$23,'Survival Probabilities'!$C$23,if(M397='Survival Probabilities'!$B$24,'Survival Probabilities'!$C$24,if(M397='Survival Probabilities'!$B$25,'Survival Probabilities'!$C$25,if(M397='Survival Probabilities'!$B$26,'Survival Probabilities'!$C$26,if(M397='Survival Probabilities'!$B$27,'Survival Probabilities'!$C$27,if(M397='Survival Probabilities'!$B$28,5%,if(M397="",1)))))))))</f>
        <v>1</v>
      </c>
      <c r="S397" s="4">
        <f t="shared" si="1"/>
        <v>0.005410575691</v>
      </c>
      <c r="T397" s="5">
        <f>if(S397&gt;='Survival Probabilities'!$J$4,1,0)</f>
        <v>0</v>
      </c>
      <c r="U397" s="5">
        <f t="shared" si="2"/>
        <v>1</v>
      </c>
    </row>
    <row r="398">
      <c r="A398" s="3">
        <v>397.0</v>
      </c>
      <c r="B398" s="3">
        <v>0.0</v>
      </c>
      <c r="C398" s="3">
        <v>3.0</v>
      </c>
      <c r="D398" s="3" t="s">
        <v>593</v>
      </c>
      <c r="E398" s="3" t="s">
        <v>26</v>
      </c>
      <c r="F398" s="3">
        <v>31.0</v>
      </c>
      <c r="G398" s="3">
        <v>0.0</v>
      </c>
      <c r="H398" s="3">
        <v>0.0</v>
      </c>
      <c r="I398" s="3">
        <v>350407.0</v>
      </c>
      <c r="J398" s="3">
        <v>7.8542</v>
      </c>
      <c r="L398" s="3" t="s">
        <v>24</v>
      </c>
      <c r="M398" s="5" t="str">
        <f t="shared" si="3"/>
        <v/>
      </c>
      <c r="N398" s="4">
        <f>if(C398=1,'Survival Probabilities'!$C$2,if(C398 = 2,'Survival Probabilities'!$C$3,if(C398 = 3,'Survival Probabilities'!$C$4,if(isblank(C398),1))))</f>
        <v>0.2428571429</v>
      </c>
      <c r="O398" s="4">
        <f>if(E398 = "male",'Survival Probabilities'!$C$5,if(E398="female",'Survival Probabilities'!$C$6,if(isblank(E398),1)))</f>
        <v>0.7420382166</v>
      </c>
      <c r="P398" s="4">
        <f>if(F398 &lt; 1,'Survival Probabilities'!$C$10,if(and(F398&gt;= 1, F398&lt;5),'Survival Probabilities'!$C$11, if(and(F398&gt;= 5, F398&lt;10),'Survival Probabilities'!$C$12,if(and(F398&gt;= 10, F398&lt;20),'Survival Probabilities'!$C$13,if(and(F398&gt;= 20, F398&lt;30),'Survival Probabilities'!$C$14,if(and(F398&gt;= 30, F398&lt;40),'Survival Probabilities'!$C$15,if(and(F398&gt;= 40, F398&lt;50),'Survival Probabilities'!$C$16,if(and(F398&gt;= 50, F398&lt;60),'Survival Probabilities'!$C$17,if(and(F398&gt;= 60, F398&lt;70),'Survival Probabilities'!$C$18,if(and(F398&gt;= 70, F398&lt;80),5%,if(and(F398&gt;= 80, F398&lt;90),5%,if(isblank(F398),1))))))))))))</f>
        <v>0.4371257485</v>
      </c>
      <c r="Q398" s="4">
        <f>if(L398 = "C",'Survival Probabilities'!$C$7,if(L398="Q",'Survival Probabilities'!$C$8,if(L398="S",'Survival Probabilities'!$C$9,if(isblank(L398),1))))</f>
        <v>0.3369565217</v>
      </c>
      <c r="R398" s="5">
        <f>if(M398='Survival Probabilities'!$B$21,'Survival Probabilities'!$C$21,if(M398='Survival Probabilities'!$B$22,'Survival Probabilities'!$C$22,if(M398='Survival Probabilities'!$B$23,'Survival Probabilities'!$C$23,if(M398='Survival Probabilities'!$B$24,'Survival Probabilities'!$C$24,if(M398='Survival Probabilities'!$B$25,'Survival Probabilities'!$C$25,if(M398='Survival Probabilities'!$B$26,'Survival Probabilities'!$C$26,if(M398='Survival Probabilities'!$B$27,'Survival Probabilities'!$C$27,if(M398='Survival Probabilities'!$B$28,5%,if(M398="",1)))))))))</f>
        <v>1</v>
      </c>
      <c r="S398" s="4">
        <f t="shared" si="1"/>
        <v>0.02654345244</v>
      </c>
      <c r="T398" s="5">
        <f>if(S398&gt;='Survival Probabilities'!$J$4,1,0)</f>
        <v>0</v>
      </c>
      <c r="U398" s="5">
        <f t="shared" si="2"/>
        <v>1</v>
      </c>
    </row>
    <row r="399">
      <c r="A399" s="3">
        <v>398.0</v>
      </c>
      <c r="B399" s="3">
        <v>0.0</v>
      </c>
      <c r="C399" s="3">
        <v>2.0</v>
      </c>
      <c r="D399" s="3" t="s">
        <v>594</v>
      </c>
      <c r="E399" s="3" t="s">
        <v>22</v>
      </c>
      <c r="F399" s="3">
        <v>46.0</v>
      </c>
      <c r="G399" s="3">
        <v>0.0</v>
      </c>
      <c r="H399" s="3">
        <v>0.0</v>
      </c>
      <c r="I399" s="3">
        <v>28403.0</v>
      </c>
      <c r="J399" s="3">
        <v>26.0</v>
      </c>
      <c r="L399" s="3" t="s">
        <v>24</v>
      </c>
      <c r="M399" s="5" t="str">
        <f t="shared" si="3"/>
        <v/>
      </c>
      <c r="N399" s="4">
        <f>if(C399=1,'Survival Probabilities'!$C$2,if(C399 = 2,'Survival Probabilities'!$C$3,if(C399 = 3,'Survival Probabilities'!$C$4,if(isblank(C399),1))))</f>
        <v>0.472826087</v>
      </c>
      <c r="O399" s="4">
        <f>if(E399 = "male",'Survival Probabilities'!$C$5,if(E399="female",'Survival Probabilities'!$C$6,if(isblank(E399),1)))</f>
        <v>0.1889081456</v>
      </c>
      <c r="P399" s="4">
        <f>if(F399 &lt; 1,'Survival Probabilities'!$C$10,if(and(F399&gt;= 1, F399&lt;5),'Survival Probabilities'!$C$11, if(and(F399&gt;= 5, F399&lt;10),'Survival Probabilities'!$C$12,if(and(F399&gt;= 10, F399&lt;20),'Survival Probabilities'!$C$13,if(and(F399&gt;= 20, F399&lt;30),'Survival Probabilities'!$C$14,if(and(F399&gt;= 30, F399&lt;40),'Survival Probabilities'!$C$15,if(and(F399&gt;= 40, F399&lt;50),'Survival Probabilities'!$C$16,if(and(F399&gt;= 50, F399&lt;60),'Survival Probabilities'!$C$17,if(and(F399&gt;= 60, F399&lt;70),'Survival Probabilities'!$C$18,if(and(F399&gt;= 70, F399&lt;80),5%,if(and(F399&gt;= 80, F399&lt;90),5%,if(isblank(F399),1))))))))))))</f>
        <v>0.3820224719</v>
      </c>
      <c r="Q399" s="4">
        <f>if(L399 = "C",'Survival Probabilities'!$C$7,if(L399="Q",'Survival Probabilities'!$C$8,if(L399="S",'Survival Probabilities'!$C$9,if(isblank(L399),1))))</f>
        <v>0.3369565217</v>
      </c>
      <c r="R399" s="5">
        <f>if(M399='Survival Probabilities'!$B$21,'Survival Probabilities'!$C$21,if(M399='Survival Probabilities'!$B$22,'Survival Probabilities'!$C$22,if(M399='Survival Probabilities'!$B$23,'Survival Probabilities'!$C$23,if(M399='Survival Probabilities'!$B$24,'Survival Probabilities'!$C$24,if(M399='Survival Probabilities'!$B$25,'Survival Probabilities'!$C$25,if(M399='Survival Probabilities'!$B$26,'Survival Probabilities'!$C$26,if(M399='Survival Probabilities'!$B$27,'Survival Probabilities'!$C$27,if(M399='Survival Probabilities'!$B$28,5%,if(M399="",1)))))))))</f>
        <v>1</v>
      </c>
      <c r="S399" s="4">
        <f t="shared" si="1"/>
        <v>0.01149780374</v>
      </c>
      <c r="T399" s="5">
        <f>if(S399&gt;='Survival Probabilities'!$J$4,1,0)</f>
        <v>0</v>
      </c>
      <c r="U399" s="5">
        <f t="shared" si="2"/>
        <v>1</v>
      </c>
    </row>
    <row r="400">
      <c r="A400" s="3">
        <v>399.0</v>
      </c>
      <c r="B400" s="3">
        <v>0.0</v>
      </c>
      <c r="C400" s="3">
        <v>2.0</v>
      </c>
      <c r="D400" s="3" t="s">
        <v>595</v>
      </c>
      <c r="E400" s="3" t="s">
        <v>22</v>
      </c>
      <c r="F400" s="3">
        <v>23.0</v>
      </c>
      <c r="G400" s="3">
        <v>0.0</v>
      </c>
      <c r="H400" s="3">
        <v>0.0</v>
      </c>
      <c r="I400" s="3">
        <v>244278.0</v>
      </c>
      <c r="J400" s="3">
        <v>10.5</v>
      </c>
      <c r="L400" s="3" t="s">
        <v>24</v>
      </c>
      <c r="M400" s="5" t="str">
        <f t="shared" si="3"/>
        <v/>
      </c>
      <c r="N400" s="4">
        <f>if(C400=1,'Survival Probabilities'!$C$2,if(C400 = 2,'Survival Probabilities'!$C$3,if(C400 = 3,'Survival Probabilities'!$C$4,if(isblank(C400),1))))</f>
        <v>0.472826087</v>
      </c>
      <c r="O400" s="4">
        <f>if(E400 = "male",'Survival Probabilities'!$C$5,if(E400="female",'Survival Probabilities'!$C$6,if(isblank(E400),1)))</f>
        <v>0.1889081456</v>
      </c>
      <c r="P400" s="4">
        <f>if(F400 &lt; 1,'Survival Probabilities'!$C$10,if(and(F400&gt;= 1, F400&lt;5),'Survival Probabilities'!$C$11, if(and(F400&gt;= 5, F400&lt;10),'Survival Probabilities'!$C$12,if(and(F400&gt;= 10, F400&lt;20),'Survival Probabilities'!$C$13,if(and(F400&gt;= 20, F400&lt;30),'Survival Probabilities'!$C$14,if(and(F400&gt;= 30, F400&lt;40),'Survival Probabilities'!$C$15,if(and(F400&gt;= 40, F400&lt;50),'Survival Probabilities'!$C$16,if(and(F400&gt;= 50, F400&lt;60),'Survival Probabilities'!$C$17,if(and(F400&gt;= 60, F400&lt;70),'Survival Probabilities'!$C$18,if(and(F400&gt;= 70, F400&lt;80),5%,if(and(F400&gt;= 80, F400&lt;90),5%,if(isblank(F400),1))))))))))))</f>
        <v>0.35</v>
      </c>
      <c r="Q400" s="4">
        <f>if(L400 = "C",'Survival Probabilities'!$C$7,if(L400="Q",'Survival Probabilities'!$C$8,if(L400="S",'Survival Probabilities'!$C$9,if(isblank(L400),1))))</f>
        <v>0.3369565217</v>
      </c>
      <c r="R400" s="5">
        <f>if(M400='Survival Probabilities'!$B$21,'Survival Probabilities'!$C$21,if(M400='Survival Probabilities'!$B$22,'Survival Probabilities'!$C$22,if(M400='Survival Probabilities'!$B$23,'Survival Probabilities'!$C$23,if(M400='Survival Probabilities'!$B$24,'Survival Probabilities'!$C$24,if(M400='Survival Probabilities'!$B$25,'Survival Probabilities'!$C$25,if(M400='Survival Probabilities'!$B$26,'Survival Probabilities'!$C$26,if(M400='Survival Probabilities'!$B$27,'Survival Probabilities'!$C$27,if(M400='Survival Probabilities'!$B$28,5%,if(M400="",1)))))))))</f>
        <v>1</v>
      </c>
      <c r="S400" s="4">
        <f t="shared" si="1"/>
        <v>0.01053401725</v>
      </c>
      <c r="T400" s="5">
        <f>if(S400&gt;='Survival Probabilities'!$J$4,1,0)</f>
        <v>0</v>
      </c>
      <c r="U400" s="5">
        <f t="shared" si="2"/>
        <v>1</v>
      </c>
    </row>
    <row r="401">
      <c r="A401" s="3">
        <v>400.0</v>
      </c>
      <c r="B401" s="3">
        <v>1.0</v>
      </c>
      <c r="C401" s="3">
        <v>2.0</v>
      </c>
      <c r="D401" s="3" t="s">
        <v>596</v>
      </c>
      <c r="E401" s="3" t="s">
        <v>26</v>
      </c>
      <c r="F401" s="3">
        <v>28.0</v>
      </c>
      <c r="G401" s="3">
        <v>0.0</v>
      </c>
      <c r="H401" s="3">
        <v>0.0</v>
      </c>
      <c r="I401" s="3">
        <v>240929.0</v>
      </c>
      <c r="J401" s="3">
        <v>12.65</v>
      </c>
      <c r="L401" s="3" t="s">
        <v>24</v>
      </c>
      <c r="M401" s="5" t="str">
        <f t="shared" si="3"/>
        <v/>
      </c>
      <c r="N401" s="4">
        <f>if(C401=1,'Survival Probabilities'!$C$2,if(C401 = 2,'Survival Probabilities'!$C$3,if(C401 = 3,'Survival Probabilities'!$C$4,if(isblank(C401),1))))</f>
        <v>0.472826087</v>
      </c>
      <c r="O401" s="4">
        <f>if(E401 = "male",'Survival Probabilities'!$C$5,if(E401="female",'Survival Probabilities'!$C$6,if(isblank(E401),1)))</f>
        <v>0.7420382166</v>
      </c>
      <c r="P401" s="4">
        <f>if(F401 &lt; 1,'Survival Probabilities'!$C$10,if(and(F401&gt;= 1, F401&lt;5),'Survival Probabilities'!$C$11, if(and(F401&gt;= 5, F401&lt;10),'Survival Probabilities'!$C$12,if(and(F401&gt;= 10, F401&lt;20),'Survival Probabilities'!$C$13,if(and(F401&gt;= 20, F401&lt;30),'Survival Probabilities'!$C$14,if(and(F401&gt;= 30, F401&lt;40),'Survival Probabilities'!$C$15,if(and(F401&gt;= 40, F401&lt;50),'Survival Probabilities'!$C$16,if(and(F401&gt;= 50, F401&lt;60),'Survival Probabilities'!$C$17,if(and(F401&gt;= 60, F401&lt;70),'Survival Probabilities'!$C$18,if(and(F401&gt;= 70, F401&lt;80),5%,if(and(F401&gt;= 80, F401&lt;90),5%,if(isblank(F401),1))))))))))))</f>
        <v>0.35</v>
      </c>
      <c r="Q401" s="4">
        <f>if(L401 = "C",'Survival Probabilities'!$C$7,if(L401="Q",'Survival Probabilities'!$C$8,if(L401="S",'Survival Probabilities'!$C$9,if(isblank(L401),1))))</f>
        <v>0.3369565217</v>
      </c>
      <c r="R401" s="5">
        <f>if(M401='Survival Probabilities'!$B$21,'Survival Probabilities'!$C$21,if(M401='Survival Probabilities'!$B$22,'Survival Probabilities'!$C$22,if(M401='Survival Probabilities'!$B$23,'Survival Probabilities'!$C$23,if(M401='Survival Probabilities'!$B$24,'Survival Probabilities'!$C$24,if(M401='Survival Probabilities'!$B$25,'Survival Probabilities'!$C$25,if(M401='Survival Probabilities'!$B$26,'Survival Probabilities'!$C$26,if(M401='Survival Probabilities'!$B$27,'Survival Probabilities'!$C$27,if(M401='Survival Probabilities'!$B$28,5%,if(M401="",1)))))))))</f>
        <v>1</v>
      </c>
      <c r="S401" s="4">
        <f t="shared" si="1"/>
        <v>0.04137801125</v>
      </c>
      <c r="T401" s="5">
        <f>if(S401&gt;='Survival Probabilities'!$J$4,1,0)</f>
        <v>1</v>
      </c>
      <c r="U401" s="5">
        <f t="shared" si="2"/>
        <v>1</v>
      </c>
    </row>
    <row r="402">
      <c r="A402" s="3">
        <v>401.0</v>
      </c>
      <c r="B402" s="3">
        <v>1.0</v>
      </c>
      <c r="C402" s="3">
        <v>3.0</v>
      </c>
      <c r="D402" s="3" t="s">
        <v>597</v>
      </c>
      <c r="E402" s="3" t="s">
        <v>22</v>
      </c>
      <c r="F402" s="3">
        <v>39.0</v>
      </c>
      <c r="G402" s="3">
        <v>0.0</v>
      </c>
      <c r="H402" s="3">
        <v>0.0</v>
      </c>
      <c r="I402" s="3" t="s">
        <v>598</v>
      </c>
      <c r="J402" s="3">
        <v>7.925</v>
      </c>
      <c r="L402" s="3" t="s">
        <v>24</v>
      </c>
      <c r="M402" s="5" t="str">
        <f t="shared" si="3"/>
        <v/>
      </c>
      <c r="N402" s="4">
        <f>if(C402=1,'Survival Probabilities'!$C$2,if(C402 = 2,'Survival Probabilities'!$C$3,if(C402 = 3,'Survival Probabilities'!$C$4,if(isblank(C402),1))))</f>
        <v>0.2428571429</v>
      </c>
      <c r="O402" s="4">
        <f>if(E402 = "male",'Survival Probabilities'!$C$5,if(E402="female",'Survival Probabilities'!$C$6,if(isblank(E402),1)))</f>
        <v>0.1889081456</v>
      </c>
      <c r="P402" s="4">
        <f>if(F402 &lt; 1,'Survival Probabilities'!$C$10,if(and(F402&gt;= 1, F402&lt;5),'Survival Probabilities'!$C$11, if(and(F402&gt;= 5, F402&lt;10),'Survival Probabilities'!$C$12,if(and(F402&gt;= 10, F402&lt;20),'Survival Probabilities'!$C$13,if(and(F402&gt;= 20, F402&lt;30),'Survival Probabilities'!$C$14,if(and(F402&gt;= 30, F402&lt;40),'Survival Probabilities'!$C$15,if(and(F402&gt;= 40, F402&lt;50),'Survival Probabilities'!$C$16,if(and(F402&gt;= 50, F402&lt;60),'Survival Probabilities'!$C$17,if(and(F402&gt;= 60, F402&lt;70),'Survival Probabilities'!$C$18,if(and(F402&gt;= 70, F402&lt;80),5%,if(and(F402&gt;= 80, F402&lt;90),5%,if(isblank(F402),1))))))))))))</f>
        <v>0.4371257485</v>
      </c>
      <c r="Q402" s="4">
        <f>if(L402 = "C",'Survival Probabilities'!$C$7,if(L402="Q",'Survival Probabilities'!$C$8,if(L402="S",'Survival Probabilities'!$C$9,if(isblank(L402),1))))</f>
        <v>0.3369565217</v>
      </c>
      <c r="R402" s="5">
        <f>if(M402='Survival Probabilities'!$B$21,'Survival Probabilities'!$C$21,if(M402='Survival Probabilities'!$B$22,'Survival Probabilities'!$C$22,if(M402='Survival Probabilities'!$B$23,'Survival Probabilities'!$C$23,if(M402='Survival Probabilities'!$B$24,'Survival Probabilities'!$C$24,if(M402='Survival Probabilities'!$B$25,'Survival Probabilities'!$C$25,if(M402='Survival Probabilities'!$B$26,'Survival Probabilities'!$C$26,if(M402='Survival Probabilities'!$B$27,'Survival Probabilities'!$C$27,if(M402='Survival Probabilities'!$B$28,5%,if(M402="",1)))))))))</f>
        <v>1</v>
      </c>
      <c r="S402" s="4">
        <f t="shared" si="1"/>
        <v>0.00675743414</v>
      </c>
      <c r="T402" s="5">
        <f>if(S402&gt;='Survival Probabilities'!$J$4,1,0)</f>
        <v>0</v>
      </c>
      <c r="U402" s="5">
        <f t="shared" si="2"/>
        <v>0</v>
      </c>
    </row>
    <row r="403">
      <c r="A403" s="3">
        <v>402.0</v>
      </c>
      <c r="B403" s="3">
        <v>0.0</v>
      </c>
      <c r="C403" s="3">
        <v>3.0</v>
      </c>
      <c r="D403" s="3" t="s">
        <v>599</v>
      </c>
      <c r="E403" s="3" t="s">
        <v>22</v>
      </c>
      <c r="F403" s="3">
        <v>26.0</v>
      </c>
      <c r="G403" s="3">
        <v>0.0</v>
      </c>
      <c r="H403" s="3">
        <v>0.0</v>
      </c>
      <c r="I403" s="3">
        <v>341826.0</v>
      </c>
      <c r="J403" s="3">
        <v>8.05</v>
      </c>
      <c r="L403" s="3" t="s">
        <v>24</v>
      </c>
      <c r="M403" s="5" t="str">
        <f t="shared" si="3"/>
        <v/>
      </c>
      <c r="N403" s="4">
        <f>if(C403=1,'Survival Probabilities'!$C$2,if(C403 = 2,'Survival Probabilities'!$C$3,if(C403 = 3,'Survival Probabilities'!$C$4,if(isblank(C403),1))))</f>
        <v>0.2428571429</v>
      </c>
      <c r="O403" s="4">
        <f>if(E403 = "male",'Survival Probabilities'!$C$5,if(E403="female",'Survival Probabilities'!$C$6,if(isblank(E403),1)))</f>
        <v>0.1889081456</v>
      </c>
      <c r="P403" s="4">
        <f>if(F403 &lt; 1,'Survival Probabilities'!$C$10,if(and(F403&gt;= 1, F403&lt;5),'Survival Probabilities'!$C$11, if(and(F403&gt;= 5, F403&lt;10),'Survival Probabilities'!$C$12,if(and(F403&gt;= 10, F403&lt;20),'Survival Probabilities'!$C$13,if(and(F403&gt;= 20, F403&lt;30),'Survival Probabilities'!$C$14,if(and(F403&gt;= 30, F403&lt;40),'Survival Probabilities'!$C$15,if(and(F403&gt;= 40, F403&lt;50),'Survival Probabilities'!$C$16,if(and(F403&gt;= 50, F403&lt;60),'Survival Probabilities'!$C$17,if(and(F403&gt;= 60, F403&lt;70),'Survival Probabilities'!$C$18,if(and(F403&gt;= 70, F403&lt;80),5%,if(and(F403&gt;= 80, F403&lt;90),5%,if(isblank(F403),1))))))))))))</f>
        <v>0.35</v>
      </c>
      <c r="Q403" s="4">
        <f>if(L403 = "C",'Survival Probabilities'!$C$7,if(L403="Q",'Survival Probabilities'!$C$8,if(L403="S",'Survival Probabilities'!$C$9,if(isblank(L403),1))))</f>
        <v>0.3369565217</v>
      </c>
      <c r="R403" s="5">
        <f>if(M403='Survival Probabilities'!$B$21,'Survival Probabilities'!$C$21,if(M403='Survival Probabilities'!$B$22,'Survival Probabilities'!$C$22,if(M403='Survival Probabilities'!$B$23,'Survival Probabilities'!$C$23,if(M403='Survival Probabilities'!$B$24,'Survival Probabilities'!$C$24,if(M403='Survival Probabilities'!$B$25,'Survival Probabilities'!$C$25,if(M403='Survival Probabilities'!$B$26,'Survival Probabilities'!$C$26,if(M403='Survival Probabilities'!$B$27,'Survival Probabilities'!$C$27,if(M403='Survival Probabilities'!$B$28,5%,if(M403="",1)))))))))</f>
        <v>1</v>
      </c>
      <c r="S403" s="4">
        <f t="shared" si="1"/>
        <v>0.005410575691</v>
      </c>
      <c r="T403" s="5">
        <f>if(S403&gt;='Survival Probabilities'!$J$4,1,0)</f>
        <v>0</v>
      </c>
      <c r="U403" s="5">
        <f t="shared" si="2"/>
        <v>1</v>
      </c>
    </row>
    <row r="404">
      <c r="A404" s="3">
        <v>403.0</v>
      </c>
      <c r="B404" s="3">
        <v>0.0</v>
      </c>
      <c r="C404" s="3">
        <v>3.0</v>
      </c>
      <c r="D404" s="3" t="s">
        <v>600</v>
      </c>
      <c r="E404" s="3" t="s">
        <v>26</v>
      </c>
      <c r="F404" s="3">
        <v>21.0</v>
      </c>
      <c r="G404" s="3">
        <v>1.0</v>
      </c>
      <c r="H404" s="3">
        <v>0.0</v>
      </c>
      <c r="I404" s="3">
        <v>4137.0</v>
      </c>
      <c r="J404" s="3">
        <v>9.825</v>
      </c>
      <c r="L404" s="3" t="s">
        <v>24</v>
      </c>
      <c r="M404" s="5" t="str">
        <f t="shared" si="3"/>
        <v/>
      </c>
      <c r="N404" s="4">
        <f>if(C404=1,'Survival Probabilities'!$C$2,if(C404 = 2,'Survival Probabilities'!$C$3,if(C404 = 3,'Survival Probabilities'!$C$4,if(isblank(C404),1))))</f>
        <v>0.2428571429</v>
      </c>
      <c r="O404" s="4">
        <f>if(E404 = "male",'Survival Probabilities'!$C$5,if(E404="female",'Survival Probabilities'!$C$6,if(isblank(E404),1)))</f>
        <v>0.7420382166</v>
      </c>
      <c r="P404" s="4">
        <f>if(F404 &lt; 1,'Survival Probabilities'!$C$10,if(and(F404&gt;= 1, F404&lt;5),'Survival Probabilities'!$C$11, if(and(F404&gt;= 5, F404&lt;10),'Survival Probabilities'!$C$12,if(and(F404&gt;= 10, F404&lt;20),'Survival Probabilities'!$C$13,if(and(F404&gt;= 20, F404&lt;30),'Survival Probabilities'!$C$14,if(and(F404&gt;= 30, F404&lt;40),'Survival Probabilities'!$C$15,if(and(F404&gt;= 40, F404&lt;50),'Survival Probabilities'!$C$16,if(and(F404&gt;= 50, F404&lt;60),'Survival Probabilities'!$C$17,if(and(F404&gt;= 60, F404&lt;70),'Survival Probabilities'!$C$18,if(and(F404&gt;= 70, F404&lt;80),5%,if(and(F404&gt;= 80, F404&lt;90),5%,if(isblank(F404),1))))))))))))</f>
        <v>0.35</v>
      </c>
      <c r="Q404" s="4">
        <f>if(L404 = "C",'Survival Probabilities'!$C$7,if(L404="Q",'Survival Probabilities'!$C$8,if(L404="S",'Survival Probabilities'!$C$9,if(isblank(L404),1))))</f>
        <v>0.3369565217</v>
      </c>
      <c r="R404" s="5">
        <f>if(M404='Survival Probabilities'!$B$21,'Survival Probabilities'!$C$21,if(M404='Survival Probabilities'!$B$22,'Survival Probabilities'!$C$22,if(M404='Survival Probabilities'!$B$23,'Survival Probabilities'!$C$23,if(M404='Survival Probabilities'!$B$24,'Survival Probabilities'!$C$24,if(M404='Survival Probabilities'!$B$25,'Survival Probabilities'!$C$25,if(M404='Survival Probabilities'!$B$26,'Survival Probabilities'!$C$26,if(M404='Survival Probabilities'!$B$27,'Survival Probabilities'!$C$27,if(M404='Survival Probabilities'!$B$28,5%,if(M404="",1)))))))))</f>
        <v>1</v>
      </c>
      <c r="S404" s="4">
        <f t="shared" si="1"/>
        <v>0.0212529424</v>
      </c>
      <c r="T404" s="5">
        <f>if(S404&gt;='Survival Probabilities'!$J$4,1,0)</f>
        <v>0</v>
      </c>
      <c r="U404" s="5">
        <f t="shared" si="2"/>
        <v>1</v>
      </c>
    </row>
    <row r="405">
      <c r="A405" s="3">
        <v>404.0</v>
      </c>
      <c r="B405" s="3">
        <v>0.0</v>
      </c>
      <c r="C405" s="3">
        <v>3.0</v>
      </c>
      <c r="D405" s="3" t="s">
        <v>601</v>
      </c>
      <c r="E405" s="3" t="s">
        <v>22</v>
      </c>
      <c r="F405" s="3">
        <v>28.0</v>
      </c>
      <c r="G405" s="3">
        <v>1.0</v>
      </c>
      <c r="H405" s="3">
        <v>0.0</v>
      </c>
      <c r="I405" s="3" t="s">
        <v>233</v>
      </c>
      <c r="J405" s="3">
        <v>15.85</v>
      </c>
      <c r="L405" s="3" t="s">
        <v>24</v>
      </c>
      <c r="M405" s="5" t="str">
        <f t="shared" si="3"/>
        <v/>
      </c>
      <c r="N405" s="4">
        <f>if(C405=1,'Survival Probabilities'!$C$2,if(C405 = 2,'Survival Probabilities'!$C$3,if(C405 = 3,'Survival Probabilities'!$C$4,if(isblank(C405),1))))</f>
        <v>0.2428571429</v>
      </c>
      <c r="O405" s="4">
        <f>if(E405 = "male",'Survival Probabilities'!$C$5,if(E405="female",'Survival Probabilities'!$C$6,if(isblank(E405),1)))</f>
        <v>0.1889081456</v>
      </c>
      <c r="P405" s="4">
        <f>if(F405 &lt; 1,'Survival Probabilities'!$C$10,if(and(F405&gt;= 1, F405&lt;5),'Survival Probabilities'!$C$11, if(and(F405&gt;= 5, F405&lt;10),'Survival Probabilities'!$C$12,if(and(F405&gt;= 10, F405&lt;20),'Survival Probabilities'!$C$13,if(and(F405&gt;= 20, F405&lt;30),'Survival Probabilities'!$C$14,if(and(F405&gt;= 30, F405&lt;40),'Survival Probabilities'!$C$15,if(and(F405&gt;= 40, F405&lt;50),'Survival Probabilities'!$C$16,if(and(F405&gt;= 50, F405&lt;60),'Survival Probabilities'!$C$17,if(and(F405&gt;= 60, F405&lt;70),'Survival Probabilities'!$C$18,if(and(F405&gt;= 70, F405&lt;80),5%,if(and(F405&gt;= 80, F405&lt;90),5%,if(isblank(F405),1))))))))))))</f>
        <v>0.35</v>
      </c>
      <c r="Q405" s="4">
        <f>if(L405 = "C",'Survival Probabilities'!$C$7,if(L405="Q",'Survival Probabilities'!$C$8,if(L405="S",'Survival Probabilities'!$C$9,if(isblank(L405),1))))</f>
        <v>0.3369565217</v>
      </c>
      <c r="R405" s="5">
        <f>if(M405='Survival Probabilities'!$B$21,'Survival Probabilities'!$C$21,if(M405='Survival Probabilities'!$B$22,'Survival Probabilities'!$C$22,if(M405='Survival Probabilities'!$B$23,'Survival Probabilities'!$C$23,if(M405='Survival Probabilities'!$B$24,'Survival Probabilities'!$C$24,if(M405='Survival Probabilities'!$B$25,'Survival Probabilities'!$C$25,if(M405='Survival Probabilities'!$B$26,'Survival Probabilities'!$C$26,if(M405='Survival Probabilities'!$B$27,'Survival Probabilities'!$C$27,if(M405='Survival Probabilities'!$B$28,5%,if(M405="",1)))))))))</f>
        <v>1</v>
      </c>
      <c r="S405" s="4">
        <f t="shared" si="1"/>
        <v>0.005410575691</v>
      </c>
      <c r="T405" s="5">
        <f>if(S405&gt;='Survival Probabilities'!$J$4,1,0)</f>
        <v>0</v>
      </c>
      <c r="U405" s="5">
        <f t="shared" si="2"/>
        <v>1</v>
      </c>
    </row>
    <row r="406">
      <c r="A406" s="3">
        <v>405.0</v>
      </c>
      <c r="B406" s="3">
        <v>0.0</v>
      </c>
      <c r="C406" s="3">
        <v>3.0</v>
      </c>
      <c r="D406" s="3" t="s">
        <v>602</v>
      </c>
      <c r="E406" s="3" t="s">
        <v>26</v>
      </c>
      <c r="F406" s="3">
        <v>20.0</v>
      </c>
      <c r="G406" s="3">
        <v>0.0</v>
      </c>
      <c r="H406" s="3">
        <v>0.0</v>
      </c>
      <c r="I406" s="3">
        <v>315096.0</v>
      </c>
      <c r="J406" s="3">
        <v>8.6625</v>
      </c>
      <c r="L406" s="3" t="s">
        <v>24</v>
      </c>
      <c r="M406" s="5" t="str">
        <f t="shared" si="3"/>
        <v/>
      </c>
      <c r="N406" s="4">
        <f>if(C406=1,'Survival Probabilities'!$C$2,if(C406 = 2,'Survival Probabilities'!$C$3,if(C406 = 3,'Survival Probabilities'!$C$4,if(isblank(C406),1))))</f>
        <v>0.2428571429</v>
      </c>
      <c r="O406" s="4">
        <f>if(E406 = "male",'Survival Probabilities'!$C$5,if(E406="female",'Survival Probabilities'!$C$6,if(isblank(E406),1)))</f>
        <v>0.7420382166</v>
      </c>
      <c r="P406" s="4">
        <f>if(F406 &lt; 1,'Survival Probabilities'!$C$10,if(and(F406&gt;= 1, F406&lt;5),'Survival Probabilities'!$C$11, if(and(F406&gt;= 5, F406&lt;10),'Survival Probabilities'!$C$12,if(and(F406&gt;= 10, F406&lt;20),'Survival Probabilities'!$C$13,if(and(F406&gt;= 20, F406&lt;30),'Survival Probabilities'!$C$14,if(and(F406&gt;= 30, F406&lt;40),'Survival Probabilities'!$C$15,if(and(F406&gt;= 40, F406&lt;50),'Survival Probabilities'!$C$16,if(and(F406&gt;= 50, F406&lt;60),'Survival Probabilities'!$C$17,if(and(F406&gt;= 60, F406&lt;70),'Survival Probabilities'!$C$18,if(and(F406&gt;= 70, F406&lt;80),5%,if(and(F406&gt;= 80, F406&lt;90),5%,if(isblank(F406),1))))))))))))</f>
        <v>0.35</v>
      </c>
      <c r="Q406" s="4">
        <f>if(L406 = "C",'Survival Probabilities'!$C$7,if(L406="Q",'Survival Probabilities'!$C$8,if(L406="S",'Survival Probabilities'!$C$9,if(isblank(L406),1))))</f>
        <v>0.3369565217</v>
      </c>
      <c r="R406" s="5">
        <f>if(M406='Survival Probabilities'!$B$21,'Survival Probabilities'!$C$21,if(M406='Survival Probabilities'!$B$22,'Survival Probabilities'!$C$22,if(M406='Survival Probabilities'!$B$23,'Survival Probabilities'!$C$23,if(M406='Survival Probabilities'!$B$24,'Survival Probabilities'!$C$24,if(M406='Survival Probabilities'!$B$25,'Survival Probabilities'!$C$25,if(M406='Survival Probabilities'!$B$26,'Survival Probabilities'!$C$26,if(M406='Survival Probabilities'!$B$27,'Survival Probabilities'!$C$27,if(M406='Survival Probabilities'!$B$28,5%,if(M406="",1)))))))))</f>
        <v>1</v>
      </c>
      <c r="S406" s="4">
        <f t="shared" si="1"/>
        <v>0.0212529424</v>
      </c>
      <c r="T406" s="5">
        <f>if(S406&gt;='Survival Probabilities'!$J$4,1,0)</f>
        <v>0</v>
      </c>
      <c r="U406" s="5">
        <f t="shared" si="2"/>
        <v>1</v>
      </c>
    </row>
    <row r="407">
      <c r="A407" s="3">
        <v>406.0</v>
      </c>
      <c r="B407" s="3">
        <v>0.0</v>
      </c>
      <c r="C407" s="3">
        <v>2.0</v>
      </c>
      <c r="D407" s="3" t="s">
        <v>603</v>
      </c>
      <c r="E407" s="3" t="s">
        <v>22</v>
      </c>
      <c r="F407" s="3">
        <v>34.0</v>
      </c>
      <c r="G407" s="3">
        <v>1.0</v>
      </c>
      <c r="H407" s="3">
        <v>0.0</v>
      </c>
      <c r="I407" s="3">
        <v>28664.0</v>
      </c>
      <c r="J407" s="3">
        <v>21.0</v>
      </c>
      <c r="L407" s="3" t="s">
        <v>24</v>
      </c>
      <c r="M407" s="5" t="str">
        <f t="shared" si="3"/>
        <v/>
      </c>
      <c r="N407" s="4">
        <f>if(C407=1,'Survival Probabilities'!$C$2,if(C407 = 2,'Survival Probabilities'!$C$3,if(C407 = 3,'Survival Probabilities'!$C$4,if(isblank(C407),1))))</f>
        <v>0.472826087</v>
      </c>
      <c r="O407" s="4">
        <f>if(E407 = "male",'Survival Probabilities'!$C$5,if(E407="female",'Survival Probabilities'!$C$6,if(isblank(E407),1)))</f>
        <v>0.1889081456</v>
      </c>
      <c r="P407" s="4">
        <f>if(F407 &lt; 1,'Survival Probabilities'!$C$10,if(and(F407&gt;= 1, F407&lt;5),'Survival Probabilities'!$C$11, if(and(F407&gt;= 5, F407&lt;10),'Survival Probabilities'!$C$12,if(and(F407&gt;= 10, F407&lt;20),'Survival Probabilities'!$C$13,if(and(F407&gt;= 20, F407&lt;30),'Survival Probabilities'!$C$14,if(and(F407&gt;= 30, F407&lt;40),'Survival Probabilities'!$C$15,if(and(F407&gt;= 40, F407&lt;50),'Survival Probabilities'!$C$16,if(and(F407&gt;= 50, F407&lt;60),'Survival Probabilities'!$C$17,if(and(F407&gt;= 60, F407&lt;70),'Survival Probabilities'!$C$18,if(and(F407&gt;= 70, F407&lt;80),5%,if(and(F407&gt;= 80, F407&lt;90),5%,if(isblank(F407),1))))))))))))</f>
        <v>0.4371257485</v>
      </c>
      <c r="Q407" s="4">
        <f>if(L407 = "C",'Survival Probabilities'!$C$7,if(L407="Q",'Survival Probabilities'!$C$8,if(L407="S",'Survival Probabilities'!$C$9,if(isblank(L407),1))))</f>
        <v>0.3369565217</v>
      </c>
      <c r="R407" s="5">
        <f>if(M407='Survival Probabilities'!$B$21,'Survival Probabilities'!$C$21,if(M407='Survival Probabilities'!$B$22,'Survival Probabilities'!$C$22,if(M407='Survival Probabilities'!$B$23,'Survival Probabilities'!$C$23,if(M407='Survival Probabilities'!$B$24,'Survival Probabilities'!$C$24,if(M407='Survival Probabilities'!$B$25,'Survival Probabilities'!$C$25,if(M407='Survival Probabilities'!$B$26,'Survival Probabilities'!$C$26,if(M407='Survival Probabilities'!$B$27,'Survival Probabilities'!$C$27,if(M407='Survival Probabilities'!$B$28,5%,if(M407="",1)))))))))</f>
        <v>1</v>
      </c>
      <c r="S407" s="4">
        <f t="shared" si="1"/>
        <v>0.01315625764</v>
      </c>
      <c r="T407" s="5">
        <f>if(S407&gt;='Survival Probabilities'!$J$4,1,0)</f>
        <v>0</v>
      </c>
      <c r="U407" s="5">
        <f t="shared" si="2"/>
        <v>1</v>
      </c>
    </row>
    <row r="408">
      <c r="A408" s="3">
        <v>407.0</v>
      </c>
      <c r="B408" s="3">
        <v>0.0</v>
      </c>
      <c r="C408" s="3">
        <v>3.0</v>
      </c>
      <c r="D408" s="3" t="s">
        <v>604</v>
      </c>
      <c r="E408" s="3" t="s">
        <v>22</v>
      </c>
      <c r="F408" s="3">
        <v>51.0</v>
      </c>
      <c r="G408" s="3">
        <v>0.0</v>
      </c>
      <c r="H408" s="3">
        <v>0.0</v>
      </c>
      <c r="I408" s="3">
        <v>347064.0</v>
      </c>
      <c r="J408" s="3">
        <v>7.75</v>
      </c>
      <c r="L408" s="3" t="s">
        <v>24</v>
      </c>
      <c r="M408" s="5" t="str">
        <f t="shared" si="3"/>
        <v/>
      </c>
      <c r="N408" s="4">
        <f>if(C408=1,'Survival Probabilities'!$C$2,if(C408 = 2,'Survival Probabilities'!$C$3,if(C408 = 3,'Survival Probabilities'!$C$4,if(isblank(C408),1))))</f>
        <v>0.2428571429</v>
      </c>
      <c r="O408" s="4">
        <f>if(E408 = "male",'Survival Probabilities'!$C$5,if(E408="female",'Survival Probabilities'!$C$6,if(isblank(E408),1)))</f>
        <v>0.1889081456</v>
      </c>
      <c r="P408" s="4">
        <f>if(F408 &lt; 1,'Survival Probabilities'!$C$10,if(and(F408&gt;= 1, F408&lt;5),'Survival Probabilities'!$C$11, if(and(F408&gt;= 5, F408&lt;10),'Survival Probabilities'!$C$12,if(and(F408&gt;= 10, F408&lt;20),'Survival Probabilities'!$C$13,if(and(F408&gt;= 20, F408&lt;30),'Survival Probabilities'!$C$14,if(and(F408&gt;= 30, F408&lt;40),'Survival Probabilities'!$C$15,if(and(F408&gt;= 40, F408&lt;50),'Survival Probabilities'!$C$16,if(and(F408&gt;= 50, F408&lt;60),'Survival Probabilities'!$C$17,if(and(F408&gt;= 60, F408&lt;70),'Survival Probabilities'!$C$18,if(and(F408&gt;= 70, F408&lt;80),5%,if(and(F408&gt;= 80, F408&lt;90),5%,if(isblank(F408),1))))))))))))</f>
        <v>0.4166666667</v>
      </c>
      <c r="Q408" s="4">
        <f>if(L408 = "C",'Survival Probabilities'!$C$7,if(L408="Q",'Survival Probabilities'!$C$8,if(L408="S",'Survival Probabilities'!$C$9,if(isblank(L408),1))))</f>
        <v>0.3369565217</v>
      </c>
      <c r="R408" s="5">
        <f>if(M408='Survival Probabilities'!$B$21,'Survival Probabilities'!$C$21,if(M408='Survival Probabilities'!$B$22,'Survival Probabilities'!$C$22,if(M408='Survival Probabilities'!$B$23,'Survival Probabilities'!$C$23,if(M408='Survival Probabilities'!$B$24,'Survival Probabilities'!$C$24,if(M408='Survival Probabilities'!$B$25,'Survival Probabilities'!$C$25,if(M408='Survival Probabilities'!$B$26,'Survival Probabilities'!$C$26,if(M408='Survival Probabilities'!$B$27,'Survival Probabilities'!$C$27,if(M408='Survival Probabilities'!$B$28,5%,if(M408="",1)))))))))</f>
        <v>1</v>
      </c>
      <c r="S408" s="4">
        <f t="shared" si="1"/>
        <v>0.006441161537</v>
      </c>
      <c r="T408" s="5">
        <f>if(S408&gt;='Survival Probabilities'!$J$4,1,0)</f>
        <v>0</v>
      </c>
      <c r="U408" s="5">
        <f t="shared" si="2"/>
        <v>1</v>
      </c>
    </row>
    <row r="409">
      <c r="A409" s="3">
        <v>408.0</v>
      </c>
      <c r="B409" s="3">
        <v>1.0</v>
      </c>
      <c r="C409" s="3">
        <v>2.0</v>
      </c>
      <c r="D409" s="3" t="s">
        <v>605</v>
      </c>
      <c r="E409" s="3" t="s">
        <v>22</v>
      </c>
      <c r="F409" s="3">
        <v>3.0</v>
      </c>
      <c r="G409" s="3">
        <v>1.0</v>
      </c>
      <c r="H409" s="3">
        <v>1.0</v>
      </c>
      <c r="I409" s="3">
        <v>29106.0</v>
      </c>
      <c r="J409" s="3">
        <v>18.75</v>
      </c>
      <c r="L409" s="3" t="s">
        <v>24</v>
      </c>
      <c r="M409" s="5" t="str">
        <f t="shared" si="3"/>
        <v/>
      </c>
      <c r="N409" s="4">
        <f>if(C409=1,'Survival Probabilities'!$C$2,if(C409 = 2,'Survival Probabilities'!$C$3,if(C409 = 3,'Survival Probabilities'!$C$4,if(isblank(C409),1))))</f>
        <v>0.472826087</v>
      </c>
      <c r="O409" s="4">
        <f>if(E409 = "male",'Survival Probabilities'!$C$5,if(E409="female",'Survival Probabilities'!$C$6,if(isblank(E409),1)))</f>
        <v>0.1889081456</v>
      </c>
      <c r="P409" s="4">
        <f>if(F409 &lt; 1,'Survival Probabilities'!$C$10,if(and(F409&gt;= 1, F409&lt;5),'Survival Probabilities'!$C$11, if(and(F409&gt;= 5, F409&lt;10),'Survival Probabilities'!$C$12,if(and(F409&gt;= 10, F409&lt;20),'Survival Probabilities'!$C$13,if(and(F409&gt;= 20, F409&lt;30),'Survival Probabilities'!$C$14,if(and(F409&gt;= 30, F409&lt;40),'Survival Probabilities'!$C$15,if(and(F409&gt;= 40, F409&lt;50),'Survival Probabilities'!$C$16,if(and(F409&gt;= 50, F409&lt;60),'Survival Probabilities'!$C$17,if(and(F409&gt;= 60, F409&lt;70),'Survival Probabilities'!$C$18,if(and(F409&gt;= 70, F409&lt;80),5%,if(and(F409&gt;= 80, F409&lt;90),5%,if(isblank(F409),1))))))))))))</f>
        <v>0.6060606061</v>
      </c>
      <c r="Q409" s="4">
        <f>if(L409 = "C",'Survival Probabilities'!$C$7,if(L409="Q",'Survival Probabilities'!$C$8,if(L409="S",'Survival Probabilities'!$C$9,if(isblank(L409),1))))</f>
        <v>0.3369565217</v>
      </c>
      <c r="R409" s="5">
        <f>if(M409='Survival Probabilities'!$B$21,'Survival Probabilities'!$C$21,if(M409='Survival Probabilities'!$B$22,'Survival Probabilities'!$C$22,if(M409='Survival Probabilities'!$B$23,'Survival Probabilities'!$C$23,if(M409='Survival Probabilities'!$B$24,'Survival Probabilities'!$C$24,if(M409='Survival Probabilities'!$B$25,'Survival Probabilities'!$C$25,if(M409='Survival Probabilities'!$B$26,'Survival Probabilities'!$C$26,if(M409='Survival Probabilities'!$B$27,'Survival Probabilities'!$C$27,if(M409='Survival Probabilities'!$B$28,5%,if(M409="",1)))))))))</f>
        <v>1</v>
      </c>
      <c r="S409" s="4">
        <f t="shared" si="1"/>
        <v>0.01824072251</v>
      </c>
      <c r="T409" s="5">
        <f>if(S409&gt;='Survival Probabilities'!$J$4,1,0)</f>
        <v>0</v>
      </c>
      <c r="U409" s="5">
        <f t="shared" si="2"/>
        <v>0</v>
      </c>
    </row>
    <row r="410">
      <c r="A410" s="3">
        <v>409.0</v>
      </c>
      <c r="B410" s="3">
        <v>0.0</v>
      </c>
      <c r="C410" s="3">
        <v>3.0</v>
      </c>
      <c r="D410" s="3" t="s">
        <v>606</v>
      </c>
      <c r="E410" s="3" t="s">
        <v>22</v>
      </c>
      <c r="F410" s="3">
        <v>21.0</v>
      </c>
      <c r="G410" s="3">
        <v>0.0</v>
      </c>
      <c r="H410" s="3">
        <v>0.0</v>
      </c>
      <c r="I410" s="3">
        <v>312992.0</v>
      </c>
      <c r="J410" s="3">
        <v>7.775</v>
      </c>
      <c r="L410" s="3" t="s">
        <v>24</v>
      </c>
      <c r="M410" s="5" t="str">
        <f t="shared" si="3"/>
        <v/>
      </c>
      <c r="N410" s="4">
        <f>if(C410=1,'Survival Probabilities'!$C$2,if(C410 = 2,'Survival Probabilities'!$C$3,if(C410 = 3,'Survival Probabilities'!$C$4,if(isblank(C410),1))))</f>
        <v>0.2428571429</v>
      </c>
      <c r="O410" s="4">
        <f>if(E410 = "male",'Survival Probabilities'!$C$5,if(E410="female",'Survival Probabilities'!$C$6,if(isblank(E410),1)))</f>
        <v>0.1889081456</v>
      </c>
      <c r="P410" s="4">
        <f>if(F410 &lt; 1,'Survival Probabilities'!$C$10,if(and(F410&gt;= 1, F410&lt;5),'Survival Probabilities'!$C$11, if(and(F410&gt;= 5, F410&lt;10),'Survival Probabilities'!$C$12,if(and(F410&gt;= 10, F410&lt;20),'Survival Probabilities'!$C$13,if(and(F410&gt;= 20, F410&lt;30),'Survival Probabilities'!$C$14,if(and(F410&gt;= 30, F410&lt;40),'Survival Probabilities'!$C$15,if(and(F410&gt;= 40, F410&lt;50),'Survival Probabilities'!$C$16,if(and(F410&gt;= 50, F410&lt;60),'Survival Probabilities'!$C$17,if(and(F410&gt;= 60, F410&lt;70),'Survival Probabilities'!$C$18,if(and(F410&gt;= 70, F410&lt;80),5%,if(and(F410&gt;= 80, F410&lt;90),5%,if(isblank(F410),1))))))))))))</f>
        <v>0.35</v>
      </c>
      <c r="Q410" s="4">
        <f>if(L410 = "C",'Survival Probabilities'!$C$7,if(L410="Q",'Survival Probabilities'!$C$8,if(L410="S",'Survival Probabilities'!$C$9,if(isblank(L410),1))))</f>
        <v>0.3369565217</v>
      </c>
      <c r="R410" s="5">
        <f>if(M410='Survival Probabilities'!$B$21,'Survival Probabilities'!$C$21,if(M410='Survival Probabilities'!$B$22,'Survival Probabilities'!$C$22,if(M410='Survival Probabilities'!$B$23,'Survival Probabilities'!$C$23,if(M410='Survival Probabilities'!$B$24,'Survival Probabilities'!$C$24,if(M410='Survival Probabilities'!$B$25,'Survival Probabilities'!$C$25,if(M410='Survival Probabilities'!$B$26,'Survival Probabilities'!$C$26,if(M410='Survival Probabilities'!$B$27,'Survival Probabilities'!$C$27,if(M410='Survival Probabilities'!$B$28,5%,if(M410="",1)))))))))</f>
        <v>1</v>
      </c>
      <c r="S410" s="4">
        <f t="shared" si="1"/>
        <v>0.005410575691</v>
      </c>
      <c r="T410" s="5">
        <f>if(S410&gt;='Survival Probabilities'!$J$4,1,0)</f>
        <v>0</v>
      </c>
      <c r="U410" s="5">
        <f t="shared" si="2"/>
        <v>1</v>
      </c>
    </row>
    <row r="411">
      <c r="A411" s="3">
        <v>410.0</v>
      </c>
      <c r="B411" s="3">
        <v>0.0</v>
      </c>
      <c r="C411" s="3">
        <v>3.0</v>
      </c>
      <c r="D411" s="3" t="s">
        <v>607</v>
      </c>
      <c r="E411" s="3" t="s">
        <v>26</v>
      </c>
      <c r="G411" s="3">
        <v>3.0</v>
      </c>
      <c r="H411" s="3">
        <v>1.0</v>
      </c>
      <c r="I411" s="3">
        <v>4133.0</v>
      </c>
      <c r="J411" s="3">
        <v>25.4667</v>
      </c>
      <c r="L411" s="3" t="s">
        <v>24</v>
      </c>
      <c r="M411" s="5" t="str">
        <f t="shared" si="3"/>
        <v/>
      </c>
      <c r="N411" s="4">
        <f>if(C411=1,'Survival Probabilities'!$C$2,if(C411 = 2,'Survival Probabilities'!$C$3,if(C411 = 3,'Survival Probabilities'!$C$4,if(isblank(C411),1))))</f>
        <v>0.2428571429</v>
      </c>
      <c r="O411" s="4">
        <f>if(E411 = "male",'Survival Probabilities'!$C$5,if(E411="female",'Survival Probabilities'!$C$6,if(isblank(E411),1)))</f>
        <v>0.7420382166</v>
      </c>
      <c r="P411" s="4">
        <f>if(F411 &lt; 1,'Survival Probabilities'!$C$10,if(and(F411&gt;= 1, F411&lt;5),'Survival Probabilities'!$C$11, if(and(F411&gt;= 5, F411&lt;10),'Survival Probabilities'!$C$12,if(and(F411&gt;= 10, F411&lt;20),'Survival Probabilities'!$C$13,if(and(F411&gt;= 20, F411&lt;30),'Survival Probabilities'!$C$14,if(and(F411&gt;= 30, F411&lt;40),'Survival Probabilities'!$C$15,if(and(F411&gt;= 40, F411&lt;50),'Survival Probabilities'!$C$16,if(and(F411&gt;= 50, F411&lt;60),'Survival Probabilities'!$C$17,if(and(F411&gt;= 60, F411&lt;70),'Survival Probabilities'!$C$18,if(and(F411&gt;= 70, F411&lt;80),5%,if(and(F411&gt;= 80, F411&lt;90),5%,if(isblank(F411),1))))))))))))</f>
        <v>1</v>
      </c>
      <c r="Q411" s="4">
        <f>if(L411 = "C",'Survival Probabilities'!$C$7,if(L411="Q",'Survival Probabilities'!$C$8,if(L411="S",'Survival Probabilities'!$C$9,if(isblank(L411),1))))</f>
        <v>0.3369565217</v>
      </c>
      <c r="R411" s="5">
        <f>if(M411='Survival Probabilities'!$B$21,'Survival Probabilities'!$C$21,if(M411='Survival Probabilities'!$B$22,'Survival Probabilities'!$C$22,if(M411='Survival Probabilities'!$B$23,'Survival Probabilities'!$C$23,if(M411='Survival Probabilities'!$B$24,'Survival Probabilities'!$C$24,if(M411='Survival Probabilities'!$B$25,'Survival Probabilities'!$C$25,if(M411='Survival Probabilities'!$B$26,'Survival Probabilities'!$C$26,if(M411='Survival Probabilities'!$B$27,'Survival Probabilities'!$C$27,if(M411='Survival Probabilities'!$B$28,5%,if(M411="",1)))))))))</f>
        <v>1</v>
      </c>
      <c r="S411" s="4">
        <f t="shared" si="1"/>
        <v>0.06072269257</v>
      </c>
      <c r="T411" s="5">
        <f>if(S411&gt;='Survival Probabilities'!$J$4,1,0)</f>
        <v>1</v>
      </c>
      <c r="U411" s="5">
        <f t="shared" si="2"/>
        <v>0</v>
      </c>
    </row>
    <row r="412">
      <c r="A412" s="3">
        <v>411.0</v>
      </c>
      <c r="B412" s="3">
        <v>0.0</v>
      </c>
      <c r="C412" s="3">
        <v>3.0</v>
      </c>
      <c r="D412" s="3" t="s">
        <v>608</v>
      </c>
      <c r="E412" s="3" t="s">
        <v>22</v>
      </c>
      <c r="G412" s="3">
        <v>0.0</v>
      </c>
      <c r="H412" s="3">
        <v>0.0</v>
      </c>
      <c r="I412" s="3">
        <v>349222.0</v>
      </c>
      <c r="J412" s="3">
        <v>7.8958</v>
      </c>
      <c r="L412" s="3" t="s">
        <v>24</v>
      </c>
      <c r="M412" s="5" t="str">
        <f t="shared" si="3"/>
        <v/>
      </c>
      <c r="N412" s="4">
        <f>if(C412=1,'Survival Probabilities'!$C$2,if(C412 = 2,'Survival Probabilities'!$C$3,if(C412 = 3,'Survival Probabilities'!$C$4,if(isblank(C412),1))))</f>
        <v>0.2428571429</v>
      </c>
      <c r="O412" s="4">
        <f>if(E412 = "male",'Survival Probabilities'!$C$5,if(E412="female",'Survival Probabilities'!$C$6,if(isblank(E412),1)))</f>
        <v>0.1889081456</v>
      </c>
      <c r="P412" s="4">
        <f>if(F412 &lt; 1,'Survival Probabilities'!$C$10,if(and(F412&gt;= 1, F412&lt;5),'Survival Probabilities'!$C$11, if(and(F412&gt;= 5, F412&lt;10),'Survival Probabilities'!$C$12,if(and(F412&gt;= 10, F412&lt;20),'Survival Probabilities'!$C$13,if(and(F412&gt;= 20, F412&lt;30),'Survival Probabilities'!$C$14,if(and(F412&gt;= 30, F412&lt;40),'Survival Probabilities'!$C$15,if(and(F412&gt;= 40, F412&lt;50),'Survival Probabilities'!$C$16,if(and(F412&gt;= 50, F412&lt;60),'Survival Probabilities'!$C$17,if(and(F412&gt;= 60, F412&lt;70),'Survival Probabilities'!$C$18,if(and(F412&gt;= 70, F412&lt;80),5%,if(and(F412&gt;= 80, F412&lt;90),5%,if(isblank(F412),1))))))))))))</f>
        <v>1</v>
      </c>
      <c r="Q412" s="4">
        <f>if(L412 = "C",'Survival Probabilities'!$C$7,if(L412="Q",'Survival Probabilities'!$C$8,if(L412="S",'Survival Probabilities'!$C$9,if(isblank(L412),1))))</f>
        <v>0.3369565217</v>
      </c>
      <c r="R412" s="5">
        <f>if(M412='Survival Probabilities'!$B$21,'Survival Probabilities'!$C$21,if(M412='Survival Probabilities'!$B$22,'Survival Probabilities'!$C$22,if(M412='Survival Probabilities'!$B$23,'Survival Probabilities'!$C$23,if(M412='Survival Probabilities'!$B$24,'Survival Probabilities'!$C$24,if(M412='Survival Probabilities'!$B$25,'Survival Probabilities'!$C$25,if(M412='Survival Probabilities'!$B$26,'Survival Probabilities'!$C$26,if(M412='Survival Probabilities'!$B$27,'Survival Probabilities'!$C$27,if(M412='Survival Probabilities'!$B$28,5%,if(M412="",1)))))))))</f>
        <v>1</v>
      </c>
      <c r="S412" s="4">
        <f t="shared" si="1"/>
        <v>0.01545878769</v>
      </c>
      <c r="T412" s="5">
        <f>if(S412&gt;='Survival Probabilities'!$J$4,1,0)</f>
        <v>0</v>
      </c>
      <c r="U412" s="5">
        <f t="shared" si="2"/>
        <v>1</v>
      </c>
    </row>
    <row r="413">
      <c r="A413" s="3">
        <v>412.0</v>
      </c>
      <c r="B413" s="3">
        <v>0.0</v>
      </c>
      <c r="C413" s="3">
        <v>3.0</v>
      </c>
      <c r="D413" s="3" t="s">
        <v>609</v>
      </c>
      <c r="E413" s="3" t="s">
        <v>22</v>
      </c>
      <c r="G413" s="3">
        <v>0.0</v>
      </c>
      <c r="H413" s="3">
        <v>0.0</v>
      </c>
      <c r="I413" s="3">
        <v>394140.0</v>
      </c>
      <c r="J413" s="3">
        <v>6.8583</v>
      </c>
      <c r="L413" s="3" t="s">
        <v>36</v>
      </c>
      <c r="M413" s="5" t="str">
        <f t="shared" si="3"/>
        <v/>
      </c>
      <c r="N413" s="4">
        <f>if(C413=1,'Survival Probabilities'!$C$2,if(C413 = 2,'Survival Probabilities'!$C$3,if(C413 = 3,'Survival Probabilities'!$C$4,if(isblank(C413),1))))</f>
        <v>0.2428571429</v>
      </c>
      <c r="O413" s="4">
        <f>if(E413 = "male",'Survival Probabilities'!$C$5,if(E413="female",'Survival Probabilities'!$C$6,if(isblank(E413),1)))</f>
        <v>0.1889081456</v>
      </c>
      <c r="P413" s="4">
        <f>if(F413 &lt; 1,'Survival Probabilities'!$C$10,if(and(F413&gt;= 1, F413&lt;5),'Survival Probabilities'!$C$11, if(and(F413&gt;= 5, F413&lt;10),'Survival Probabilities'!$C$12,if(and(F413&gt;= 10, F413&lt;20),'Survival Probabilities'!$C$13,if(and(F413&gt;= 20, F413&lt;30),'Survival Probabilities'!$C$14,if(and(F413&gt;= 30, F413&lt;40),'Survival Probabilities'!$C$15,if(and(F413&gt;= 40, F413&lt;50),'Survival Probabilities'!$C$16,if(and(F413&gt;= 50, F413&lt;60),'Survival Probabilities'!$C$17,if(and(F413&gt;= 60, F413&lt;70),'Survival Probabilities'!$C$18,if(and(F413&gt;= 70, F413&lt;80),5%,if(and(F413&gt;= 80, F413&lt;90),5%,if(isblank(F413),1))))))))))))</f>
        <v>1</v>
      </c>
      <c r="Q413" s="4">
        <f>if(L413 = "C",'Survival Probabilities'!$C$7,if(L413="Q",'Survival Probabilities'!$C$8,if(L413="S",'Survival Probabilities'!$C$9,if(isblank(L413),1))))</f>
        <v>0.3896103896</v>
      </c>
      <c r="R413" s="5">
        <f>if(M413='Survival Probabilities'!$B$21,'Survival Probabilities'!$C$21,if(M413='Survival Probabilities'!$B$22,'Survival Probabilities'!$C$22,if(M413='Survival Probabilities'!$B$23,'Survival Probabilities'!$C$23,if(M413='Survival Probabilities'!$B$24,'Survival Probabilities'!$C$24,if(M413='Survival Probabilities'!$B$25,'Survival Probabilities'!$C$25,if(M413='Survival Probabilities'!$B$26,'Survival Probabilities'!$C$26,if(M413='Survival Probabilities'!$B$27,'Survival Probabilities'!$C$27,if(M413='Survival Probabilities'!$B$28,5%,if(M413="",1)))))))))</f>
        <v>1</v>
      </c>
      <c r="S413" s="4">
        <f t="shared" si="1"/>
        <v>0.01787442565</v>
      </c>
      <c r="T413" s="5">
        <f>if(S413&gt;='Survival Probabilities'!$J$4,1,0)</f>
        <v>0</v>
      </c>
      <c r="U413" s="5">
        <f t="shared" si="2"/>
        <v>1</v>
      </c>
    </row>
    <row r="414">
      <c r="A414" s="3">
        <v>413.0</v>
      </c>
      <c r="B414" s="3">
        <v>1.0</v>
      </c>
      <c r="C414" s="3">
        <v>1.0</v>
      </c>
      <c r="D414" s="3" t="s">
        <v>610</v>
      </c>
      <c r="E414" s="3" t="s">
        <v>26</v>
      </c>
      <c r="F414" s="3">
        <v>33.0</v>
      </c>
      <c r="G414" s="3">
        <v>1.0</v>
      </c>
      <c r="H414" s="3">
        <v>0.0</v>
      </c>
      <c r="I414" s="3">
        <v>19928.0</v>
      </c>
      <c r="J414" s="3">
        <v>90.0</v>
      </c>
      <c r="K414" s="3" t="s">
        <v>382</v>
      </c>
      <c r="L414" s="3" t="s">
        <v>36</v>
      </c>
      <c r="M414" s="5" t="str">
        <f t="shared" si="3"/>
        <v>C</v>
      </c>
      <c r="N414" s="4">
        <f>if(C414=1,'Survival Probabilities'!$C$2,if(C414 = 2,'Survival Probabilities'!$C$3,if(C414 = 3,'Survival Probabilities'!$C$4,if(isblank(C414),1))))</f>
        <v>0.6296296296</v>
      </c>
      <c r="O414" s="4">
        <f>if(E414 = "male",'Survival Probabilities'!$C$5,if(E414="female",'Survival Probabilities'!$C$6,if(isblank(E414),1)))</f>
        <v>0.7420382166</v>
      </c>
      <c r="P414" s="4">
        <f>if(F414 &lt; 1,'Survival Probabilities'!$C$10,if(and(F414&gt;= 1, F414&lt;5),'Survival Probabilities'!$C$11, if(and(F414&gt;= 5, F414&lt;10),'Survival Probabilities'!$C$12,if(and(F414&gt;= 10, F414&lt;20),'Survival Probabilities'!$C$13,if(and(F414&gt;= 20, F414&lt;30),'Survival Probabilities'!$C$14,if(and(F414&gt;= 30, F414&lt;40),'Survival Probabilities'!$C$15,if(and(F414&gt;= 40, F414&lt;50),'Survival Probabilities'!$C$16,if(and(F414&gt;= 50, F414&lt;60),'Survival Probabilities'!$C$17,if(and(F414&gt;= 60, F414&lt;70),'Survival Probabilities'!$C$18,if(and(F414&gt;= 70, F414&lt;80),5%,if(and(F414&gt;= 80, F414&lt;90),5%,if(isblank(F414),1))))))))))))</f>
        <v>0.4371257485</v>
      </c>
      <c r="Q414" s="4">
        <f>if(L414 = "C",'Survival Probabilities'!$C$7,if(L414="Q",'Survival Probabilities'!$C$8,if(L414="S",'Survival Probabilities'!$C$9,if(isblank(L414),1))))</f>
        <v>0.3896103896</v>
      </c>
      <c r="R414" s="4">
        <f>if(M414='Survival Probabilities'!$B$21,'Survival Probabilities'!$C$21,if(M414='Survival Probabilities'!$B$22,'Survival Probabilities'!$C$22,if(M414='Survival Probabilities'!$B$23,'Survival Probabilities'!$C$23,if(M414='Survival Probabilities'!$B$24,'Survival Probabilities'!$C$24,if(M414='Survival Probabilities'!$B$25,'Survival Probabilities'!$C$25,if(M414='Survival Probabilities'!$B$26,'Survival Probabilities'!$C$26,if(M414='Survival Probabilities'!$B$27,'Survival Probabilities'!$C$27,if(M414='Survival Probabilities'!$B$28,5%,if(M414="",1)))))))))</f>
        <v>0.593220339</v>
      </c>
      <c r="S414" s="4">
        <f t="shared" si="1"/>
        <v>0.04720243267</v>
      </c>
      <c r="T414" s="5">
        <f>if(S414&gt;='Survival Probabilities'!$J$4,1,0)</f>
        <v>1</v>
      </c>
      <c r="U414" s="5">
        <f t="shared" si="2"/>
        <v>1</v>
      </c>
    </row>
    <row r="415">
      <c r="A415" s="3">
        <v>414.0</v>
      </c>
      <c r="B415" s="3">
        <v>0.0</v>
      </c>
      <c r="C415" s="3">
        <v>2.0</v>
      </c>
      <c r="D415" s="3" t="s">
        <v>611</v>
      </c>
      <c r="E415" s="3" t="s">
        <v>22</v>
      </c>
      <c r="G415" s="3">
        <v>0.0</v>
      </c>
      <c r="H415" s="3">
        <v>0.0</v>
      </c>
      <c r="I415" s="3">
        <v>239853.0</v>
      </c>
      <c r="J415" s="3">
        <v>0.0</v>
      </c>
      <c r="L415" s="3" t="s">
        <v>24</v>
      </c>
      <c r="M415" s="5" t="str">
        <f t="shared" si="3"/>
        <v/>
      </c>
      <c r="N415" s="4">
        <f>if(C415=1,'Survival Probabilities'!$C$2,if(C415 = 2,'Survival Probabilities'!$C$3,if(C415 = 3,'Survival Probabilities'!$C$4,if(isblank(C415),1))))</f>
        <v>0.472826087</v>
      </c>
      <c r="O415" s="4">
        <f>if(E415 = "male",'Survival Probabilities'!$C$5,if(E415="female",'Survival Probabilities'!$C$6,if(isblank(E415),1)))</f>
        <v>0.1889081456</v>
      </c>
      <c r="P415" s="4">
        <f>if(F415 &lt; 1,'Survival Probabilities'!$C$10,if(and(F415&gt;= 1, F415&lt;5),'Survival Probabilities'!$C$11, if(and(F415&gt;= 5, F415&lt;10),'Survival Probabilities'!$C$12,if(and(F415&gt;= 10, F415&lt;20),'Survival Probabilities'!$C$13,if(and(F415&gt;= 20, F415&lt;30),'Survival Probabilities'!$C$14,if(and(F415&gt;= 30, F415&lt;40),'Survival Probabilities'!$C$15,if(and(F415&gt;= 40, F415&lt;50),'Survival Probabilities'!$C$16,if(and(F415&gt;= 50, F415&lt;60),'Survival Probabilities'!$C$17,if(and(F415&gt;= 60, F415&lt;70),'Survival Probabilities'!$C$18,if(and(F415&gt;= 70, F415&lt;80),5%,if(and(F415&gt;= 80, F415&lt;90),5%,if(isblank(F415),1))))))))))))</f>
        <v>1</v>
      </c>
      <c r="Q415" s="4">
        <f>if(L415 = "C",'Survival Probabilities'!$C$7,if(L415="Q",'Survival Probabilities'!$C$8,if(L415="S",'Survival Probabilities'!$C$9,if(isblank(L415),1))))</f>
        <v>0.3369565217</v>
      </c>
      <c r="R415" s="5">
        <f>if(M415='Survival Probabilities'!$B$21,'Survival Probabilities'!$C$21,if(M415='Survival Probabilities'!$B$22,'Survival Probabilities'!$C$22,if(M415='Survival Probabilities'!$B$23,'Survival Probabilities'!$C$23,if(M415='Survival Probabilities'!$B$24,'Survival Probabilities'!$C$24,if(M415='Survival Probabilities'!$B$25,'Survival Probabilities'!$C$25,if(M415='Survival Probabilities'!$B$26,'Survival Probabilities'!$C$26,if(M415='Survival Probabilities'!$B$27,'Survival Probabilities'!$C$27,if(M415='Survival Probabilities'!$B$28,5%,if(M415="",1)))))))))</f>
        <v>1</v>
      </c>
      <c r="S415" s="4">
        <f t="shared" si="1"/>
        <v>0.03009719215</v>
      </c>
      <c r="T415" s="5">
        <f>if(S415&gt;='Survival Probabilities'!$J$4,1,0)</f>
        <v>1</v>
      </c>
      <c r="U415" s="5">
        <f t="shared" si="2"/>
        <v>0</v>
      </c>
    </row>
    <row r="416">
      <c r="A416" s="3">
        <v>415.0</v>
      </c>
      <c r="B416" s="3">
        <v>1.0</v>
      </c>
      <c r="C416" s="3">
        <v>3.0</v>
      </c>
      <c r="D416" s="3" t="s">
        <v>612</v>
      </c>
      <c r="E416" s="3" t="s">
        <v>22</v>
      </c>
      <c r="F416" s="3">
        <v>44.0</v>
      </c>
      <c r="G416" s="3">
        <v>0.0</v>
      </c>
      <c r="H416" s="3">
        <v>0.0</v>
      </c>
      <c r="I416" s="3" t="s">
        <v>613</v>
      </c>
      <c r="J416" s="3">
        <v>7.925</v>
      </c>
      <c r="L416" s="3" t="s">
        <v>24</v>
      </c>
      <c r="M416" s="5" t="str">
        <f t="shared" si="3"/>
        <v/>
      </c>
      <c r="N416" s="4">
        <f>if(C416=1,'Survival Probabilities'!$C$2,if(C416 = 2,'Survival Probabilities'!$C$3,if(C416 = 3,'Survival Probabilities'!$C$4,if(isblank(C416),1))))</f>
        <v>0.2428571429</v>
      </c>
      <c r="O416" s="4">
        <f>if(E416 = "male",'Survival Probabilities'!$C$5,if(E416="female",'Survival Probabilities'!$C$6,if(isblank(E416),1)))</f>
        <v>0.1889081456</v>
      </c>
      <c r="P416" s="4">
        <f>if(F416 &lt; 1,'Survival Probabilities'!$C$10,if(and(F416&gt;= 1, F416&lt;5),'Survival Probabilities'!$C$11, if(and(F416&gt;= 5, F416&lt;10),'Survival Probabilities'!$C$12,if(and(F416&gt;= 10, F416&lt;20),'Survival Probabilities'!$C$13,if(and(F416&gt;= 20, F416&lt;30),'Survival Probabilities'!$C$14,if(and(F416&gt;= 30, F416&lt;40),'Survival Probabilities'!$C$15,if(and(F416&gt;= 40, F416&lt;50),'Survival Probabilities'!$C$16,if(and(F416&gt;= 50, F416&lt;60),'Survival Probabilities'!$C$17,if(and(F416&gt;= 60, F416&lt;70),'Survival Probabilities'!$C$18,if(and(F416&gt;= 70, F416&lt;80),5%,if(and(F416&gt;= 80, F416&lt;90),5%,if(isblank(F416),1))))))))))))</f>
        <v>0.3820224719</v>
      </c>
      <c r="Q416" s="4">
        <f>if(L416 = "C",'Survival Probabilities'!$C$7,if(L416="Q",'Survival Probabilities'!$C$8,if(L416="S",'Survival Probabilities'!$C$9,if(isblank(L416),1))))</f>
        <v>0.3369565217</v>
      </c>
      <c r="R416" s="5">
        <f>if(M416='Survival Probabilities'!$B$21,'Survival Probabilities'!$C$21,if(M416='Survival Probabilities'!$B$22,'Survival Probabilities'!$C$22,if(M416='Survival Probabilities'!$B$23,'Survival Probabilities'!$C$23,if(M416='Survival Probabilities'!$B$24,'Survival Probabilities'!$C$24,if(M416='Survival Probabilities'!$B$25,'Survival Probabilities'!$C$25,if(M416='Survival Probabilities'!$B$26,'Survival Probabilities'!$C$26,if(M416='Survival Probabilities'!$B$27,'Survival Probabilities'!$C$27,if(M416='Survival Probabilities'!$B$28,5%,if(M416="",1)))))))))</f>
        <v>1</v>
      </c>
      <c r="S416" s="4">
        <f t="shared" si="1"/>
        <v>0.005905604286</v>
      </c>
      <c r="T416" s="5">
        <f>if(S416&gt;='Survival Probabilities'!$J$4,1,0)</f>
        <v>0</v>
      </c>
      <c r="U416" s="5">
        <f t="shared" si="2"/>
        <v>0</v>
      </c>
    </row>
    <row r="417">
      <c r="A417" s="3">
        <v>416.0</v>
      </c>
      <c r="B417" s="3">
        <v>0.0</v>
      </c>
      <c r="C417" s="3">
        <v>3.0</v>
      </c>
      <c r="D417" s="3" t="s">
        <v>614</v>
      </c>
      <c r="E417" s="3" t="s">
        <v>26</v>
      </c>
      <c r="G417" s="3">
        <v>0.0</v>
      </c>
      <c r="H417" s="3">
        <v>0.0</v>
      </c>
      <c r="I417" s="3">
        <v>343095.0</v>
      </c>
      <c r="J417" s="3">
        <v>8.05</v>
      </c>
      <c r="L417" s="3" t="s">
        <v>24</v>
      </c>
      <c r="M417" s="5" t="str">
        <f t="shared" si="3"/>
        <v/>
      </c>
      <c r="N417" s="4">
        <f>if(C417=1,'Survival Probabilities'!$C$2,if(C417 = 2,'Survival Probabilities'!$C$3,if(C417 = 3,'Survival Probabilities'!$C$4,if(isblank(C417),1))))</f>
        <v>0.2428571429</v>
      </c>
      <c r="O417" s="4">
        <f>if(E417 = "male",'Survival Probabilities'!$C$5,if(E417="female",'Survival Probabilities'!$C$6,if(isblank(E417),1)))</f>
        <v>0.7420382166</v>
      </c>
      <c r="P417" s="4">
        <f>if(F417 &lt; 1,'Survival Probabilities'!$C$10,if(and(F417&gt;= 1, F417&lt;5),'Survival Probabilities'!$C$11, if(and(F417&gt;= 5, F417&lt;10),'Survival Probabilities'!$C$12,if(and(F417&gt;= 10, F417&lt;20),'Survival Probabilities'!$C$13,if(and(F417&gt;= 20, F417&lt;30),'Survival Probabilities'!$C$14,if(and(F417&gt;= 30, F417&lt;40),'Survival Probabilities'!$C$15,if(and(F417&gt;= 40, F417&lt;50),'Survival Probabilities'!$C$16,if(and(F417&gt;= 50, F417&lt;60),'Survival Probabilities'!$C$17,if(and(F417&gt;= 60, F417&lt;70),'Survival Probabilities'!$C$18,if(and(F417&gt;= 70, F417&lt;80),5%,if(and(F417&gt;= 80, F417&lt;90),5%,if(isblank(F417),1))))))))))))</f>
        <v>1</v>
      </c>
      <c r="Q417" s="4">
        <f>if(L417 = "C",'Survival Probabilities'!$C$7,if(L417="Q",'Survival Probabilities'!$C$8,if(L417="S",'Survival Probabilities'!$C$9,if(isblank(L417),1))))</f>
        <v>0.3369565217</v>
      </c>
      <c r="R417" s="5">
        <f>if(M417='Survival Probabilities'!$B$21,'Survival Probabilities'!$C$21,if(M417='Survival Probabilities'!$B$22,'Survival Probabilities'!$C$22,if(M417='Survival Probabilities'!$B$23,'Survival Probabilities'!$C$23,if(M417='Survival Probabilities'!$B$24,'Survival Probabilities'!$C$24,if(M417='Survival Probabilities'!$B$25,'Survival Probabilities'!$C$25,if(M417='Survival Probabilities'!$B$26,'Survival Probabilities'!$C$26,if(M417='Survival Probabilities'!$B$27,'Survival Probabilities'!$C$27,if(M417='Survival Probabilities'!$B$28,5%,if(M417="",1)))))))))</f>
        <v>1</v>
      </c>
      <c r="S417" s="4">
        <f t="shared" si="1"/>
        <v>0.06072269257</v>
      </c>
      <c r="T417" s="5">
        <f>if(S417&gt;='Survival Probabilities'!$J$4,1,0)</f>
        <v>1</v>
      </c>
      <c r="U417" s="5">
        <f t="shared" si="2"/>
        <v>0</v>
      </c>
    </row>
    <row r="418">
      <c r="A418" s="3">
        <v>417.0</v>
      </c>
      <c r="B418" s="3">
        <v>1.0</v>
      </c>
      <c r="C418" s="3">
        <v>2.0</v>
      </c>
      <c r="D418" s="3" t="s">
        <v>615</v>
      </c>
      <c r="E418" s="3" t="s">
        <v>26</v>
      </c>
      <c r="F418" s="3">
        <v>34.0</v>
      </c>
      <c r="G418" s="3">
        <v>1.0</v>
      </c>
      <c r="H418" s="3">
        <v>1.0</v>
      </c>
      <c r="I418" s="3">
        <v>28220.0</v>
      </c>
      <c r="J418" s="3">
        <v>32.5</v>
      </c>
      <c r="L418" s="3" t="s">
        <v>24</v>
      </c>
      <c r="M418" s="5" t="str">
        <f t="shared" si="3"/>
        <v/>
      </c>
      <c r="N418" s="4">
        <f>if(C418=1,'Survival Probabilities'!$C$2,if(C418 = 2,'Survival Probabilities'!$C$3,if(C418 = 3,'Survival Probabilities'!$C$4,if(isblank(C418),1))))</f>
        <v>0.472826087</v>
      </c>
      <c r="O418" s="4">
        <f>if(E418 = "male",'Survival Probabilities'!$C$5,if(E418="female",'Survival Probabilities'!$C$6,if(isblank(E418),1)))</f>
        <v>0.7420382166</v>
      </c>
      <c r="P418" s="4">
        <f>if(F418 &lt; 1,'Survival Probabilities'!$C$10,if(and(F418&gt;= 1, F418&lt;5),'Survival Probabilities'!$C$11, if(and(F418&gt;= 5, F418&lt;10),'Survival Probabilities'!$C$12,if(and(F418&gt;= 10, F418&lt;20),'Survival Probabilities'!$C$13,if(and(F418&gt;= 20, F418&lt;30),'Survival Probabilities'!$C$14,if(and(F418&gt;= 30, F418&lt;40),'Survival Probabilities'!$C$15,if(and(F418&gt;= 40, F418&lt;50),'Survival Probabilities'!$C$16,if(and(F418&gt;= 50, F418&lt;60),'Survival Probabilities'!$C$17,if(and(F418&gt;= 60, F418&lt;70),'Survival Probabilities'!$C$18,if(and(F418&gt;= 70, F418&lt;80),5%,if(and(F418&gt;= 80, F418&lt;90),5%,if(isblank(F418),1))))))))))))</f>
        <v>0.4371257485</v>
      </c>
      <c r="Q418" s="4">
        <f>if(L418 = "C",'Survival Probabilities'!$C$7,if(L418="Q",'Survival Probabilities'!$C$8,if(L418="S",'Survival Probabilities'!$C$9,if(isblank(L418),1))))</f>
        <v>0.3369565217</v>
      </c>
      <c r="R418" s="5">
        <f>if(M418='Survival Probabilities'!$B$21,'Survival Probabilities'!$C$21,if(M418='Survival Probabilities'!$B$22,'Survival Probabilities'!$C$22,if(M418='Survival Probabilities'!$B$23,'Survival Probabilities'!$C$23,if(M418='Survival Probabilities'!$B$24,'Survival Probabilities'!$C$24,if(M418='Survival Probabilities'!$B$25,'Survival Probabilities'!$C$25,if(M418='Survival Probabilities'!$B$26,'Survival Probabilities'!$C$26,if(M418='Survival Probabilities'!$B$27,'Survival Probabilities'!$C$27,if(M418='Survival Probabilities'!$B$28,5%,if(M418="",1)))))))))</f>
        <v>1</v>
      </c>
      <c r="S418" s="4">
        <f t="shared" si="1"/>
        <v>0.05167826898</v>
      </c>
      <c r="T418" s="5">
        <f>if(S418&gt;='Survival Probabilities'!$J$4,1,0)</f>
        <v>1</v>
      </c>
      <c r="U418" s="5">
        <f t="shared" si="2"/>
        <v>1</v>
      </c>
    </row>
    <row r="419">
      <c r="A419" s="3">
        <v>418.0</v>
      </c>
      <c r="B419" s="3">
        <v>1.0</v>
      </c>
      <c r="C419" s="3">
        <v>2.0</v>
      </c>
      <c r="D419" s="3" t="s">
        <v>616</v>
      </c>
      <c r="E419" s="3" t="s">
        <v>26</v>
      </c>
      <c r="F419" s="3">
        <v>18.0</v>
      </c>
      <c r="G419" s="3">
        <v>0.0</v>
      </c>
      <c r="H419" s="3">
        <v>2.0</v>
      </c>
      <c r="I419" s="3">
        <v>250652.0</v>
      </c>
      <c r="J419" s="3">
        <v>13.0</v>
      </c>
      <c r="L419" s="3" t="s">
        <v>24</v>
      </c>
      <c r="M419" s="5" t="str">
        <f t="shared" si="3"/>
        <v/>
      </c>
      <c r="N419" s="4">
        <f>if(C419=1,'Survival Probabilities'!$C$2,if(C419 = 2,'Survival Probabilities'!$C$3,if(C419 = 3,'Survival Probabilities'!$C$4,if(isblank(C419),1))))</f>
        <v>0.472826087</v>
      </c>
      <c r="O419" s="4">
        <f>if(E419 = "male",'Survival Probabilities'!$C$5,if(E419="female",'Survival Probabilities'!$C$6,if(isblank(E419),1)))</f>
        <v>0.7420382166</v>
      </c>
      <c r="P419" s="4">
        <f>if(F419 &lt; 1,'Survival Probabilities'!$C$10,if(and(F419&gt;= 1, F419&lt;5),'Survival Probabilities'!$C$11, if(and(F419&gt;= 5, F419&lt;10),'Survival Probabilities'!$C$12,if(and(F419&gt;= 10, F419&lt;20),'Survival Probabilities'!$C$13,if(and(F419&gt;= 20, F419&lt;30),'Survival Probabilities'!$C$14,if(and(F419&gt;= 30, F419&lt;40),'Survival Probabilities'!$C$15,if(and(F419&gt;= 40, F419&lt;50),'Survival Probabilities'!$C$16,if(and(F419&gt;= 50, F419&lt;60),'Survival Probabilities'!$C$17,if(and(F419&gt;= 60, F419&lt;70),'Survival Probabilities'!$C$18,if(and(F419&gt;= 70, F419&lt;80),5%,if(and(F419&gt;= 80, F419&lt;90),5%,if(isblank(F419),1))))))))))))</f>
        <v>0.4019607843</v>
      </c>
      <c r="Q419" s="4">
        <f>if(L419 = "C",'Survival Probabilities'!$C$7,if(L419="Q",'Survival Probabilities'!$C$8,if(L419="S",'Survival Probabilities'!$C$9,if(isblank(L419),1))))</f>
        <v>0.3369565217</v>
      </c>
      <c r="R419" s="5">
        <f>if(M419='Survival Probabilities'!$B$21,'Survival Probabilities'!$C$21,if(M419='Survival Probabilities'!$B$22,'Survival Probabilities'!$C$22,if(M419='Survival Probabilities'!$B$23,'Survival Probabilities'!$C$23,if(M419='Survival Probabilities'!$B$24,'Survival Probabilities'!$C$24,if(M419='Survival Probabilities'!$B$25,'Survival Probabilities'!$C$25,if(M419='Survival Probabilities'!$B$26,'Survival Probabilities'!$C$26,if(M419='Survival Probabilities'!$B$27,'Survival Probabilities'!$C$27,if(M419='Survival Probabilities'!$B$28,5%,if(M419="",1)))))))))</f>
        <v>1</v>
      </c>
      <c r="S419" s="4">
        <f t="shared" si="1"/>
        <v>0.04752096531</v>
      </c>
      <c r="T419" s="5">
        <f>if(S419&gt;='Survival Probabilities'!$J$4,1,0)</f>
        <v>1</v>
      </c>
      <c r="U419" s="5">
        <f t="shared" si="2"/>
        <v>1</v>
      </c>
    </row>
    <row r="420">
      <c r="A420" s="3">
        <v>419.0</v>
      </c>
      <c r="B420" s="3">
        <v>0.0</v>
      </c>
      <c r="C420" s="3">
        <v>2.0</v>
      </c>
      <c r="D420" s="3" t="s">
        <v>617</v>
      </c>
      <c r="E420" s="3" t="s">
        <v>22</v>
      </c>
      <c r="F420" s="3">
        <v>30.0</v>
      </c>
      <c r="G420" s="3">
        <v>0.0</v>
      </c>
      <c r="H420" s="3">
        <v>0.0</v>
      </c>
      <c r="I420" s="3">
        <v>28228.0</v>
      </c>
      <c r="J420" s="3">
        <v>13.0</v>
      </c>
      <c r="L420" s="3" t="s">
        <v>24</v>
      </c>
      <c r="M420" s="5" t="str">
        <f t="shared" si="3"/>
        <v/>
      </c>
      <c r="N420" s="4">
        <f>if(C420=1,'Survival Probabilities'!$C$2,if(C420 = 2,'Survival Probabilities'!$C$3,if(C420 = 3,'Survival Probabilities'!$C$4,if(isblank(C420),1))))</f>
        <v>0.472826087</v>
      </c>
      <c r="O420" s="4">
        <f>if(E420 = "male",'Survival Probabilities'!$C$5,if(E420="female",'Survival Probabilities'!$C$6,if(isblank(E420),1)))</f>
        <v>0.1889081456</v>
      </c>
      <c r="P420" s="4">
        <f>if(F420 &lt; 1,'Survival Probabilities'!$C$10,if(and(F420&gt;= 1, F420&lt;5),'Survival Probabilities'!$C$11, if(and(F420&gt;= 5, F420&lt;10),'Survival Probabilities'!$C$12,if(and(F420&gt;= 10, F420&lt;20),'Survival Probabilities'!$C$13,if(and(F420&gt;= 20, F420&lt;30),'Survival Probabilities'!$C$14,if(and(F420&gt;= 30, F420&lt;40),'Survival Probabilities'!$C$15,if(and(F420&gt;= 40, F420&lt;50),'Survival Probabilities'!$C$16,if(and(F420&gt;= 50, F420&lt;60),'Survival Probabilities'!$C$17,if(and(F420&gt;= 60, F420&lt;70),'Survival Probabilities'!$C$18,if(and(F420&gt;= 70, F420&lt;80),5%,if(and(F420&gt;= 80, F420&lt;90),5%,if(isblank(F420),1))))))))))))</f>
        <v>0.4371257485</v>
      </c>
      <c r="Q420" s="4">
        <f>if(L420 = "C",'Survival Probabilities'!$C$7,if(L420="Q",'Survival Probabilities'!$C$8,if(L420="S",'Survival Probabilities'!$C$9,if(isblank(L420),1))))</f>
        <v>0.3369565217</v>
      </c>
      <c r="R420" s="5">
        <f>if(M420='Survival Probabilities'!$B$21,'Survival Probabilities'!$C$21,if(M420='Survival Probabilities'!$B$22,'Survival Probabilities'!$C$22,if(M420='Survival Probabilities'!$B$23,'Survival Probabilities'!$C$23,if(M420='Survival Probabilities'!$B$24,'Survival Probabilities'!$C$24,if(M420='Survival Probabilities'!$B$25,'Survival Probabilities'!$C$25,if(M420='Survival Probabilities'!$B$26,'Survival Probabilities'!$C$26,if(M420='Survival Probabilities'!$B$27,'Survival Probabilities'!$C$27,if(M420='Survival Probabilities'!$B$28,5%,if(M420="",1)))))))))</f>
        <v>1</v>
      </c>
      <c r="S420" s="4">
        <f t="shared" si="1"/>
        <v>0.01315625764</v>
      </c>
      <c r="T420" s="5">
        <f>if(S420&gt;='Survival Probabilities'!$J$4,1,0)</f>
        <v>0</v>
      </c>
      <c r="U420" s="5">
        <f t="shared" si="2"/>
        <v>1</v>
      </c>
    </row>
    <row r="421">
      <c r="A421" s="3">
        <v>420.0</v>
      </c>
      <c r="B421" s="3">
        <v>0.0</v>
      </c>
      <c r="C421" s="3">
        <v>3.0</v>
      </c>
      <c r="D421" s="3" t="s">
        <v>618</v>
      </c>
      <c r="E421" s="3" t="s">
        <v>26</v>
      </c>
      <c r="F421" s="3">
        <v>10.0</v>
      </c>
      <c r="G421" s="3">
        <v>0.0</v>
      </c>
      <c r="H421" s="3">
        <v>2.0</v>
      </c>
      <c r="I421" s="3">
        <v>345773.0</v>
      </c>
      <c r="J421" s="3">
        <v>24.15</v>
      </c>
      <c r="L421" s="3" t="s">
        <v>24</v>
      </c>
      <c r="M421" s="5" t="str">
        <f t="shared" si="3"/>
        <v/>
      </c>
      <c r="N421" s="4">
        <f>if(C421=1,'Survival Probabilities'!$C$2,if(C421 = 2,'Survival Probabilities'!$C$3,if(C421 = 3,'Survival Probabilities'!$C$4,if(isblank(C421),1))))</f>
        <v>0.2428571429</v>
      </c>
      <c r="O421" s="4">
        <f>if(E421 = "male",'Survival Probabilities'!$C$5,if(E421="female",'Survival Probabilities'!$C$6,if(isblank(E421),1)))</f>
        <v>0.7420382166</v>
      </c>
      <c r="P421" s="4">
        <f>if(F421 &lt; 1,'Survival Probabilities'!$C$10,if(and(F421&gt;= 1, F421&lt;5),'Survival Probabilities'!$C$11, if(and(F421&gt;= 5, F421&lt;10),'Survival Probabilities'!$C$12,if(and(F421&gt;= 10, F421&lt;20),'Survival Probabilities'!$C$13,if(and(F421&gt;= 20, F421&lt;30),'Survival Probabilities'!$C$14,if(and(F421&gt;= 30, F421&lt;40),'Survival Probabilities'!$C$15,if(and(F421&gt;= 40, F421&lt;50),'Survival Probabilities'!$C$16,if(and(F421&gt;= 50, F421&lt;60),'Survival Probabilities'!$C$17,if(and(F421&gt;= 60, F421&lt;70),'Survival Probabilities'!$C$18,if(and(F421&gt;= 70, F421&lt;80),5%,if(and(F421&gt;= 80, F421&lt;90),5%,if(isblank(F421),1))))))))))))</f>
        <v>0.4019607843</v>
      </c>
      <c r="Q421" s="4">
        <f>if(L421 = "C",'Survival Probabilities'!$C$7,if(L421="Q",'Survival Probabilities'!$C$8,if(L421="S",'Survival Probabilities'!$C$9,if(isblank(L421),1))))</f>
        <v>0.3369565217</v>
      </c>
      <c r="R421" s="5">
        <f>if(M421='Survival Probabilities'!$B$21,'Survival Probabilities'!$C$21,if(M421='Survival Probabilities'!$B$22,'Survival Probabilities'!$C$22,if(M421='Survival Probabilities'!$B$23,'Survival Probabilities'!$C$23,if(M421='Survival Probabilities'!$B$24,'Survival Probabilities'!$C$24,if(M421='Survival Probabilities'!$B$25,'Survival Probabilities'!$C$25,if(M421='Survival Probabilities'!$B$26,'Survival Probabilities'!$C$26,if(M421='Survival Probabilities'!$B$27,'Survival Probabilities'!$C$27,if(M421='Survival Probabilities'!$B$28,5%,if(M421="",1)))))))))</f>
        <v>1</v>
      </c>
      <c r="S421" s="4">
        <f t="shared" si="1"/>
        <v>0.02440814113</v>
      </c>
      <c r="T421" s="5">
        <f>if(S421&gt;='Survival Probabilities'!$J$4,1,0)</f>
        <v>0</v>
      </c>
      <c r="U421" s="5">
        <f t="shared" si="2"/>
        <v>1</v>
      </c>
    </row>
    <row r="422">
      <c r="A422" s="3">
        <v>421.0</v>
      </c>
      <c r="B422" s="3">
        <v>0.0</v>
      </c>
      <c r="C422" s="3">
        <v>3.0</v>
      </c>
      <c r="D422" s="3" t="s">
        <v>619</v>
      </c>
      <c r="E422" s="3" t="s">
        <v>22</v>
      </c>
      <c r="G422" s="3">
        <v>0.0</v>
      </c>
      <c r="H422" s="3">
        <v>0.0</v>
      </c>
      <c r="I422" s="3">
        <v>349254.0</v>
      </c>
      <c r="J422" s="3">
        <v>7.8958</v>
      </c>
      <c r="L422" s="3" t="s">
        <v>29</v>
      </c>
      <c r="M422" s="5" t="str">
        <f t="shared" si="3"/>
        <v/>
      </c>
      <c r="N422" s="4">
        <f>if(C422=1,'Survival Probabilities'!$C$2,if(C422 = 2,'Survival Probabilities'!$C$3,if(C422 = 3,'Survival Probabilities'!$C$4,if(isblank(C422),1))))</f>
        <v>0.2428571429</v>
      </c>
      <c r="O422" s="4">
        <f>if(E422 = "male",'Survival Probabilities'!$C$5,if(E422="female",'Survival Probabilities'!$C$6,if(isblank(E422),1)))</f>
        <v>0.1889081456</v>
      </c>
      <c r="P422" s="4">
        <f>if(F422 &lt; 1,'Survival Probabilities'!$C$10,if(and(F422&gt;= 1, F422&lt;5),'Survival Probabilities'!$C$11, if(and(F422&gt;= 5, F422&lt;10),'Survival Probabilities'!$C$12,if(and(F422&gt;= 10, F422&lt;20),'Survival Probabilities'!$C$13,if(and(F422&gt;= 20, F422&lt;30),'Survival Probabilities'!$C$14,if(and(F422&gt;= 30, F422&lt;40),'Survival Probabilities'!$C$15,if(and(F422&gt;= 40, F422&lt;50),'Survival Probabilities'!$C$16,if(and(F422&gt;= 50, F422&lt;60),'Survival Probabilities'!$C$17,if(and(F422&gt;= 60, F422&lt;70),'Survival Probabilities'!$C$18,if(and(F422&gt;= 70, F422&lt;80),5%,if(and(F422&gt;= 80, F422&lt;90),5%,if(isblank(F422),1))))))))))))</f>
        <v>1</v>
      </c>
      <c r="Q422" s="4">
        <f>if(L422 = "C",'Survival Probabilities'!$C$7,if(L422="Q",'Survival Probabilities'!$C$8,if(L422="S",'Survival Probabilities'!$C$9,if(isblank(L422),1))))</f>
        <v>0.5535714286</v>
      </c>
      <c r="R422" s="5">
        <f>if(M422='Survival Probabilities'!$B$21,'Survival Probabilities'!$C$21,if(M422='Survival Probabilities'!$B$22,'Survival Probabilities'!$C$22,if(M422='Survival Probabilities'!$B$23,'Survival Probabilities'!$C$23,if(M422='Survival Probabilities'!$B$24,'Survival Probabilities'!$C$24,if(M422='Survival Probabilities'!$B$25,'Survival Probabilities'!$C$25,if(M422='Survival Probabilities'!$B$26,'Survival Probabilities'!$C$26,if(M422='Survival Probabilities'!$B$27,'Survival Probabilities'!$C$27,if(M422='Survival Probabilities'!$B$28,5%,if(M422="",1)))))))))</f>
        <v>1</v>
      </c>
      <c r="S422" s="4">
        <f t="shared" si="1"/>
        <v>0.02539657978</v>
      </c>
      <c r="T422" s="5">
        <f>if(S422&gt;='Survival Probabilities'!$J$4,1,0)</f>
        <v>0</v>
      </c>
      <c r="U422" s="5">
        <f t="shared" si="2"/>
        <v>1</v>
      </c>
    </row>
    <row r="423">
      <c r="A423" s="3">
        <v>422.0</v>
      </c>
      <c r="B423" s="3">
        <v>0.0</v>
      </c>
      <c r="C423" s="3">
        <v>3.0</v>
      </c>
      <c r="D423" s="3" t="s">
        <v>620</v>
      </c>
      <c r="E423" s="3" t="s">
        <v>22</v>
      </c>
      <c r="F423" s="3">
        <v>21.0</v>
      </c>
      <c r="G423" s="3">
        <v>0.0</v>
      </c>
      <c r="H423" s="3">
        <v>0.0</v>
      </c>
      <c r="I423" s="3" t="s">
        <v>621</v>
      </c>
      <c r="J423" s="3">
        <v>7.7333</v>
      </c>
      <c r="L423" s="3" t="s">
        <v>36</v>
      </c>
      <c r="M423" s="5" t="str">
        <f t="shared" si="3"/>
        <v/>
      </c>
      <c r="N423" s="4">
        <f>if(C423=1,'Survival Probabilities'!$C$2,if(C423 = 2,'Survival Probabilities'!$C$3,if(C423 = 3,'Survival Probabilities'!$C$4,if(isblank(C423),1))))</f>
        <v>0.2428571429</v>
      </c>
      <c r="O423" s="4">
        <f>if(E423 = "male",'Survival Probabilities'!$C$5,if(E423="female",'Survival Probabilities'!$C$6,if(isblank(E423),1)))</f>
        <v>0.1889081456</v>
      </c>
      <c r="P423" s="4">
        <f>if(F423 &lt; 1,'Survival Probabilities'!$C$10,if(and(F423&gt;= 1, F423&lt;5),'Survival Probabilities'!$C$11, if(and(F423&gt;= 5, F423&lt;10),'Survival Probabilities'!$C$12,if(and(F423&gt;= 10, F423&lt;20),'Survival Probabilities'!$C$13,if(and(F423&gt;= 20, F423&lt;30),'Survival Probabilities'!$C$14,if(and(F423&gt;= 30, F423&lt;40),'Survival Probabilities'!$C$15,if(and(F423&gt;= 40, F423&lt;50),'Survival Probabilities'!$C$16,if(and(F423&gt;= 50, F423&lt;60),'Survival Probabilities'!$C$17,if(and(F423&gt;= 60, F423&lt;70),'Survival Probabilities'!$C$18,if(and(F423&gt;= 70, F423&lt;80),5%,if(and(F423&gt;= 80, F423&lt;90),5%,if(isblank(F423),1))))))))))))</f>
        <v>0.35</v>
      </c>
      <c r="Q423" s="4">
        <f>if(L423 = "C",'Survival Probabilities'!$C$7,if(L423="Q",'Survival Probabilities'!$C$8,if(L423="S",'Survival Probabilities'!$C$9,if(isblank(L423),1))))</f>
        <v>0.3896103896</v>
      </c>
      <c r="R423" s="5">
        <f>if(M423='Survival Probabilities'!$B$21,'Survival Probabilities'!$C$21,if(M423='Survival Probabilities'!$B$22,'Survival Probabilities'!$C$22,if(M423='Survival Probabilities'!$B$23,'Survival Probabilities'!$C$23,if(M423='Survival Probabilities'!$B$24,'Survival Probabilities'!$C$24,if(M423='Survival Probabilities'!$B$25,'Survival Probabilities'!$C$25,if(M423='Survival Probabilities'!$B$26,'Survival Probabilities'!$C$26,if(M423='Survival Probabilities'!$B$27,'Survival Probabilities'!$C$27,if(M423='Survival Probabilities'!$B$28,5%,if(M423="",1)))))))))</f>
        <v>1</v>
      </c>
      <c r="S423" s="4">
        <f t="shared" si="1"/>
        <v>0.006256048977</v>
      </c>
      <c r="T423" s="5">
        <f>if(S423&gt;='Survival Probabilities'!$J$4,1,0)</f>
        <v>0</v>
      </c>
      <c r="U423" s="5">
        <f t="shared" si="2"/>
        <v>1</v>
      </c>
    </row>
    <row r="424">
      <c r="A424" s="3">
        <v>423.0</v>
      </c>
      <c r="B424" s="3">
        <v>0.0</v>
      </c>
      <c r="C424" s="3">
        <v>3.0</v>
      </c>
      <c r="D424" s="3" t="s">
        <v>622</v>
      </c>
      <c r="E424" s="3" t="s">
        <v>22</v>
      </c>
      <c r="F424" s="3">
        <v>29.0</v>
      </c>
      <c r="G424" s="3">
        <v>0.0</v>
      </c>
      <c r="H424" s="3">
        <v>0.0</v>
      </c>
      <c r="I424" s="3">
        <v>315082.0</v>
      </c>
      <c r="J424" s="3">
        <v>7.875</v>
      </c>
      <c r="L424" s="3" t="s">
        <v>24</v>
      </c>
      <c r="M424" s="5" t="str">
        <f t="shared" si="3"/>
        <v/>
      </c>
      <c r="N424" s="4">
        <f>if(C424=1,'Survival Probabilities'!$C$2,if(C424 = 2,'Survival Probabilities'!$C$3,if(C424 = 3,'Survival Probabilities'!$C$4,if(isblank(C424),1))))</f>
        <v>0.2428571429</v>
      </c>
      <c r="O424" s="4">
        <f>if(E424 = "male",'Survival Probabilities'!$C$5,if(E424="female",'Survival Probabilities'!$C$6,if(isblank(E424),1)))</f>
        <v>0.1889081456</v>
      </c>
      <c r="P424" s="4">
        <f>if(F424 &lt; 1,'Survival Probabilities'!$C$10,if(and(F424&gt;= 1, F424&lt;5),'Survival Probabilities'!$C$11, if(and(F424&gt;= 5, F424&lt;10),'Survival Probabilities'!$C$12,if(and(F424&gt;= 10, F424&lt;20),'Survival Probabilities'!$C$13,if(and(F424&gt;= 20, F424&lt;30),'Survival Probabilities'!$C$14,if(and(F424&gt;= 30, F424&lt;40),'Survival Probabilities'!$C$15,if(and(F424&gt;= 40, F424&lt;50),'Survival Probabilities'!$C$16,if(and(F424&gt;= 50, F424&lt;60),'Survival Probabilities'!$C$17,if(and(F424&gt;= 60, F424&lt;70),'Survival Probabilities'!$C$18,if(and(F424&gt;= 70, F424&lt;80),5%,if(and(F424&gt;= 80, F424&lt;90),5%,if(isblank(F424),1))))))))))))</f>
        <v>0.35</v>
      </c>
      <c r="Q424" s="4">
        <f>if(L424 = "C",'Survival Probabilities'!$C$7,if(L424="Q",'Survival Probabilities'!$C$8,if(L424="S",'Survival Probabilities'!$C$9,if(isblank(L424),1))))</f>
        <v>0.3369565217</v>
      </c>
      <c r="R424" s="5">
        <f>if(M424='Survival Probabilities'!$B$21,'Survival Probabilities'!$C$21,if(M424='Survival Probabilities'!$B$22,'Survival Probabilities'!$C$22,if(M424='Survival Probabilities'!$B$23,'Survival Probabilities'!$C$23,if(M424='Survival Probabilities'!$B$24,'Survival Probabilities'!$C$24,if(M424='Survival Probabilities'!$B$25,'Survival Probabilities'!$C$25,if(M424='Survival Probabilities'!$B$26,'Survival Probabilities'!$C$26,if(M424='Survival Probabilities'!$B$27,'Survival Probabilities'!$C$27,if(M424='Survival Probabilities'!$B$28,5%,if(M424="",1)))))))))</f>
        <v>1</v>
      </c>
      <c r="S424" s="4">
        <f t="shared" si="1"/>
        <v>0.005410575691</v>
      </c>
      <c r="T424" s="5">
        <f>if(S424&gt;='Survival Probabilities'!$J$4,1,0)</f>
        <v>0</v>
      </c>
      <c r="U424" s="5">
        <f t="shared" si="2"/>
        <v>1</v>
      </c>
    </row>
    <row r="425">
      <c r="A425" s="3">
        <v>424.0</v>
      </c>
      <c r="B425" s="3">
        <v>0.0</v>
      </c>
      <c r="C425" s="3">
        <v>3.0</v>
      </c>
      <c r="D425" s="3" t="s">
        <v>623</v>
      </c>
      <c r="E425" s="3" t="s">
        <v>26</v>
      </c>
      <c r="F425" s="3">
        <v>28.0</v>
      </c>
      <c r="G425" s="3">
        <v>1.0</v>
      </c>
      <c r="H425" s="3">
        <v>1.0</v>
      </c>
      <c r="I425" s="3">
        <v>347080.0</v>
      </c>
      <c r="J425" s="3">
        <v>14.4</v>
      </c>
      <c r="L425" s="3" t="s">
        <v>24</v>
      </c>
      <c r="M425" s="5" t="str">
        <f t="shared" si="3"/>
        <v/>
      </c>
      <c r="N425" s="4">
        <f>if(C425=1,'Survival Probabilities'!$C$2,if(C425 = 2,'Survival Probabilities'!$C$3,if(C425 = 3,'Survival Probabilities'!$C$4,if(isblank(C425),1))))</f>
        <v>0.2428571429</v>
      </c>
      <c r="O425" s="4">
        <f>if(E425 = "male",'Survival Probabilities'!$C$5,if(E425="female",'Survival Probabilities'!$C$6,if(isblank(E425),1)))</f>
        <v>0.7420382166</v>
      </c>
      <c r="P425" s="4">
        <f>if(F425 &lt; 1,'Survival Probabilities'!$C$10,if(and(F425&gt;= 1, F425&lt;5),'Survival Probabilities'!$C$11, if(and(F425&gt;= 5, F425&lt;10),'Survival Probabilities'!$C$12,if(and(F425&gt;= 10, F425&lt;20),'Survival Probabilities'!$C$13,if(and(F425&gt;= 20, F425&lt;30),'Survival Probabilities'!$C$14,if(and(F425&gt;= 30, F425&lt;40),'Survival Probabilities'!$C$15,if(and(F425&gt;= 40, F425&lt;50),'Survival Probabilities'!$C$16,if(and(F425&gt;= 50, F425&lt;60),'Survival Probabilities'!$C$17,if(and(F425&gt;= 60, F425&lt;70),'Survival Probabilities'!$C$18,if(and(F425&gt;= 70, F425&lt;80),5%,if(and(F425&gt;= 80, F425&lt;90),5%,if(isblank(F425),1))))))))))))</f>
        <v>0.35</v>
      </c>
      <c r="Q425" s="4">
        <f>if(L425 = "C",'Survival Probabilities'!$C$7,if(L425="Q",'Survival Probabilities'!$C$8,if(L425="S",'Survival Probabilities'!$C$9,if(isblank(L425),1))))</f>
        <v>0.3369565217</v>
      </c>
      <c r="R425" s="5">
        <f>if(M425='Survival Probabilities'!$B$21,'Survival Probabilities'!$C$21,if(M425='Survival Probabilities'!$B$22,'Survival Probabilities'!$C$22,if(M425='Survival Probabilities'!$B$23,'Survival Probabilities'!$C$23,if(M425='Survival Probabilities'!$B$24,'Survival Probabilities'!$C$24,if(M425='Survival Probabilities'!$B$25,'Survival Probabilities'!$C$25,if(M425='Survival Probabilities'!$B$26,'Survival Probabilities'!$C$26,if(M425='Survival Probabilities'!$B$27,'Survival Probabilities'!$C$27,if(M425='Survival Probabilities'!$B$28,5%,if(M425="",1)))))))))</f>
        <v>1</v>
      </c>
      <c r="S425" s="4">
        <f t="shared" si="1"/>
        <v>0.0212529424</v>
      </c>
      <c r="T425" s="5">
        <f>if(S425&gt;='Survival Probabilities'!$J$4,1,0)</f>
        <v>0</v>
      </c>
      <c r="U425" s="5">
        <f t="shared" si="2"/>
        <v>1</v>
      </c>
    </row>
    <row r="426">
      <c r="A426" s="3">
        <v>425.0</v>
      </c>
      <c r="B426" s="3">
        <v>0.0</v>
      </c>
      <c r="C426" s="3">
        <v>3.0</v>
      </c>
      <c r="D426" s="3" t="s">
        <v>624</v>
      </c>
      <c r="E426" s="3" t="s">
        <v>22</v>
      </c>
      <c r="F426" s="3">
        <v>18.0</v>
      </c>
      <c r="G426" s="3">
        <v>1.0</v>
      </c>
      <c r="H426" s="3">
        <v>1.0</v>
      </c>
      <c r="I426" s="3">
        <v>370129.0</v>
      </c>
      <c r="J426" s="3">
        <v>20.2125</v>
      </c>
      <c r="L426" s="3" t="s">
        <v>24</v>
      </c>
      <c r="M426" s="5" t="str">
        <f t="shared" si="3"/>
        <v/>
      </c>
      <c r="N426" s="4">
        <f>if(C426=1,'Survival Probabilities'!$C$2,if(C426 = 2,'Survival Probabilities'!$C$3,if(C426 = 3,'Survival Probabilities'!$C$4,if(isblank(C426),1))))</f>
        <v>0.2428571429</v>
      </c>
      <c r="O426" s="4">
        <f>if(E426 = "male",'Survival Probabilities'!$C$5,if(E426="female",'Survival Probabilities'!$C$6,if(isblank(E426),1)))</f>
        <v>0.1889081456</v>
      </c>
      <c r="P426" s="4">
        <f>if(F426 &lt; 1,'Survival Probabilities'!$C$10,if(and(F426&gt;= 1, F426&lt;5),'Survival Probabilities'!$C$11, if(and(F426&gt;= 5, F426&lt;10),'Survival Probabilities'!$C$12,if(and(F426&gt;= 10, F426&lt;20),'Survival Probabilities'!$C$13,if(and(F426&gt;= 20, F426&lt;30),'Survival Probabilities'!$C$14,if(and(F426&gt;= 30, F426&lt;40),'Survival Probabilities'!$C$15,if(and(F426&gt;= 40, F426&lt;50),'Survival Probabilities'!$C$16,if(and(F426&gt;= 50, F426&lt;60),'Survival Probabilities'!$C$17,if(and(F426&gt;= 60, F426&lt;70),'Survival Probabilities'!$C$18,if(and(F426&gt;= 70, F426&lt;80),5%,if(and(F426&gt;= 80, F426&lt;90),5%,if(isblank(F426),1))))))))))))</f>
        <v>0.4019607843</v>
      </c>
      <c r="Q426" s="4">
        <f>if(L426 = "C",'Survival Probabilities'!$C$7,if(L426="Q",'Survival Probabilities'!$C$8,if(L426="S",'Survival Probabilities'!$C$9,if(isblank(L426),1))))</f>
        <v>0.3369565217</v>
      </c>
      <c r="R426" s="5">
        <f>if(M426='Survival Probabilities'!$B$21,'Survival Probabilities'!$C$21,if(M426='Survival Probabilities'!$B$22,'Survival Probabilities'!$C$22,if(M426='Survival Probabilities'!$B$23,'Survival Probabilities'!$C$23,if(M426='Survival Probabilities'!$B$24,'Survival Probabilities'!$C$24,if(M426='Survival Probabilities'!$B$25,'Survival Probabilities'!$C$25,if(M426='Survival Probabilities'!$B$26,'Survival Probabilities'!$C$26,if(M426='Survival Probabilities'!$B$27,'Survival Probabilities'!$C$27,if(M426='Survival Probabilities'!$B$28,5%,if(M426="",1)))))))))</f>
        <v>1</v>
      </c>
      <c r="S426" s="4">
        <f t="shared" si="1"/>
        <v>0.006213826424</v>
      </c>
      <c r="T426" s="5">
        <f>if(S426&gt;='Survival Probabilities'!$J$4,1,0)</f>
        <v>0</v>
      </c>
      <c r="U426" s="5">
        <f t="shared" si="2"/>
        <v>1</v>
      </c>
    </row>
    <row r="427">
      <c r="A427" s="3">
        <v>426.0</v>
      </c>
      <c r="B427" s="3">
        <v>0.0</v>
      </c>
      <c r="C427" s="3">
        <v>3.0</v>
      </c>
      <c r="D427" s="3" t="s">
        <v>625</v>
      </c>
      <c r="E427" s="3" t="s">
        <v>22</v>
      </c>
      <c r="G427" s="3">
        <v>0.0</v>
      </c>
      <c r="H427" s="3">
        <v>0.0</v>
      </c>
      <c r="I427" s="3" t="s">
        <v>626</v>
      </c>
      <c r="J427" s="3">
        <v>7.25</v>
      </c>
      <c r="L427" s="3" t="s">
        <v>24</v>
      </c>
      <c r="M427" s="5" t="str">
        <f t="shared" si="3"/>
        <v/>
      </c>
      <c r="N427" s="4">
        <f>if(C427=1,'Survival Probabilities'!$C$2,if(C427 = 2,'Survival Probabilities'!$C$3,if(C427 = 3,'Survival Probabilities'!$C$4,if(isblank(C427),1))))</f>
        <v>0.2428571429</v>
      </c>
      <c r="O427" s="4">
        <f>if(E427 = "male",'Survival Probabilities'!$C$5,if(E427="female",'Survival Probabilities'!$C$6,if(isblank(E427),1)))</f>
        <v>0.1889081456</v>
      </c>
      <c r="P427" s="4">
        <f>if(F427 &lt; 1,'Survival Probabilities'!$C$10,if(and(F427&gt;= 1, F427&lt;5),'Survival Probabilities'!$C$11, if(and(F427&gt;= 5, F427&lt;10),'Survival Probabilities'!$C$12,if(and(F427&gt;= 10, F427&lt;20),'Survival Probabilities'!$C$13,if(and(F427&gt;= 20, F427&lt;30),'Survival Probabilities'!$C$14,if(and(F427&gt;= 30, F427&lt;40),'Survival Probabilities'!$C$15,if(and(F427&gt;= 40, F427&lt;50),'Survival Probabilities'!$C$16,if(and(F427&gt;= 50, F427&lt;60),'Survival Probabilities'!$C$17,if(and(F427&gt;= 60, F427&lt;70),'Survival Probabilities'!$C$18,if(and(F427&gt;= 70, F427&lt;80),5%,if(and(F427&gt;= 80, F427&lt;90),5%,if(isblank(F427),1))))))))))))</f>
        <v>1</v>
      </c>
      <c r="Q427" s="4">
        <f>if(L427 = "C",'Survival Probabilities'!$C$7,if(L427="Q",'Survival Probabilities'!$C$8,if(L427="S",'Survival Probabilities'!$C$9,if(isblank(L427),1))))</f>
        <v>0.3369565217</v>
      </c>
      <c r="R427" s="5">
        <f>if(M427='Survival Probabilities'!$B$21,'Survival Probabilities'!$C$21,if(M427='Survival Probabilities'!$B$22,'Survival Probabilities'!$C$22,if(M427='Survival Probabilities'!$B$23,'Survival Probabilities'!$C$23,if(M427='Survival Probabilities'!$B$24,'Survival Probabilities'!$C$24,if(M427='Survival Probabilities'!$B$25,'Survival Probabilities'!$C$25,if(M427='Survival Probabilities'!$B$26,'Survival Probabilities'!$C$26,if(M427='Survival Probabilities'!$B$27,'Survival Probabilities'!$C$27,if(M427='Survival Probabilities'!$B$28,5%,if(M427="",1)))))))))</f>
        <v>1</v>
      </c>
      <c r="S427" s="4">
        <f t="shared" si="1"/>
        <v>0.01545878769</v>
      </c>
      <c r="T427" s="5">
        <f>if(S427&gt;='Survival Probabilities'!$J$4,1,0)</f>
        <v>0</v>
      </c>
      <c r="U427" s="5">
        <f t="shared" si="2"/>
        <v>1</v>
      </c>
    </row>
    <row r="428">
      <c r="A428" s="3">
        <v>427.0</v>
      </c>
      <c r="B428" s="3">
        <v>1.0</v>
      </c>
      <c r="C428" s="3">
        <v>2.0</v>
      </c>
      <c r="D428" s="3" t="s">
        <v>627</v>
      </c>
      <c r="E428" s="3" t="s">
        <v>26</v>
      </c>
      <c r="F428" s="3">
        <v>28.0</v>
      </c>
      <c r="G428" s="3">
        <v>1.0</v>
      </c>
      <c r="H428" s="3">
        <v>0.0</v>
      </c>
      <c r="I428" s="3">
        <v>2003.0</v>
      </c>
      <c r="J428" s="3">
        <v>26.0</v>
      </c>
      <c r="L428" s="3" t="s">
        <v>24</v>
      </c>
      <c r="M428" s="5" t="str">
        <f t="shared" si="3"/>
        <v/>
      </c>
      <c r="N428" s="4">
        <f>if(C428=1,'Survival Probabilities'!$C$2,if(C428 = 2,'Survival Probabilities'!$C$3,if(C428 = 3,'Survival Probabilities'!$C$4,if(isblank(C428),1))))</f>
        <v>0.472826087</v>
      </c>
      <c r="O428" s="4">
        <f>if(E428 = "male",'Survival Probabilities'!$C$5,if(E428="female",'Survival Probabilities'!$C$6,if(isblank(E428),1)))</f>
        <v>0.7420382166</v>
      </c>
      <c r="P428" s="4">
        <f>if(F428 &lt; 1,'Survival Probabilities'!$C$10,if(and(F428&gt;= 1, F428&lt;5),'Survival Probabilities'!$C$11, if(and(F428&gt;= 5, F428&lt;10),'Survival Probabilities'!$C$12,if(and(F428&gt;= 10, F428&lt;20),'Survival Probabilities'!$C$13,if(and(F428&gt;= 20, F428&lt;30),'Survival Probabilities'!$C$14,if(and(F428&gt;= 30, F428&lt;40),'Survival Probabilities'!$C$15,if(and(F428&gt;= 40, F428&lt;50),'Survival Probabilities'!$C$16,if(and(F428&gt;= 50, F428&lt;60),'Survival Probabilities'!$C$17,if(and(F428&gt;= 60, F428&lt;70),'Survival Probabilities'!$C$18,if(and(F428&gt;= 70, F428&lt;80),5%,if(and(F428&gt;= 80, F428&lt;90),5%,if(isblank(F428),1))))))))))))</f>
        <v>0.35</v>
      </c>
      <c r="Q428" s="4">
        <f>if(L428 = "C",'Survival Probabilities'!$C$7,if(L428="Q",'Survival Probabilities'!$C$8,if(L428="S",'Survival Probabilities'!$C$9,if(isblank(L428),1))))</f>
        <v>0.3369565217</v>
      </c>
      <c r="R428" s="5">
        <f>if(M428='Survival Probabilities'!$B$21,'Survival Probabilities'!$C$21,if(M428='Survival Probabilities'!$B$22,'Survival Probabilities'!$C$22,if(M428='Survival Probabilities'!$B$23,'Survival Probabilities'!$C$23,if(M428='Survival Probabilities'!$B$24,'Survival Probabilities'!$C$24,if(M428='Survival Probabilities'!$B$25,'Survival Probabilities'!$C$25,if(M428='Survival Probabilities'!$B$26,'Survival Probabilities'!$C$26,if(M428='Survival Probabilities'!$B$27,'Survival Probabilities'!$C$27,if(M428='Survival Probabilities'!$B$28,5%,if(M428="",1)))))))))</f>
        <v>1</v>
      </c>
      <c r="S428" s="4">
        <f t="shared" si="1"/>
        <v>0.04137801125</v>
      </c>
      <c r="T428" s="5">
        <f>if(S428&gt;='Survival Probabilities'!$J$4,1,0)</f>
        <v>1</v>
      </c>
      <c r="U428" s="5">
        <f t="shared" si="2"/>
        <v>1</v>
      </c>
    </row>
    <row r="429">
      <c r="A429" s="3">
        <v>428.0</v>
      </c>
      <c r="B429" s="3">
        <v>1.0</v>
      </c>
      <c r="C429" s="3">
        <v>2.0</v>
      </c>
      <c r="D429" s="3" t="s">
        <v>628</v>
      </c>
      <c r="E429" s="3" t="s">
        <v>26</v>
      </c>
      <c r="F429" s="3">
        <v>19.0</v>
      </c>
      <c r="G429" s="3">
        <v>0.0</v>
      </c>
      <c r="H429" s="3">
        <v>0.0</v>
      </c>
      <c r="I429" s="3">
        <v>250655.0</v>
      </c>
      <c r="J429" s="3">
        <v>26.0</v>
      </c>
      <c r="L429" s="3" t="s">
        <v>24</v>
      </c>
      <c r="M429" s="5" t="str">
        <f t="shared" si="3"/>
        <v/>
      </c>
      <c r="N429" s="4">
        <f>if(C429=1,'Survival Probabilities'!$C$2,if(C429 = 2,'Survival Probabilities'!$C$3,if(C429 = 3,'Survival Probabilities'!$C$4,if(isblank(C429),1))))</f>
        <v>0.472826087</v>
      </c>
      <c r="O429" s="4">
        <f>if(E429 = "male",'Survival Probabilities'!$C$5,if(E429="female",'Survival Probabilities'!$C$6,if(isblank(E429),1)))</f>
        <v>0.7420382166</v>
      </c>
      <c r="P429" s="4">
        <f>if(F429 &lt; 1,'Survival Probabilities'!$C$10,if(and(F429&gt;= 1, F429&lt;5),'Survival Probabilities'!$C$11, if(and(F429&gt;= 5, F429&lt;10),'Survival Probabilities'!$C$12,if(and(F429&gt;= 10, F429&lt;20),'Survival Probabilities'!$C$13,if(and(F429&gt;= 20, F429&lt;30),'Survival Probabilities'!$C$14,if(and(F429&gt;= 30, F429&lt;40),'Survival Probabilities'!$C$15,if(and(F429&gt;= 40, F429&lt;50),'Survival Probabilities'!$C$16,if(and(F429&gt;= 50, F429&lt;60),'Survival Probabilities'!$C$17,if(and(F429&gt;= 60, F429&lt;70),'Survival Probabilities'!$C$18,if(and(F429&gt;= 70, F429&lt;80),5%,if(and(F429&gt;= 80, F429&lt;90),5%,if(isblank(F429),1))))))))))))</f>
        <v>0.4019607843</v>
      </c>
      <c r="Q429" s="4">
        <f>if(L429 = "C",'Survival Probabilities'!$C$7,if(L429="Q",'Survival Probabilities'!$C$8,if(L429="S",'Survival Probabilities'!$C$9,if(isblank(L429),1))))</f>
        <v>0.3369565217</v>
      </c>
      <c r="R429" s="5">
        <f>if(M429='Survival Probabilities'!$B$21,'Survival Probabilities'!$C$21,if(M429='Survival Probabilities'!$B$22,'Survival Probabilities'!$C$22,if(M429='Survival Probabilities'!$B$23,'Survival Probabilities'!$C$23,if(M429='Survival Probabilities'!$B$24,'Survival Probabilities'!$C$24,if(M429='Survival Probabilities'!$B$25,'Survival Probabilities'!$C$25,if(M429='Survival Probabilities'!$B$26,'Survival Probabilities'!$C$26,if(M429='Survival Probabilities'!$B$27,'Survival Probabilities'!$C$27,if(M429='Survival Probabilities'!$B$28,5%,if(M429="",1)))))))))</f>
        <v>1</v>
      </c>
      <c r="S429" s="4">
        <f t="shared" si="1"/>
        <v>0.04752096531</v>
      </c>
      <c r="T429" s="5">
        <f>if(S429&gt;='Survival Probabilities'!$J$4,1,0)</f>
        <v>1</v>
      </c>
      <c r="U429" s="5">
        <f t="shared" si="2"/>
        <v>1</v>
      </c>
    </row>
    <row r="430">
      <c r="A430" s="3">
        <v>429.0</v>
      </c>
      <c r="B430" s="3">
        <v>0.0</v>
      </c>
      <c r="C430" s="3">
        <v>3.0</v>
      </c>
      <c r="D430" s="3" t="s">
        <v>629</v>
      </c>
      <c r="E430" s="3" t="s">
        <v>22</v>
      </c>
      <c r="G430" s="3">
        <v>0.0</v>
      </c>
      <c r="H430" s="3">
        <v>0.0</v>
      </c>
      <c r="I430" s="3">
        <v>364851.0</v>
      </c>
      <c r="J430" s="3">
        <v>7.75</v>
      </c>
      <c r="L430" s="3" t="s">
        <v>36</v>
      </c>
      <c r="M430" s="5" t="str">
        <f t="shared" si="3"/>
        <v/>
      </c>
      <c r="N430" s="4">
        <f>if(C430=1,'Survival Probabilities'!$C$2,if(C430 = 2,'Survival Probabilities'!$C$3,if(C430 = 3,'Survival Probabilities'!$C$4,if(isblank(C430),1))))</f>
        <v>0.2428571429</v>
      </c>
      <c r="O430" s="4">
        <f>if(E430 = "male",'Survival Probabilities'!$C$5,if(E430="female",'Survival Probabilities'!$C$6,if(isblank(E430),1)))</f>
        <v>0.1889081456</v>
      </c>
      <c r="P430" s="4">
        <f>if(F430 &lt; 1,'Survival Probabilities'!$C$10,if(and(F430&gt;= 1, F430&lt;5),'Survival Probabilities'!$C$11, if(and(F430&gt;= 5, F430&lt;10),'Survival Probabilities'!$C$12,if(and(F430&gt;= 10, F430&lt;20),'Survival Probabilities'!$C$13,if(and(F430&gt;= 20, F430&lt;30),'Survival Probabilities'!$C$14,if(and(F430&gt;= 30, F430&lt;40),'Survival Probabilities'!$C$15,if(and(F430&gt;= 40, F430&lt;50),'Survival Probabilities'!$C$16,if(and(F430&gt;= 50, F430&lt;60),'Survival Probabilities'!$C$17,if(and(F430&gt;= 60, F430&lt;70),'Survival Probabilities'!$C$18,if(and(F430&gt;= 70, F430&lt;80),5%,if(and(F430&gt;= 80, F430&lt;90),5%,if(isblank(F430),1))))))))))))</f>
        <v>1</v>
      </c>
      <c r="Q430" s="4">
        <f>if(L430 = "C",'Survival Probabilities'!$C$7,if(L430="Q",'Survival Probabilities'!$C$8,if(L430="S",'Survival Probabilities'!$C$9,if(isblank(L430),1))))</f>
        <v>0.3896103896</v>
      </c>
      <c r="R430" s="5">
        <f>if(M430='Survival Probabilities'!$B$21,'Survival Probabilities'!$C$21,if(M430='Survival Probabilities'!$B$22,'Survival Probabilities'!$C$22,if(M430='Survival Probabilities'!$B$23,'Survival Probabilities'!$C$23,if(M430='Survival Probabilities'!$B$24,'Survival Probabilities'!$C$24,if(M430='Survival Probabilities'!$B$25,'Survival Probabilities'!$C$25,if(M430='Survival Probabilities'!$B$26,'Survival Probabilities'!$C$26,if(M430='Survival Probabilities'!$B$27,'Survival Probabilities'!$C$27,if(M430='Survival Probabilities'!$B$28,5%,if(M430="",1)))))))))</f>
        <v>1</v>
      </c>
      <c r="S430" s="4">
        <f t="shared" si="1"/>
        <v>0.01787442565</v>
      </c>
      <c r="T430" s="5">
        <f>if(S430&gt;='Survival Probabilities'!$J$4,1,0)</f>
        <v>0</v>
      </c>
      <c r="U430" s="5">
        <f t="shared" si="2"/>
        <v>1</v>
      </c>
    </row>
    <row r="431">
      <c r="A431" s="3">
        <v>430.0</v>
      </c>
      <c r="B431" s="3">
        <v>1.0</v>
      </c>
      <c r="C431" s="3">
        <v>3.0</v>
      </c>
      <c r="D431" s="3" t="s">
        <v>630</v>
      </c>
      <c r="E431" s="3" t="s">
        <v>22</v>
      </c>
      <c r="F431" s="3">
        <v>32.0</v>
      </c>
      <c r="G431" s="3">
        <v>0.0</v>
      </c>
      <c r="H431" s="3">
        <v>0.0</v>
      </c>
      <c r="I431" s="3" t="s">
        <v>631</v>
      </c>
      <c r="J431" s="3">
        <v>8.05</v>
      </c>
      <c r="K431" s="3" t="s">
        <v>632</v>
      </c>
      <c r="L431" s="3" t="s">
        <v>24</v>
      </c>
      <c r="M431" s="5" t="str">
        <f t="shared" si="3"/>
        <v>E</v>
      </c>
      <c r="N431" s="4">
        <f>if(C431=1,'Survival Probabilities'!$C$2,if(C431 = 2,'Survival Probabilities'!$C$3,if(C431 = 3,'Survival Probabilities'!$C$4,if(isblank(C431),1))))</f>
        <v>0.2428571429</v>
      </c>
      <c r="O431" s="4">
        <f>if(E431 = "male",'Survival Probabilities'!$C$5,if(E431="female",'Survival Probabilities'!$C$6,if(isblank(E431),1)))</f>
        <v>0.1889081456</v>
      </c>
      <c r="P431" s="4">
        <f>if(F431 &lt; 1,'Survival Probabilities'!$C$10,if(and(F431&gt;= 1, F431&lt;5),'Survival Probabilities'!$C$11, if(and(F431&gt;= 5, F431&lt;10),'Survival Probabilities'!$C$12,if(and(F431&gt;= 10, F431&lt;20),'Survival Probabilities'!$C$13,if(and(F431&gt;= 20, F431&lt;30),'Survival Probabilities'!$C$14,if(and(F431&gt;= 30, F431&lt;40),'Survival Probabilities'!$C$15,if(and(F431&gt;= 40, F431&lt;50),'Survival Probabilities'!$C$16,if(and(F431&gt;= 50, F431&lt;60),'Survival Probabilities'!$C$17,if(and(F431&gt;= 60, F431&lt;70),'Survival Probabilities'!$C$18,if(and(F431&gt;= 70, F431&lt;80),5%,if(and(F431&gt;= 80, F431&lt;90),5%,if(isblank(F431),1))))))))))))</f>
        <v>0.4371257485</v>
      </c>
      <c r="Q431" s="4">
        <f>if(L431 = "C",'Survival Probabilities'!$C$7,if(L431="Q",'Survival Probabilities'!$C$8,if(L431="S",'Survival Probabilities'!$C$9,if(isblank(L431),1))))</f>
        <v>0.3369565217</v>
      </c>
      <c r="R431" s="4">
        <f>if(M431='Survival Probabilities'!$B$21,'Survival Probabilities'!$C$21,if(M431='Survival Probabilities'!$B$22,'Survival Probabilities'!$C$22,if(M431='Survival Probabilities'!$B$23,'Survival Probabilities'!$C$23,if(M431='Survival Probabilities'!$B$24,'Survival Probabilities'!$C$24,if(M431='Survival Probabilities'!$B$25,'Survival Probabilities'!$C$25,if(M431='Survival Probabilities'!$B$26,'Survival Probabilities'!$C$26,if(M431='Survival Probabilities'!$B$27,'Survival Probabilities'!$C$27,if(M431='Survival Probabilities'!$B$28,5%,if(M431="",1)))))))))</f>
        <v>0.75</v>
      </c>
      <c r="S431" s="4">
        <f t="shared" si="1"/>
        <v>0.005068075605</v>
      </c>
      <c r="T431" s="5">
        <f>if(S431&gt;='Survival Probabilities'!$J$4,1,0)</f>
        <v>0</v>
      </c>
      <c r="U431" s="5">
        <f t="shared" si="2"/>
        <v>0</v>
      </c>
    </row>
    <row r="432">
      <c r="A432" s="3">
        <v>431.0</v>
      </c>
      <c r="B432" s="3">
        <v>1.0</v>
      </c>
      <c r="C432" s="3">
        <v>1.0</v>
      </c>
      <c r="D432" s="3" t="s">
        <v>633</v>
      </c>
      <c r="E432" s="3" t="s">
        <v>22</v>
      </c>
      <c r="F432" s="3">
        <v>28.0</v>
      </c>
      <c r="G432" s="3">
        <v>0.0</v>
      </c>
      <c r="H432" s="3">
        <v>0.0</v>
      </c>
      <c r="I432" s="3">
        <v>110564.0</v>
      </c>
      <c r="J432" s="3">
        <v>26.55</v>
      </c>
      <c r="K432" s="3" t="s">
        <v>107</v>
      </c>
      <c r="L432" s="3" t="s">
        <v>24</v>
      </c>
      <c r="M432" s="5" t="str">
        <f t="shared" si="3"/>
        <v>C</v>
      </c>
      <c r="N432" s="4">
        <f>if(C432=1,'Survival Probabilities'!$C$2,if(C432 = 2,'Survival Probabilities'!$C$3,if(C432 = 3,'Survival Probabilities'!$C$4,if(isblank(C432),1))))</f>
        <v>0.6296296296</v>
      </c>
      <c r="O432" s="4">
        <f>if(E432 = "male",'Survival Probabilities'!$C$5,if(E432="female",'Survival Probabilities'!$C$6,if(isblank(E432),1)))</f>
        <v>0.1889081456</v>
      </c>
      <c r="P432" s="4">
        <f>if(F432 &lt; 1,'Survival Probabilities'!$C$10,if(and(F432&gt;= 1, F432&lt;5),'Survival Probabilities'!$C$11, if(and(F432&gt;= 5, F432&lt;10),'Survival Probabilities'!$C$12,if(and(F432&gt;= 10, F432&lt;20),'Survival Probabilities'!$C$13,if(and(F432&gt;= 20, F432&lt;30),'Survival Probabilities'!$C$14,if(and(F432&gt;= 30, F432&lt;40),'Survival Probabilities'!$C$15,if(and(F432&gt;= 40, F432&lt;50),'Survival Probabilities'!$C$16,if(and(F432&gt;= 50, F432&lt;60),'Survival Probabilities'!$C$17,if(and(F432&gt;= 60, F432&lt;70),'Survival Probabilities'!$C$18,if(and(F432&gt;= 70, F432&lt;80),5%,if(and(F432&gt;= 80, F432&lt;90),5%,if(isblank(F432),1))))))))))))</f>
        <v>0.35</v>
      </c>
      <c r="Q432" s="4">
        <f>if(L432 = "C",'Survival Probabilities'!$C$7,if(L432="Q",'Survival Probabilities'!$C$8,if(L432="S",'Survival Probabilities'!$C$9,if(isblank(L432),1))))</f>
        <v>0.3369565217</v>
      </c>
      <c r="R432" s="4">
        <f>if(M432='Survival Probabilities'!$B$21,'Survival Probabilities'!$C$21,if(M432='Survival Probabilities'!$B$22,'Survival Probabilities'!$C$22,if(M432='Survival Probabilities'!$B$23,'Survival Probabilities'!$C$23,if(M432='Survival Probabilities'!$B$24,'Survival Probabilities'!$C$24,if(M432='Survival Probabilities'!$B$25,'Survival Probabilities'!$C$25,if(M432='Survival Probabilities'!$B$26,'Survival Probabilities'!$C$26,if(M432='Survival Probabilities'!$B$27,'Survival Probabilities'!$C$27,if(M432='Survival Probabilities'!$B$28,5%,if(M432="",1)))))))))</f>
        <v>0.593220339</v>
      </c>
      <c r="S432" s="4">
        <f t="shared" si="1"/>
        <v>0.008321349933</v>
      </c>
      <c r="T432" s="5">
        <f>if(S432&gt;='Survival Probabilities'!$J$4,1,0)</f>
        <v>0</v>
      </c>
      <c r="U432" s="5">
        <f t="shared" si="2"/>
        <v>0</v>
      </c>
    </row>
    <row r="433">
      <c r="A433" s="3">
        <v>432.0</v>
      </c>
      <c r="B433" s="3">
        <v>1.0</v>
      </c>
      <c r="C433" s="3">
        <v>3.0</v>
      </c>
      <c r="D433" s="3" t="s">
        <v>634</v>
      </c>
      <c r="E433" s="3" t="s">
        <v>26</v>
      </c>
      <c r="G433" s="3">
        <v>1.0</v>
      </c>
      <c r="H433" s="3">
        <v>0.0</v>
      </c>
      <c r="I433" s="3">
        <v>376564.0</v>
      </c>
      <c r="J433" s="3">
        <v>16.1</v>
      </c>
      <c r="L433" s="3" t="s">
        <v>24</v>
      </c>
      <c r="M433" s="5" t="str">
        <f t="shared" si="3"/>
        <v/>
      </c>
      <c r="N433" s="4">
        <f>if(C433=1,'Survival Probabilities'!$C$2,if(C433 = 2,'Survival Probabilities'!$C$3,if(C433 = 3,'Survival Probabilities'!$C$4,if(isblank(C433),1))))</f>
        <v>0.2428571429</v>
      </c>
      <c r="O433" s="4">
        <f>if(E433 = "male",'Survival Probabilities'!$C$5,if(E433="female",'Survival Probabilities'!$C$6,if(isblank(E433),1)))</f>
        <v>0.7420382166</v>
      </c>
      <c r="P433" s="4">
        <f>if(F433 &lt; 1,'Survival Probabilities'!$C$10,if(and(F433&gt;= 1, F433&lt;5),'Survival Probabilities'!$C$11, if(and(F433&gt;= 5, F433&lt;10),'Survival Probabilities'!$C$12,if(and(F433&gt;= 10, F433&lt;20),'Survival Probabilities'!$C$13,if(and(F433&gt;= 20, F433&lt;30),'Survival Probabilities'!$C$14,if(and(F433&gt;= 30, F433&lt;40),'Survival Probabilities'!$C$15,if(and(F433&gt;= 40, F433&lt;50),'Survival Probabilities'!$C$16,if(and(F433&gt;= 50, F433&lt;60),'Survival Probabilities'!$C$17,if(and(F433&gt;= 60, F433&lt;70),'Survival Probabilities'!$C$18,if(and(F433&gt;= 70, F433&lt;80),5%,if(and(F433&gt;= 80, F433&lt;90),5%,if(isblank(F433),1))))))))))))</f>
        <v>1</v>
      </c>
      <c r="Q433" s="4">
        <f>if(L433 = "C",'Survival Probabilities'!$C$7,if(L433="Q",'Survival Probabilities'!$C$8,if(L433="S",'Survival Probabilities'!$C$9,if(isblank(L433),1))))</f>
        <v>0.3369565217</v>
      </c>
      <c r="R433" s="5">
        <f>if(M433='Survival Probabilities'!$B$21,'Survival Probabilities'!$C$21,if(M433='Survival Probabilities'!$B$22,'Survival Probabilities'!$C$22,if(M433='Survival Probabilities'!$B$23,'Survival Probabilities'!$C$23,if(M433='Survival Probabilities'!$B$24,'Survival Probabilities'!$C$24,if(M433='Survival Probabilities'!$B$25,'Survival Probabilities'!$C$25,if(M433='Survival Probabilities'!$B$26,'Survival Probabilities'!$C$26,if(M433='Survival Probabilities'!$B$27,'Survival Probabilities'!$C$27,if(M433='Survival Probabilities'!$B$28,5%,if(M433="",1)))))))))</f>
        <v>1</v>
      </c>
      <c r="S433" s="4">
        <f t="shared" si="1"/>
        <v>0.06072269257</v>
      </c>
      <c r="T433" s="5">
        <f>if(S433&gt;='Survival Probabilities'!$J$4,1,0)</f>
        <v>1</v>
      </c>
      <c r="U433" s="5">
        <f t="shared" si="2"/>
        <v>1</v>
      </c>
    </row>
    <row r="434">
      <c r="A434" s="3">
        <v>433.0</v>
      </c>
      <c r="B434" s="3">
        <v>1.0</v>
      </c>
      <c r="C434" s="3">
        <v>2.0</v>
      </c>
      <c r="D434" s="3" t="s">
        <v>635</v>
      </c>
      <c r="E434" s="3" t="s">
        <v>26</v>
      </c>
      <c r="F434" s="3">
        <v>42.0</v>
      </c>
      <c r="G434" s="3">
        <v>1.0</v>
      </c>
      <c r="H434" s="3">
        <v>0.0</v>
      </c>
      <c r="I434" s="3" t="s">
        <v>636</v>
      </c>
      <c r="J434" s="3">
        <v>26.0</v>
      </c>
      <c r="L434" s="3" t="s">
        <v>24</v>
      </c>
      <c r="M434" s="5" t="str">
        <f t="shared" si="3"/>
        <v/>
      </c>
      <c r="N434" s="4">
        <f>if(C434=1,'Survival Probabilities'!$C$2,if(C434 = 2,'Survival Probabilities'!$C$3,if(C434 = 3,'Survival Probabilities'!$C$4,if(isblank(C434),1))))</f>
        <v>0.472826087</v>
      </c>
      <c r="O434" s="4">
        <f>if(E434 = "male",'Survival Probabilities'!$C$5,if(E434="female",'Survival Probabilities'!$C$6,if(isblank(E434),1)))</f>
        <v>0.7420382166</v>
      </c>
      <c r="P434" s="4">
        <f>if(F434 &lt; 1,'Survival Probabilities'!$C$10,if(and(F434&gt;= 1, F434&lt;5),'Survival Probabilities'!$C$11, if(and(F434&gt;= 5, F434&lt;10),'Survival Probabilities'!$C$12,if(and(F434&gt;= 10, F434&lt;20),'Survival Probabilities'!$C$13,if(and(F434&gt;= 20, F434&lt;30),'Survival Probabilities'!$C$14,if(and(F434&gt;= 30, F434&lt;40),'Survival Probabilities'!$C$15,if(and(F434&gt;= 40, F434&lt;50),'Survival Probabilities'!$C$16,if(and(F434&gt;= 50, F434&lt;60),'Survival Probabilities'!$C$17,if(and(F434&gt;= 60, F434&lt;70),'Survival Probabilities'!$C$18,if(and(F434&gt;= 70, F434&lt;80),5%,if(and(F434&gt;= 80, F434&lt;90),5%,if(isblank(F434),1))))))))))))</f>
        <v>0.3820224719</v>
      </c>
      <c r="Q434" s="4">
        <f>if(L434 = "C",'Survival Probabilities'!$C$7,if(L434="Q",'Survival Probabilities'!$C$8,if(L434="S",'Survival Probabilities'!$C$9,if(isblank(L434),1))))</f>
        <v>0.3369565217</v>
      </c>
      <c r="R434" s="5">
        <f>if(M434='Survival Probabilities'!$B$21,'Survival Probabilities'!$C$21,if(M434='Survival Probabilities'!$B$22,'Survival Probabilities'!$C$22,if(M434='Survival Probabilities'!$B$23,'Survival Probabilities'!$C$23,if(M434='Survival Probabilities'!$B$24,'Survival Probabilities'!$C$24,if(M434='Survival Probabilities'!$B$25,'Survival Probabilities'!$C$25,if(M434='Survival Probabilities'!$B$26,'Survival Probabilities'!$C$26,if(M434='Survival Probabilities'!$B$27,'Survival Probabilities'!$C$27,if(M434='Survival Probabilities'!$B$28,5%,if(M434="",1)))))))))</f>
        <v>1</v>
      </c>
      <c r="S434" s="4">
        <f t="shared" si="1"/>
        <v>0.04516380041</v>
      </c>
      <c r="T434" s="5">
        <f>if(S434&gt;='Survival Probabilities'!$J$4,1,0)</f>
        <v>1</v>
      </c>
      <c r="U434" s="5">
        <f t="shared" si="2"/>
        <v>1</v>
      </c>
    </row>
    <row r="435">
      <c r="A435" s="3">
        <v>434.0</v>
      </c>
      <c r="B435" s="3">
        <v>0.0</v>
      </c>
      <c r="C435" s="3">
        <v>3.0</v>
      </c>
      <c r="D435" s="3" t="s">
        <v>637</v>
      </c>
      <c r="E435" s="3" t="s">
        <v>22</v>
      </c>
      <c r="F435" s="3">
        <v>17.0</v>
      </c>
      <c r="G435" s="3">
        <v>0.0</v>
      </c>
      <c r="H435" s="3">
        <v>0.0</v>
      </c>
      <c r="I435" s="3" t="s">
        <v>638</v>
      </c>
      <c r="J435" s="3">
        <v>7.125</v>
      </c>
      <c r="L435" s="3" t="s">
        <v>24</v>
      </c>
      <c r="M435" s="5" t="str">
        <f t="shared" si="3"/>
        <v/>
      </c>
      <c r="N435" s="4">
        <f>if(C435=1,'Survival Probabilities'!$C$2,if(C435 = 2,'Survival Probabilities'!$C$3,if(C435 = 3,'Survival Probabilities'!$C$4,if(isblank(C435),1))))</f>
        <v>0.2428571429</v>
      </c>
      <c r="O435" s="4">
        <f>if(E435 = "male",'Survival Probabilities'!$C$5,if(E435="female",'Survival Probabilities'!$C$6,if(isblank(E435),1)))</f>
        <v>0.1889081456</v>
      </c>
      <c r="P435" s="4">
        <f>if(F435 &lt; 1,'Survival Probabilities'!$C$10,if(and(F435&gt;= 1, F435&lt;5),'Survival Probabilities'!$C$11, if(and(F435&gt;= 5, F435&lt;10),'Survival Probabilities'!$C$12,if(and(F435&gt;= 10, F435&lt;20),'Survival Probabilities'!$C$13,if(and(F435&gt;= 20, F435&lt;30),'Survival Probabilities'!$C$14,if(and(F435&gt;= 30, F435&lt;40),'Survival Probabilities'!$C$15,if(and(F435&gt;= 40, F435&lt;50),'Survival Probabilities'!$C$16,if(and(F435&gt;= 50, F435&lt;60),'Survival Probabilities'!$C$17,if(and(F435&gt;= 60, F435&lt;70),'Survival Probabilities'!$C$18,if(and(F435&gt;= 70, F435&lt;80),5%,if(and(F435&gt;= 80, F435&lt;90),5%,if(isblank(F435),1))))))))))))</f>
        <v>0.4019607843</v>
      </c>
      <c r="Q435" s="4">
        <f>if(L435 = "C",'Survival Probabilities'!$C$7,if(L435="Q",'Survival Probabilities'!$C$8,if(L435="S",'Survival Probabilities'!$C$9,if(isblank(L435),1))))</f>
        <v>0.3369565217</v>
      </c>
      <c r="R435" s="5">
        <f>if(M435='Survival Probabilities'!$B$21,'Survival Probabilities'!$C$21,if(M435='Survival Probabilities'!$B$22,'Survival Probabilities'!$C$22,if(M435='Survival Probabilities'!$B$23,'Survival Probabilities'!$C$23,if(M435='Survival Probabilities'!$B$24,'Survival Probabilities'!$C$24,if(M435='Survival Probabilities'!$B$25,'Survival Probabilities'!$C$25,if(M435='Survival Probabilities'!$B$26,'Survival Probabilities'!$C$26,if(M435='Survival Probabilities'!$B$27,'Survival Probabilities'!$C$27,if(M435='Survival Probabilities'!$B$28,5%,if(M435="",1)))))))))</f>
        <v>1</v>
      </c>
      <c r="S435" s="4">
        <f t="shared" si="1"/>
        <v>0.006213826424</v>
      </c>
      <c r="T435" s="5">
        <f>if(S435&gt;='Survival Probabilities'!$J$4,1,0)</f>
        <v>0</v>
      </c>
      <c r="U435" s="5">
        <f t="shared" si="2"/>
        <v>1</v>
      </c>
    </row>
    <row r="436">
      <c r="A436" s="3">
        <v>435.0</v>
      </c>
      <c r="B436" s="3">
        <v>0.0</v>
      </c>
      <c r="C436" s="3">
        <v>1.0</v>
      </c>
      <c r="D436" s="3" t="s">
        <v>639</v>
      </c>
      <c r="E436" s="3" t="s">
        <v>22</v>
      </c>
      <c r="F436" s="3">
        <v>50.0</v>
      </c>
      <c r="G436" s="3">
        <v>1.0</v>
      </c>
      <c r="H436" s="3">
        <v>0.0</v>
      </c>
      <c r="I436" s="3">
        <v>13507.0</v>
      </c>
      <c r="J436" s="3">
        <v>55.9</v>
      </c>
      <c r="K436" s="3" t="s">
        <v>640</v>
      </c>
      <c r="L436" s="3" t="s">
        <v>24</v>
      </c>
      <c r="M436" s="5" t="str">
        <f t="shared" si="3"/>
        <v>E</v>
      </c>
      <c r="N436" s="4">
        <f>if(C436=1,'Survival Probabilities'!$C$2,if(C436 = 2,'Survival Probabilities'!$C$3,if(C436 = 3,'Survival Probabilities'!$C$4,if(isblank(C436),1))))</f>
        <v>0.6296296296</v>
      </c>
      <c r="O436" s="4">
        <f>if(E436 = "male",'Survival Probabilities'!$C$5,if(E436="female",'Survival Probabilities'!$C$6,if(isblank(E436),1)))</f>
        <v>0.1889081456</v>
      </c>
      <c r="P436" s="4">
        <f>if(F436 &lt; 1,'Survival Probabilities'!$C$10,if(and(F436&gt;= 1, F436&lt;5),'Survival Probabilities'!$C$11, if(and(F436&gt;= 5, F436&lt;10),'Survival Probabilities'!$C$12,if(and(F436&gt;= 10, F436&lt;20),'Survival Probabilities'!$C$13,if(and(F436&gt;= 20, F436&lt;30),'Survival Probabilities'!$C$14,if(and(F436&gt;= 30, F436&lt;40),'Survival Probabilities'!$C$15,if(and(F436&gt;= 40, F436&lt;50),'Survival Probabilities'!$C$16,if(and(F436&gt;= 50, F436&lt;60),'Survival Probabilities'!$C$17,if(and(F436&gt;= 60, F436&lt;70),'Survival Probabilities'!$C$18,if(and(F436&gt;= 70, F436&lt;80),5%,if(and(F436&gt;= 80, F436&lt;90),5%,if(isblank(F436),1))))))))))))</f>
        <v>0.4166666667</v>
      </c>
      <c r="Q436" s="4">
        <f>if(L436 = "C",'Survival Probabilities'!$C$7,if(L436="Q",'Survival Probabilities'!$C$8,if(L436="S",'Survival Probabilities'!$C$9,if(isblank(L436),1))))</f>
        <v>0.3369565217</v>
      </c>
      <c r="R436" s="4">
        <f>if(M436='Survival Probabilities'!$B$21,'Survival Probabilities'!$C$21,if(M436='Survival Probabilities'!$B$22,'Survival Probabilities'!$C$22,if(M436='Survival Probabilities'!$B$23,'Survival Probabilities'!$C$23,if(M436='Survival Probabilities'!$B$24,'Survival Probabilities'!$C$24,if(M436='Survival Probabilities'!$B$25,'Survival Probabilities'!$C$25,if(M436='Survival Probabilities'!$B$26,'Survival Probabilities'!$C$26,if(M436='Survival Probabilities'!$B$27,'Survival Probabilities'!$C$27,if(M436='Survival Probabilities'!$B$28,5%,if(M436="",1)))))))))</f>
        <v>0.75</v>
      </c>
      <c r="S436" s="4">
        <f t="shared" si="1"/>
        <v>0.01252448077</v>
      </c>
      <c r="T436" s="5">
        <f>if(S436&gt;='Survival Probabilities'!$J$4,1,0)</f>
        <v>0</v>
      </c>
      <c r="U436" s="5">
        <f t="shared" si="2"/>
        <v>1</v>
      </c>
    </row>
    <row r="437">
      <c r="A437" s="3">
        <v>436.0</v>
      </c>
      <c r="B437" s="3">
        <v>1.0</v>
      </c>
      <c r="C437" s="3">
        <v>1.0</v>
      </c>
      <c r="D437" s="3" t="s">
        <v>641</v>
      </c>
      <c r="E437" s="3" t="s">
        <v>26</v>
      </c>
      <c r="F437" s="3">
        <v>14.0</v>
      </c>
      <c r="G437" s="3">
        <v>1.0</v>
      </c>
      <c r="H437" s="3">
        <v>2.0</v>
      </c>
      <c r="I437" s="3">
        <v>113760.0</v>
      </c>
      <c r="J437" s="3">
        <v>120.0</v>
      </c>
      <c r="K437" s="3" t="s">
        <v>587</v>
      </c>
      <c r="L437" s="3" t="s">
        <v>24</v>
      </c>
      <c r="M437" s="5" t="str">
        <f t="shared" si="3"/>
        <v>B</v>
      </c>
      <c r="N437" s="4">
        <f>if(C437=1,'Survival Probabilities'!$C$2,if(C437 = 2,'Survival Probabilities'!$C$3,if(C437 = 3,'Survival Probabilities'!$C$4,if(isblank(C437),1))))</f>
        <v>0.6296296296</v>
      </c>
      <c r="O437" s="4">
        <f>if(E437 = "male",'Survival Probabilities'!$C$5,if(E437="female",'Survival Probabilities'!$C$6,if(isblank(E437),1)))</f>
        <v>0.7420382166</v>
      </c>
      <c r="P437" s="4">
        <f>if(F437 &lt; 1,'Survival Probabilities'!$C$10,if(and(F437&gt;= 1, F437&lt;5),'Survival Probabilities'!$C$11, if(and(F437&gt;= 5, F437&lt;10),'Survival Probabilities'!$C$12,if(and(F437&gt;= 10, F437&lt;20),'Survival Probabilities'!$C$13,if(and(F437&gt;= 20, F437&lt;30),'Survival Probabilities'!$C$14,if(and(F437&gt;= 30, F437&lt;40),'Survival Probabilities'!$C$15,if(and(F437&gt;= 40, F437&lt;50),'Survival Probabilities'!$C$16,if(and(F437&gt;= 50, F437&lt;60),'Survival Probabilities'!$C$17,if(and(F437&gt;= 60, F437&lt;70),'Survival Probabilities'!$C$18,if(and(F437&gt;= 70, F437&lt;80),5%,if(and(F437&gt;= 80, F437&lt;90),5%,if(isblank(F437),1))))))))))))</f>
        <v>0.4019607843</v>
      </c>
      <c r="Q437" s="4">
        <f>if(L437 = "C",'Survival Probabilities'!$C$7,if(L437="Q",'Survival Probabilities'!$C$8,if(L437="S",'Survival Probabilities'!$C$9,if(isblank(L437),1))))</f>
        <v>0.3369565217</v>
      </c>
      <c r="R437" s="4">
        <f>if(M437='Survival Probabilities'!$B$21,'Survival Probabilities'!$C$21,if(M437='Survival Probabilities'!$B$22,'Survival Probabilities'!$C$22,if(M437='Survival Probabilities'!$B$23,'Survival Probabilities'!$C$23,if(M437='Survival Probabilities'!$B$24,'Survival Probabilities'!$C$24,if(M437='Survival Probabilities'!$B$25,'Survival Probabilities'!$C$25,if(M437='Survival Probabilities'!$B$26,'Survival Probabilities'!$C$26,if(M437='Survival Probabilities'!$B$27,'Survival Probabilities'!$C$27,if(M437='Survival Probabilities'!$B$28,5%,if(M437="",1)))))))))</f>
        <v>0.7446808511</v>
      </c>
      <c r="S437" s="4">
        <f t="shared" si="1"/>
        <v>0.04712367673</v>
      </c>
      <c r="T437" s="5">
        <f>if(S437&gt;='Survival Probabilities'!$J$4,1,0)</f>
        <v>1</v>
      </c>
      <c r="U437" s="5">
        <f t="shared" si="2"/>
        <v>1</v>
      </c>
    </row>
    <row r="438">
      <c r="A438" s="3">
        <v>437.0</v>
      </c>
      <c r="B438" s="3">
        <v>0.0</v>
      </c>
      <c r="C438" s="3">
        <v>3.0</v>
      </c>
      <c r="D438" s="3" t="s">
        <v>642</v>
      </c>
      <c r="E438" s="3" t="s">
        <v>26</v>
      </c>
      <c r="F438" s="3">
        <v>21.0</v>
      </c>
      <c r="G438" s="3">
        <v>2.0</v>
      </c>
      <c r="H438" s="3">
        <v>2.0</v>
      </c>
      <c r="I438" s="3" t="s">
        <v>152</v>
      </c>
      <c r="J438" s="3">
        <v>34.375</v>
      </c>
      <c r="L438" s="3" t="s">
        <v>24</v>
      </c>
      <c r="M438" s="5" t="str">
        <f t="shared" si="3"/>
        <v/>
      </c>
      <c r="N438" s="4">
        <f>if(C438=1,'Survival Probabilities'!$C$2,if(C438 = 2,'Survival Probabilities'!$C$3,if(C438 = 3,'Survival Probabilities'!$C$4,if(isblank(C438),1))))</f>
        <v>0.2428571429</v>
      </c>
      <c r="O438" s="4">
        <f>if(E438 = "male",'Survival Probabilities'!$C$5,if(E438="female",'Survival Probabilities'!$C$6,if(isblank(E438),1)))</f>
        <v>0.7420382166</v>
      </c>
      <c r="P438" s="4">
        <f>if(F438 &lt; 1,'Survival Probabilities'!$C$10,if(and(F438&gt;= 1, F438&lt;5),'Survival Probabilities'!$C$11, if(and(F438&gt;= 5, F438&lt;10),'Survival Probabilities'!$C$12,if(and(F438&gt;= 10, F438&lt;20),'Survival Probabilities'!$C$13,if(and(F438&gt;= 20, F438&lt;30),'Survival Probabilities'!$C$14,if(and(F438&gt;= 30, F438&lt;40),'Survival Probabilities'!$C$15,if(and(F438&gt;= 40, F438&lt;50),'Survival Probabilities'!$C$16,if(and(F438&gt;= 50, F438&lt;60),'Survival Probabilities'!$C$17,if(and(F438&gt;= 60, F438&lt;70),'Survival Probabilities'!$C$18,if(and(F438&gt;= 70, F438&lt;80),5%,if(and(F438&gt;= 80, F438&lt;90),5%,if(isblank(F438),1))))))))))))</f>
        <v>0.35</v>
      </c>
      <c r="Q438" s="4">
        <f>if(L438 = "C",'Survival Probabilities'!$C$7,if(L438="Q",'Survival Probabilities'!$C$8,if(L438="S",'Survival Probabilities'!$C$9,if(isblank(L438),1))))</f>
        <v>0.3369565217</v>
      </c>
      <c r="R438" s="5">
        <f>if(M438='Survival Probabilities'!$B$21,'Survival Probabilities'!$C$21,if(M438='Survival Probabilities'!$B$22,'Survival Probabilities'!$C$22,if(M438='Survival Probabilities'!$B$23,'Survival Probabilities'!$C$23,if(M438='Survival Probabilities'!$B$24,'Survival Probabilities'!$C$24,if(M438='Survival Probabilities'!$B$25,'Survival Probabilities'!$C$25,if(M438='Survival Probabilities'!$B$26,'Survival Probabilities'!$C$26,if(M438='Survival Probabilities'!$B$27,'Survival Probabilities'!$C$27,if(M438='Survival Probabilities'!$B$28,5%,if(M438="",1)))))))))</f>
        <v>1</v>
      </c>
      <c r="S438" s="4">
        <f t="shared" si="1"/>
        <v>0.0212529424</v>
      </c>
      <c r="T438" s="5">
        <f>if(S438&gt;='Survival Probabilities'!$J$4,1,0)</f>
        <v>0</v>
      </c>
      <c r="U438" s="5">
        <f t="shared" si="2"/>
        <v>1</v>
      </c>
    </row>
    <row r="439">
      <c r="A439" s="3">
        <v>438.0</v>
      </c>
      <c r="B439" s="3">
        <v>1.0</v>
      </c>
      <c r="C439" s="3">
        <v>2.0</v>
      </c>
      <c r="D439" s="3" t="s">
        <v>643</v>
      </c>
      <c r="E439" s="3" t="s">
        <v>26</v>
      </c>
      <c r="F439" s="3">
        <v>24.0</v>
      </c>
      <c r="G439" s="3">
        <v>2.0</v>
      </c>
      <c r="H439" s="3">
        <v>3.0</v>
      </c>
      <c r="I439" s="3">
        <v>29106.0</v>
      </c>
      <c r="J439" s="3">
        <v>18.75</v>
      </c>
      <c r="L439" s="3" t="s">
        <v>24</v>
      </c>
      <c r="M439" s="5" t="str">
        <f t="shared" si="3"/>
        <v/>
      </c>
      <c r="N439" s="4">
        <f>if(C439=1,'Survival Probabilities'!$C$2,if(C439 = 2,'Survival Probabilities'!$C$3,if(C439 = 3,'Survival Probabilities'!$C$4,if(isblank(C439),1))))</f>
        <v>0.472826087</v>
      </c>
      <c r="O439" s="4">
        <f>if(E439 = "male",'Survival Probabilities'!$C$5,if(E439="female",'Survival Probabilities'!$C$6,if(isblank(E439),1)))</f>
        <v>0.7420382166</v>
      </c>
      <c r="P439" s="4">
        <f>if(F439 &lt; 1,'Survival Probabilities'!$C$10,if(and(F439&gt;= 1, F439&lt;5),'Survival Probabilities'!$C$11, if(and(F439&gt;= 5, F439&lt;10),'Survival Probabilities'!$C$12,if(and(F439&gt;= 10, F439&lt;20),'Survival Probabilities'!$C$13,if(and(F439&gt;= 20, F439&lt;30),'Survival Probabilities'!$C$14,if(and(F439&gt;= 30, F439&lt;40),'Survival Probabilities'!$C$15,if(and(F439&gt;= 40, F439&lt;50),'Survival Probabilities'!$C$16,if(and(F439&gt;= 50, F439&lt;60),'Survival Probabilities'!$C$17,if(and(F439&gt;= 60, F439&lt;70),'Survival Probabilities'!$C$18,if(and(F439&gt;= 70, F439&lt;80),5%,if(and(F439&gt;= 80, F439&lt;90),5%,if(isblank(F439),1))))))))))))</f>
        <v>0.35</v>
      </c>
      <c r="Q439" s="4">
        <f>if(L439 = "C",'Survival Probabilities'!$C$7,if(L439="Q",'Survival Probabilities'!$C$8,if(L439="S",'Survival Probabilities'!$C$9,if(isblank(L439),1))))</f>
        <v>0.3369565217</v>
      </c>
      <c r="R439" s="5">
        <f>if(M439='Survival Probabilities'!$B$21,'Survival Probabilities'!$C$21,if(M439='Survival Probabilities'!$B$22,'Survival Probabilities'!$C$22,if(M439='Survival Probabilities'!$B$23,'Survival Probabilities'!$C$23,if(M439='Survival Probabilities'!$B$24,'Survival Probabilities'!$C$24,if(M439='Survival Probabilities'!$B$25,'Survival Probabilities'!$C$25,if(M439='Survival Probabilities'!$B$26,'Survival Probabilities'!$C$26,if(M439='Survival Probabilities'!$B$27,'Survival Probabilities'!$C$27,if(M439='Survival Probabilities'!$B$28,5%,if(M439="",1)))))))))</f>
        <v>1</v>
      </c>
      <c r="S439" s="4">
        <f t="shared" si="1"/>
        <v>0.04137801125</v>
      </c>
      <c r="T439" s="5">
        <f>if(S439&gt;='Survival Probabilities'!$J$4,1,0)</f>
        <v>1</v>
      </c>
      <c r="U439" s="5">
        <f t="shared" si="2"/>
        <v>1</v>
      </c>
    </row>
    <row r="440">
      <c r="A440" s="3">
        <v>439.0</v>
      </c>
      <c r="B440" s="3">
        <v>0.0</v>
      </c>
      <c r="C440" s="3">
        <v>1.0</v>
      </c>
      <c r="D440" s="3" t="s">
        <v>644</v>
      </c>
      <c r="E440" s="3" t="s">
        <v>22</v>
      </c>
      <c r="F440" s="3">
        <v>64.0</v>
      </c>
      <c r="G440" s="3">
        <v>1.0</v>
      </c>
      <c r="H440" s="3">
        <v>4.0</v>
      </c>
      <c r="I440" s="3">
        <v>19950.0</v>
      </c>
      <c r="J440" s="3">
        <v>263.0</v>
      </c>
      <c r="K440" s="3" t="s">
        <v>66</v>
      </c>
      <c r="L440" s="3" t="s">
        <v>24</v>
      </c>
      <c r="M440" s="5" t="str">
        <f t="shared" si="3"/>
        <v>C</v>
      </c>
      <c r="N440" s="4">
        <f>if(C440=1,'Survival Probabilities'!$C$2,if(C440 = 2,'Survival Probabilities'!$C$3,if(C440 = 3,'Survival Probabilities'!$C$4,if(isblank(C440),1))))</f>
        <v>0.6296296296</v>
      </c>
      <c r="O440" s="4">
        <f>if(E440 = "male",'Survival Probabilities'!$C$5,if(E440="female",'Survival Probabilities'!$C$6,if(isblank(E440),1)))</f>
        <v>0.1889081456</v>
      </c>
      <c r="P440" s="4">
        <f>if(F440 &lt; 1,'Survival Probabilities'!$C$10,if(and(F440&gt;= 1, F440&lt;5),'Survival Probabilities'!$C$11, if(and(F440&gt;= 5, F440&lt;10),'Survival Probabilities'!$C$12,if(and(F440&gt;= 10, F440&lt;20),'Survival Probabilities'!$C$13,if(and(F440&gt;= 20, F440&lt;30),'Survival Probabilities'!$C$14,if(and(F440&gt;= 30, F440&lt;40),'Survival Probabilities'!$C$15,if(and(F440&gt;= 40, F440&lt;50),'Survival Probabilities'!$C$16,if(and(F440&gt;= 50, F440&lt;60),'Survival Probabilities'!$C$17,if(and(F440&gt;= 60, F440&lt;70),'Survival Probabilities'!$C$18,if(and(F440&gt;= 70, F440&lt;80),5%,if(and(F440&gt;= 80, F440&lt;90),5%,if(isblank(F440),1))))))))))))</f>
        <v>0.3157894737</v>
      </c>
      <c r="Q440" s="4">
        <f>if(L440 = "C",'Survival Probabilities'!$C$7,if(L440="Q",'Survival Probabilities'!$C$8,if(L440="S",'Survival Probabilities'!$C$9,if(isblank(L440),1))))</f>
        <v>0.3369565217</v>
      </c>
      <c r="R440" s="4">
        <f>if(M440='Survival Probabilities'!$B$21,'Survival Probabilities'!$C$21,if(M440='Survival Probabilities'!$B$22,'Survival Probabilities'!$C$22,if(M440='Survival Probabilities'!$B$23,'Survival Probabilities'!$C$23,if(M440='Survival Probabilities'!$B$24,'Survival Probabilities'!$C$24,if(M440='Survival Probabilities'!$B$25,'Survival Probabilities'!$C$25,if(M440='Survival Probabilities'!$B$26,'Survival Probabilities'!$C$26,if(M440='Survival Probabilities'!$B$27,'Survival Probabilities'!$C$27,if(M440='Survival Probabilities'!$B$28,5%,if(M440="",1)))))))))</f>
        <v>0.593220339</v>
      </c>
      <c r="S440" s="4">
        <f t="shared" si="1"/>
        <v>0.007507984902</v>
      </c>
      <c r="T440" s="5">
        <f>if(S440&gt;='Survival Probabilities'!$J$4,1,0)</f>
        <v>0</v>
      </c>
      <c r="U440" s="5">
        <f t="shared" si="2"/>
        <v>1</v>
      </c>
    </row>
    <row r="441">
      <c r="A441" s="3">
        <v>440.0</v>
      </c>
      <c r="B441" s="3">
        <v>0.0</v>
      </c>
      <c r="C441" s="3">
        <v>2.0</v>
      </c>
      <c r="D441" s="3" t="s">
        <v>645</v>
      </c>
      <c r="E441" s="3" t="s">
        <v>22</v>
      </c>
      <c r="F441" s="3">
        <v>31.0</v>
      </c>
      <c r="G441" s="3">
        <v>0.0</v>
      </c>
      <c r="H441" s="3">
        <v>0.0</v>
      </c>
      <c r="I441" s="3" t="s">
        <v>646</v>
      </c>
      <c r="J441" s="3">
        <v>10.5</v>
      </c>
      <c r="L441" s="3" t="s">
        <v>24</v>
      </c>
      <c r="M441" s="5" t="str">
        <f t="shared" si="3"/>
        <v/>
      </c>
      <c r="N441" s="4">
        <f>if(C441=1,'Survival Probabilities'!$C$2,if(C441 = 2,'Survival Probabilities'!$C$3,if(C441 = 3,'Survival Probabilities'!$C$4,if(isblank(C441),1))))</f>
        <v>0.472826087</v>
      </c>
      <c r="O441" s="4">
        <f>if(E441 = "male",'Survival Probabilities'!$C$5,if(E441="female",'Survival Probabilities'!$C$6,if(isblank(E441),1)))</f>
        <v>0.1889081456</v>
      </c>
      <c r="P441" s="4">
        <f>if(F441 &lt; 1,'Survival Probabilities'!$C$10,if(and(F441&gt;= 1, F441&lt;5),'Survival Probabilities'!$C$11, if(and(F441&gt;= 5, F441&lt;10),'Survival Probabilities'!$C$12,if(and(F441&gt;= 10, F441&lt;20),'Survival Probabilities'!$C$13,if(and(F441&gt;= 20, F441&lt;30),'Survival Probabilities'!$C$14,if(and(F441&gt;= 30, F441&lt;40),'Survival Probabilities'!$C$15,if(and(F441&gt;= 40, F441&lt;50),'Survival Probabilities'!$C$16,if(and(F441&gt;= 50, F441&lt;60),'Survival Probabilities'!$C$17,if(and(F441&gt;= 60, F441&lt;70),'Survival Probabilities'!$C$18,if(and(F441&gt;= 70, F441&lt;80),5%,if(and(F441&gt;= 80, F441&lt;90),5%,if(isblank(F441),1))))))))))))</f>
        <v>0.4371257485</v>
      </c>
      <c r="Q441" s="4">
        <f>if(L441 = "C",'Survival Probabilities'!$C$7,if(L441="Q",'Survival Probabilities'!$C$8,if(L441="S",'Survival Probabilities'!$C$9,if(isblank(L441),1))))</f>
        <v>0.3369565217</v>
      </c>
      <c r="R441" s="5">
        <f>if(M441='Survival Probabilities'!$B$21,'Survival Probabilities'!$C$21,if(M441='Survival Probabilities'!$B$22,'Survival Probabilities'!$C$22,if(M441='Survival Probabilities'!$B$23,'Survival Probabilities'!$C$23,if(M441='Survival Probabilities'!$B$24,'Survival Probabilities'!$C$24,if(M441='Survival Probabilities'!$B$25,'Survival Probabilities'!$C$25,if(M441='Survival Probabilities'!$B$26,'Survival Probabilities'!$C$26,if(M441='Survival Probabilities'!$B$27,'Survival Probabilities'!$C$27,if(M441='Survival Probabilities'!$B$28,5%,if(M441="",1)))))))))</f>
        <v>1</v>
      </c>
      <c r="S441" s="4">
        <f t="shared" si="1"/>
        <v>0.01315625764</v>
      </c>
      <c r="T441" s="5">
        <f>if(S441&gt;='Survival Probabilities'!$J$4,1,0)</f>
        <v>0</v>
      </c>
      <c r="U441" s="5">
        <f t="shared" si="2"/>
        <v>1</v>
      </c>
    </row>
    <row r="442">
      <c r="A442" s="3">
        <v>441.0</v>
      </c>
      <c r="B442" s="3">
        <v>1.0</v>
      </c>
      <c r="C442" s="3">
        <v>2.0</v>
      </c>
      <c r="D442" s="3" t="s">
        <v>647</v>
      </c>
      <c r="E442" s="3" t="s">
        <v>26</v>
      </c>
      <c r="F442" s="3">
        <v>45.0</v>
      </c>
      <c r="G442" s="3">
        <v>1.0</v>
      </c>
      <c r="H442" s="3">
        <v>1.0</v>
      </c>
      <c r="I442" s="3" t="s">
        <v>486</v>
      </c>
      <c r="J442" s="3">
        <v>26.25</v>
      </c>
      <c r="L442" s="3" t="s">
        <v>24</v>
      </c>
      <c r="M442" s="5" t="str">
        <f t="shared" si="3"/>
        <v/>
      </c>
      <c r="N442" s="4">
        <f>if(C442=1,'Survival Probabilities'!$C$2,if(C442 = 2,'Survival Probabilities'!$C$3,if(C442 = 3,'Survival Probabilities'!$C$4,if(isblank(C442),1))))</f>
        <v>0.472826087</v>
      </c>
      <c r="O442" s="4">
        <f>if(E442 = "male",'Survival Probabilities'!$C$5,if(E442="female",'Survival Probabilities'!$C$6,if(isblank(E442),1)))</f>
        <v>0.7420382166</v>
      </c>
      <c r="P442" s="4">
        <f>if(F442 &lt; 1,'Survival Probabilities'!$C$10,if(and(F442&gt;= 1, F442&lt;5),'Survival Probabilities'!$C$11, if(and(F442&gt;= 5, F442&lt;10),'Survival Probabilities'!$C$12,if(and(F442&gt;= 10, F442&lt;20),'Survival Probabilities'!$C$13,if(and(F442&gt;= 20, F442&lt;30),'Survival Probabilities'!$C$14,if(and(F442&gt;= 30, F442&lt;40),'Survival Probabilities'!$C$15,if(and(F442&gt;= 40, F442&lt;50),'Survival Probabilities'!$C$16,if(and(F442&gt;= 50, F442&lt;60),'Survival Probabilities'!$C$17,if(and(F442&gt;= 60, F442&lt;70),'Survival Probabilities'!$C$18,if(and(F442&gt;= 70, F442&lt;80),5%,if(and(F442&gt;= 80, F442&lt;90),5%,if(isblank(F442),1))))))))))))</f>
        <v>0.3820224719</v>
      </c>
      <c r="Q442" s="4">
        <f>if(L442 = "C",'Survival Probabilities'!$C$7,if(L442="Q",'Survival Probabilities'!$C$8,if(L442="S",'Survival Probabilities'!$C$9,if(isblank(L442),1))))</f>
        <v>0.3369565217</v>
      </c>
      <c r="R442" s="5">
        <f>if(M442='Survival Probabilities'!$B$21,'Survival Probabilities'!$C$21,if(M442='Survival Probabilities'!$B$22,'Survival Probabilities'!$C$22,if(M442='Survival Probabilities'!$B$23,'Survival Probabilities'!$C$23,if(M442='Survival Probabilities'!$B$24,'Survival Probabilities'!$C$24,if(M442='Survival Probabilities'!$B$25,'Survival Probabilities'!$C$25,if(M442='Survival Probabilities'!$B$26,'Survival Probabilities'!$C$26,if(M442='Survival Probabilities'!$B$27,'Survival Probabilities'!$C$27,if(M442='Survival Probabilities'!$B$28,5%,if(M442="",1)))))))))</f>
        <v>1</v>
      </c>
      <c r="S442" s="4">
        <f t="shared" si="1"/>
        <v>0.04516380041</v>
      </c>
      <c r="T442" s="5">
        <f>if(S442&gt;='Survival Probabilities'!$J$4,1,0)</f>
        <v>1</v>
      </c>
      <c r="U442" s="5">
        <f t="shared" si="2"/>
        <v>1</v>
      </c>
    </row>
    <row r="443">
      <c r="A443" s="3">
        <v>442.0</v>
      </c>
      <c r="B443" s="3">
        <v>0.0</v>
      </c>
      <c r="C443" s="3">
        <v>3.0</v>
      </c>
      <c r="D443" s="3" t="s">
        <v>648</v>
      </c>
      <c r="E443" s="3" t="s">
        <v>22</v>
      </c>
      <c r="F443" s="3">
        <v>20.0</v>
      </c>
      <c r="G443" s="3">
        <v>0.0</v>
      </c>
      <c r="H443" s="3">
        <v>0.0</v>
      </c>
      <c r="I443" s="3">
        <v>345769.0</v>
      </c>
      <c r="J443" s="3">
        <v>9.5</v>
      </c>
      <c r="L443" s="3" t="s">
        <v>24</v>
      </c>
      <c r="M443" s="5" t="str">
        <f t="shared" si="3"/>
        <v/>
      </c>
      <c r="N443" s="4">
        <f>if(C443=1,'Survival Probabilities'!$C$2,if(C443 = 2,'Survival Probabilities'!$C$3,if(C443 = 3,'Survival Probabilities'!$C$4,if(isblank(C443),1))))</f>
        <v>0.2428571429</v>
      </c>
      <c r="O443" s="4">
        <f>if(E443 = "male",'Survival Probabilities'!$C$5,if(E443="female",'Survival Probabilities'!$C$6,if(isblank(E443),1)))</f>
        <v>0.1889081456</v>
      </c>
      <c r="P443" s="4">
        <f>if(F443 &lt; 1,'Survival Probabilities'!$C$10,if(and(F443&gt;= 1, F443&lt;5),'Survival Probabilities'!$C$11, if(and(F443&gt;= 5, F443&lt;10),'Survival Probabilities'!$C$12,if(and(F443&gt;= 10, F443&lt;20),'Survival Probabilities'!$C$13,if(and(F443&gt;= 20, F443&lt;30),'Survival Probabilities'!$C$14,if(and(F443&gt;= 30, F443&lt;40),'Survival Probabilities'!$C$15,if(and(F443&gt;= 40, F443&lt;50),'Survival Probabilities'!$C$16,if(and(F443&gt;= 50, F443&lt;60),'Survival Probabilities'!$C$17,if(and(F443&gt;= 60, F443&lt;70),'Survival Probabilities'!$C$18,if(and(F443&gt;= 70, F443&lt;80),5%,if(and(F443&gt;= 80, F443&lt;90),5%,if(isblank(F443),1))))))))))))</f>
        <v>0.35</v>
      </c>
      <c r="Q443" s="4">
        <f>if(L443 = "C",'Survival Probabilities'!$C$7,if(L443="Q",'Survival Probabilities'!$C$8,if(L443="S",'Survival Probabilities'!$C$9,if(isblank(L443),1))))</f>
        <v>0.3369565217</v>
      </c>
      <c r="R443" s="5">
        <f>if(M443='Survival Probabilities'!$B$21,'Survival Probabilities'!$C$21,if(M443='Survival Probabilities'!$B$22,'Survival Probabilities'!$C$22,if(M443='Survival Probabilities'!$B$23,'Survival Probabilities'!$C$23,if(M443='Survival Probabilities'!$B$24,'Survival Probabilities'!$C$24,if(M443='Survival Probabilities'!$B$25,'Survival Probabilities'!$C$25,if(M443='Survival Probabilities'!$B$26,'Survival Probabilities'!$C$26,if(M443='Survival Probabilities'!$B$27,'Survival Probabilities'!$C$27,if(M443='Survival Probabilities'!$B$28,5%,if(M443="",1)))))))))</f>
        <v>1</v>
      </c>
      <c r="S443" s="4">
        <f t="shared" si="1"/>
        <v>0.005410575691</v>
      </c>
      <c r="T443" s="5">
        <f>if(S443&gt;='Survival Probabilities'!$J$4,1,0)</f>
        <v>0</v>
      </c>
      <c r="U443" s="5">
        <f t="shared" si="2"/>
        <v>1</v>
      </c>
    </row>
    <row r="444">
      <c r="A444" s="3">
        <v>443.0</v>
      </c>
      <c r="B444" s="3">
        <v>0.0</v>
      </c>
      <c r="C444" s="3">
        <v>3.0</v>
      </c>
      <c r="D444" s="3" t="s">
        <v>649</v>
      </c>
      <c r="E444" s="3" t="s">
        <v>22</v>
      </c>
      <c r="F444" s="3">
        <v>25.0</v>
      </c>
      <c r="G444" s="3">
        <v>1.0</v>
      </c>
      <c r="H444" s="3">
        <v>0.0</v>
      </c>
      <c r="I444" s="3">
        <v>347076.0</v>
      </c>
      <c r="J444" s="3">
        <v>7.775</v>
      </c>
      <c r="L444" s="3" t="s">
        <v>24</v>
      </c>
      <c r="M444" s="5" t="str">
        <f t="shared" si="3"/>
        <v/>
      </c>
      <c r="N444" s="4">
        <f>if(C444=1,'Survival Probabilities'!$C$2,if(C444 = 2,'Survival Probabilities'!$C$3,if(C444 = 3,'Survival Probabilities'!$C$4,if(isblank(C444),1))))</f>
        <v>0.2428571429</v>
      </c>
      <c r="O444" s="4">
        <f>if(E444 = "male",'Survival Probabilities'!$C$5,if(E444="female",'Survival Probabilities'!$C$6,if(isblank(E444),1)))</f>
        <v>0.1889081456</v>
      </c>
      <c r="P444" s="4">
        <f>if(F444 &lt; 1,'Survival Probabilities'!$C$10,if(and(F444&gt;= 1, F444&lt;5),'Survival Probabilities'!$C$11, if(and(F444&gt;= 5, F444&lt;10),'Survival Probabilities'!$C$12,if(and(F444&gt;= 10, F444&lt;20),'Survival Probabilities'!$C$13,if(and(F444&gt;= 20, F444&lt;30),'Survival Probabilities'!$C$14,if(and(F444&gt;= 30, F444&lt;40),'Survival Probabilities'!$C$15,if(and(F444&gt;= 40, F444&lt;50),'Survival Probabilities'!$C$16,if(and(F444&gt;= 50, F444&lt;60),'Survival Probabilities'!$C$17,if(and(F444&gt;= 60, F444&lt;70),'Survival Probabilities'!$C$18,if(and(F444&gt;= 70, F444&lt;80),5%,if(and(F444&gt;= 80, F444&lt;90),5%,if(isblank(F444),1))))))))))))</f>
        <v>0.35</v>
      </c>
      <c r="Q444" s="4">
        <f>if(L444 = "C",'Survival Probabilities'!$C$7,if(L444="Q",'Survival Probabilities'!$C$8,if(L444="S",'Survival Probabilities'!$C$9,if(isblank(L444),1))))</f>
        <v>0.3369565217</v>
      </c>
      <c r="R444" s="5">
        <f>if(M444='Survival Probabilities'!$B$21,'Survival Probabilities'!$C$21,if(M444='Survival Probabilities'!$B$22,'Survival Probabilities'!$C$22,if(M444='Survival Probabilities'!$B$23,'Survival Probabilities'!$C$23,if(M444='Survival Probabilities'!$B$24,'Survival Probabilities'!$C$24,if(M444='Survival Probabilities'!$B$25,'Survival Probabilities'!$C$25,if(M444='Survival Probabilities'!$B$26,'Survival Probabilities'!$C$26,if(M444='Survival Probabilities'!$B$27,'Survival Probabilities'!$C$27,if(M444='Survival Probabilities'!$B$28,5%,if(M444="",1)))))))))</f>
        <v>1</v>
      </c>
      <c r="S444" s="4">
        <f t="shared" si="1"/>
        <v>0.005410575691</v>
      </c>
      <c r="T444" s="5">
        <f>if(S444&gt;='Survival Probabilities'!$J$4,1,0)</f>
        <v>0</v>
      </c>
      <c r="U444" s="5">
        <f t="shared" si="2"/>
        <v>1</v>
      </c>
    </row>
    <row r="445">
      <c r="A445" s="3">
        <v>444.0</v>
      </c>
      <c r="B445" s="3">
        <v>1.0</v>
      </c>
      <c r="C445" s="3">
        <v>2.0</v>
      </c>
      <c r="D445" s="3" t="s">
        <v>650</v>
      </c>
      <c r="E445" s="3" t="s">
        <v>26</v>
      </c>
      <c r="F445" s="3">
        <v>28.0</v>
      </c>
      <c r="G445" s="3">
        <v>0.0</v>
      </c>
      <c r="H445" s="3">
        <v>0.0</v>
      </c>
      <c r="I445" s="3">
        <v>230434.0</v>
      </c>
      <c r="J445" s="3">
        <v>13.0</v>
      </c>
      <c r="L445" s="3" t="s">
        <v>24</v>
      </c>
      <c r="M445" s="5" t="str">
        <f t="shared" si="3"/>
        <v/>
      </c>
      <c r="N445" s="4">
        <f>if(C445=1,'Survival Probabilities'!$C$2,if(C445 = 2,'Survival Probabilities'!$C$3,if(C445 = 3,'Survival Probabilities'!$C$4,if(isblank(C445),1))))</f>
        <v>0.472826087</v>
      </c>
      <c r="O445" s="4">
        <f>if(E445 = "male",'Survival Probabilities'!$C$5,if(E445="female",'Survival Probabilities'!$C$6,if(isblank(E445),1)))</f>
        <v>0.7420382166</v>
      </c>
      <c r="P445" s="4">
        <f>if(F445 &lt; 1,'Survival Probabilities'!$C$10,if(and(F445&gt;= 1, F445&lt;5),'Survival Probabilities'!$C$11, if(and(F445&gt;= 5, F445&lt;10),'Survival Probabilities'!$C$12,if(and(F445&gt;= 10, F445&lt;20),'Survival Probabilities'!$C$13,if(and(F445&gt;= 20, F445&lt;30),'Survival Probabilities'!$C$14,if(and(F445&gt;= 30, F445&lt;40),'Survival Probabilities'!$C$15,if(and(F445&gt;= 40, F445&lt;50),'Survival Probabilities'!$C$16,if(and(F445&gt;= 50, F445&lt;60),'Survival Probabilities'!$C$17,if(and(F445&gt;= 60, F445&lt;70),'Survival Probabilities'!$C$18,if(and(F445&gt;= 70, F445&lt;80),5%,if(and(F445&gt;= 80, F445&lt;90),5%,if(isblank(F445),1))))))))))))</f>
        <v>0.35</v>
      </c>
      <c r="Q445" s="4">
        <f>if(L445 = "C",'Survival Probabilities'!$C$7,if(L445="Q",'Survival Probabilities'!$C$8,if(L445="S",'Survival Probabilities'!$C$9,if(isblank(L445),1))))</f>
        <v>0.3369565217</v>
      </c>
      <c r="R445" s="5">
        <f>if(M445='Survival Probabilities'!$B$21,'Survival Probabilities'!$C$21,if(M445='Survival Probabilities'!$B$22,'Survival Probabilities'!$C$22,if(M445='Survival Probabilities'!$B$23,'Survival Probabilities'!$C$23,if(M445='Survival Probabilities'!$B$24,'Survival Probabilities'!$C$24,if(M445='Survival Probabilities'!$B$25,'Survival Probabilities'!$C$25,if(M445='Survival Probabilities'!$B$26,'Survival Probabilities'!$C$26,if(M445='Survival Probabilities'!$B$27,'Survival Probabilities'!$C$27,if(M445='Survival Probabilities'!$B$28,5%,if(M445="",1)))))))))</f>
        <v>1</v>
      </c>
      <c r="S445" s="4">
        <f t="shared" si="1"/>
        <v>0.04137801125</v>
      </c>
      <c r="T445" s="5">
        <f>if(S445&gt;='Survival Probabilities'!$J$4,1,0)</f>
        <v>1</v>
      </c>
      <c r="U445" s="5">
        <f t="shared" si="2"/>
        <v>1</v>
      </c>
    </row>
    <row r="446">
      <c r="A446" s="3">
        <v>445.0</v>
      </c>
      <c r="B446" s="3">
        <v>1.0</v>
      </c>
      <c r="C446" s="3">
        <v>3.0</v>
      </c>
      <c r="D446" s="3" t="s">
        <v>651</v>
      </c>
      <c r="E446" s="3" t="s">
        <v>22</v>
      </c>
      <c r="G446" s="3">
        <v>0.0</v>
      </c>
      <c r="H446" s="3">
        <v>0.0</v>
      </c>
      <c r="I446" s="3">
        <v>65306.0</v>
      </c>
      <c r="J446" s="3">
        <v>8.1125</v>
      </c>
      <c r="L446" s="3" t="s">
        <v>24</v>
      </c>
      <c r="M446" s="5" t="str">
        <f t="shared" si="3"/>
        <v/>
      </c>
      <c r="N446" s="4">
        <f>if(C446=1,'Survival Probabilities'!$C$2,if(C446 = 2,'Survival Probabilities'!$C$3,if(C446 = 3,'Survival Probabilities'!$C$4,if(isblank(C446),1))))</f>
        <v>0.2428571429</v>
      </c>
      <c r="O446" s="4">
        <f>if(E446 = "male",'Survival Probabilities'!$C$5,if(E446="female",'Survival Probabilities'!$C$6,if(isblank(E446),1)))</f>
        <v>0.1889081456</v>
      </c>
      <c r="P446" s="4">
        <f>if(F446 &lt; 1,'Survival Probabilities'!$C$10,if(and(F446&gt;= 1, F446&lt;5),'Survival Probabilities'!$C$11, if(and(F446&gt;= 5, F446&lt;10),'Survival Probabilities'!$C$12,if(and(F446&gt;= 10, F446&lt;20),'Survival Probabilities'!$C$13,if(and(F446&gt;= 20, F446&lt;30),'Survival Probabilities'!$C$14,if(and(F446&gt;= 30, F446&lt;40),'Survival Probabilities'!$C$15,if(and(F446&gt;= 40, F446&lt;50),'Survival Probabilities'!$C$16,if(and(F446&gt;= 50, F446&lt;60),'Survival Probabilities'!$C$17,if(and(F446&gt;= 60, F446&lt;70),'Survival Probabilities'!$C$18,if(and(F446&gt;= 70, F446&lt;80),5%,if(and(F446&gt;= 80, F446&lt;90),5%,if(isblank(F446),1))))))))))))</f>
        <v>1</v>
      </c>
      <c r="Q446" s="4">
        <f>if(L446 = "C",'Survival Probabilities'!$C$7,if(L446="Q",'Survival Probabilities'!$C$8,if(L446="S",'Survival Probabilities'!$C$9,if(isblank(L446),1))))</f>
        <v>0.3369565217</v>
      </c>
      <c r="R446" s="5">
        <f>if(M446='Survival Probabilities'!$B$21,'Survival Probabilities'!$C$21,if(M446='Survival Probabilities'!$B$22,'Survival Probabilities'!$C$22,if(M446='Survival Probabilities'!$B$23,'Survival Probabilities'!$C$23,if(M446='Survival Probabilities'!$B$24,'Survival Probabilities'!$C$24,if(M446='Survival Probabilities'!$B$25,'Survival Probabilities'!$C$25,if(M446='Survival Probabilities'!$B$26,'Survival Probabilities'!$C$26,if(M446='Survival Probabilities'!$B$27,'Survival Probabilities'!$C$27,if(M446='Survival Probabilities'!$B$28,5%,if(M446="",1)))))))))</f>
        <v>1</v>
      </c>
      <c r="S446" s="4">
        <f t="shared" si="1"/>
        <v>0.01545878769</v>
      </c>
      <c r="T446" s="5">
        <f>if(S446&gt;='Survival Probabilities'!$J$4,1,0)</f>
        <v>0</v>
      </c>
      <c r="U446" s="5">
        <f t="shared" si="2"/>
        <v>0</v>
      </c>
    </row>
    <row r="447">
      <c r="A447" s="3">
        <v>446.0</v>
      </c>
      <c r="B447" s="3">
        <v>1.0</v>
      </c>
      <c r="C447" s="3">
        <v>1.0</v>
      </c>
      <c r="D447" s="3" t="s">
        <v>652</v>
      </c>
      <c r="E447" s="3" t="s">
        <v>22</v>
      </c>
      <c r="F447" s="3">
        <v>4.0</v>
      </c>
      <c r="G447" s="3">
        <v>0.0</v>
      </c>
      <c r="H447" s="3">
        <v>2.0</v>
      </c>
      <c r="I447" s="3">
        <v>33638.0</v>
      </c>
      <c r="J447" s="3">
        <v>81.8583</v>
      </c>
      <c r="K447" s="3" t="s">
        <v>653</v>
      </c>
      <c r="L447" s="3" t="s">
        <v>24</v>
      </c>
      <c r="M447" s="5" t="str">
        <f t="shared" si="3"/>
        <v>A</v>
      </c>
      <c r="N447" s="4">
        <f>if(C447=1,'Survival Probabilities'!$C$2,if(C447 = 2,'Survival Probabilities'!$C$3,if(C447 = 3,'Survival Probabilities'!$C$4,if(isblank(C447),1))))</f>
        <v>0.6296296296</v>
      </c>
      <c r="O447" s="4">
        <f>if(E447 = "male",'Survival Probabilities'!$C$5,if(E447="female",'Survival Probabilities'!$C$6,if(isblank(E447),1)))</f>
        <v>0.1889081456</v>
      </c>
      <c r="P447" s="4">
        <f>if(F447 &lt; 1,'Survival Probabilities'!$C$10,if(and(F447&gt;= 1, F447&lt;5),'Survival Probabilities'!$C$11, if(and(F447&gt;= 5, F447&lt;10),'Survival Probabilities'!$C$12,if(and(F447&gt;= 10, F447&lt;20),'Survival Probabilities'!$C$13,if(and(F447&gt;= 20, F447&lt;30),'Survival Probabilities'!$C$14,if(and(F447&gt;= 30, F447&lt;40),'Survival Probabilities'!$C$15,if(and(F447&gt;= 40, F447&lt;50),'Survival Probabilities'!$C$16,if(and(F447&gt;= 50, F447&lt;60),'Survival Probabilities'!$C$17,if(and(F447&gt;= 60, F447&lt;70),'Survival Probabilities'!$C$18,if(and(F447&gt;= 70, F447&lt;80),5%,if(and(F447&gt;= 80, F447&lt;90),5%,if(isblank(F447),1))))))))))))</f>
        <v>0.6060606061</v>
      </c>
      <c r="Q447" s="4">
        <f>if(L447 = "C",'Survival Probabilities'!$C$7,if(L447="Q",'Survival Probabilities'!$C$8,if(L447="S",'Survival Probabilities'!$C$9,if(isblank(L447),1))))</f>
        <v>0.3369565217</v>
      </c>
      <c r="R447" s="4">
        <f>if(M447='Survival Probabilities'!$B$21,'Survival Probabilities'!$C$21,if(M447='Survival Probabilities'!$B$22,'Survival Probabilities'!$C$22,if(M447='Survival Probabilities'!$B$23,'Survival Probabilities'!$C$23,if(M447='Survival Probabilities'!$B$24,'Survival Probabilities'!$C$24,if(M447='Survival Probabilities'!$B$25,'Survival Probabilities'!$C$25,if(M447='Survival Probabilities'!$B$26,'Survival Probabilities'!$C$26,if(M447='Survival Probabilities'!$B$27,'Survival Probabilities'!$C$27,if(M447='Survival Probabilities'!$B$28,5%,if(M447="",1)))))))))</f>
        <v>0.4666666667</v>
      </c>
      <c r="S447" s="4">
        <f t="shared" si="1"/>
        <v>0.01133528764</v>
      </c>
      <c r="T447" s="5">
        <f>if(S447&gt;='Survival Probabilities'!$J$4,1,0)</f>
        <v>0</v>
      </c>
      <c r="U447" s="5">
        <f t="shared" si="2"/>
        <v>0</v>
      </c>
    </row>
    <row r="448">
      <c r="A448" s="3">
        <v>447.0</v>
      </c>
      <c r="B448" s="3">
        <v>1.0</v>
      </c>
      <c r="C448" s="3">
        <v>2.0</v>
      </c>
      <c r="D448" s="3" t="s">
        <v>654</v>
      </c>
      <c r="E448" s="3" t="s">
        <v>26</v>
      </c>
      <c r="F448" s="3">
        <v>13.0</v>
      </c>
      <c r="G448" s="3">
        <v>0.0</v>
      </c>
      <c r="H448" s="3">
        <v>1.0</v>
      </c>
      <c r="I448" s="3">
        <v>250644.0</v>
      </c>
      <c r="J448" s="3">
        <v>19.5</v>
      </c>
      <c r="L448" s="3" t="s">
        <v>24</v>
      </c>
      <c r="M448" s="5" t="str">
        <f t="shared" si="3"/>
        <v/>
      </c>
      <c r="N448" s="4">
        <f>if(C448=1,'Survival Probabilities'!$C$2,if(C448 = 2,'Survival Probabilities'!$C$3,if(C448 = 3,'Survival Probabilities'!$C$4,if(isblank(C448),1))))</f>
        <v>0.472826087</v>
      </c>
      <c r="O448" s="4">
        <f>if(E448 = "male",'Survival Probabilities'!$C$5,if(E448="female",'Survival Probabilities'!$C$6,if(isblank(E448),1)))</f>
        <v>0.7420382166</v>
      </c>
      <c r="P448" s="4">
        <f>if(F448 &lt; 1,'Survival Probabilities'!$C$10,if(and(F448&gt;= 1, F448&lt;5),'Survival Probabilities'!$C$11, if(and(F448&gt;= 5, F448&lt;10),'Survival Probabilities'!$C$12,if(and(F448&gt;= 10, F448&lt;20),'Survival Probabilities'!$C$13,if(and(F448&gt;= 20, F448&lt;30),'Survival Probabilities'!$C$14,if(and(F448&gt;= 30, F448&lt;40),'Survival Probabilities'!$C$15,if(and(F448&gt;= 40, F448&lt;50),'Survival Probabilities'!$C$16,if(and(F448&gt;= 50, F448&lt;60),'Survival Probabilities'!$C$17,if(and(F448&gt;= 60, F448&lt;70),'Survival Probabilities'!$C$18,if(and(F448&gt;= 70, F448&lt;80),5%,if(and(F448&gt;= 80, F448&lt;90),5%,if(isblank(F448),1))))))))))))</f>
        <v>0.4019607843</v>
      </c>
      <c r="Q448" s="4">
        <f>if(L448 = "C",'Survival Probabilities'!$C$7,if(L448="Q",'Survival Probabilities'!$C$8,if(L448="S",'Survival Probabilities'!$C$9,if(isblank(L448),1))))</f>
        <v>0.3369565217</v>
      </c>
      <c r="R448" s="5">
        <f>if(M448='Survival Probabilities'!$B$21,'Survival Probabilities'!$C$21,if(M448='Survival Probabilities'!$B$22,'Survival Probabilities'!$C$22,if(M448='Survival Probabilities'!$B$23,'Survival Probabilities'!$C$23,if(M448='Survival Probabilities'!$B$24,'Survival Probabilities'!$C$24,if(M448='Survival Probabilities'!$B$25,'Survival Probabilities'!$C$25,if(M448='Survival Probabilities'!$B$26,'Survival Probabilities'!$C$26,if(M448='Survival Probabilities'!$B$27,'Survival Probabilities'!$C$27,if(M448='Survival Probabilities'!$B$28,5%,if(M448="",1)))))))))</f>
        <v>1</v>
      </c>
      <c r="S448" s="4">
        <f t="shared" si="1"/>
        <v>0.04752096531</v>
      </c>
      <c r="T448" s="5">
        <f>if(S448&gt;='Survival Probabilities'!$J$4,1,0)</f>
        <v>1</v>
      </c>
      <c r="U448" s="5">
        <f t="shared" si="2"/>
        <v>1</v>
      </c>
    </row>
    <row r="449">
      <c r="A449" s="3">
        <v>448.0</v>
      </c>
      <c r="B449" s="3">
        <v>1.0</v>
      </c>
      <c r="C449" s="3">
        <v>1.0</v>
      </c>
      <c r="D449" s="3" t="s">
        <v>655</v>
      </c>
      <c r="E449" s="3" t="s">
        <v>22</v>
      </c>
      <c r="F449" s="3">
        <v>34.0</v>
      </c>
      <c r="G449" s="3">
        <v>0.0</v>
      </c>
      <c r="H449" s="3">
        <v>0.0</v>
      </c>
      <c r="I449" s="3">
        <v>113794.0</v>
      </c>
      <c r="J449" s="3">
        <v>26.55</v>
      </c>
      <c r="L449" s="3" t="s">
        <v>24</v>
      </c>
      <c r="M449" s="5" t="str">
        <f t="shared" si="3"/>
        <v/>
      </c>
      <c r="N449" s="4">
        <f>if(C449=1,'Survival Probabilities'!$C$2,if(C449 = 2,'Survival Probabilities'!$C$3,if(C449 = 3,'Survival Probabilities'!$C$4,if(isblank(C449),1))))</f>
        <v>0.6296296296</v>
      </c>
      <c r="O449" s="4">
        <f>if(E449 = "male",'Survival Probabilities'!$C$5,if(E449="female",'Survival Probabilities'!$C$6,if(isblank(E449),1)))</f>
        <v>0.1889081456</v>
      </c>
      <c r="P449" s="4">
        <f>if(F449 &lt; 1,'Survival Probabilities'!$C$10,if(and(F449&gt;= 1, F449&lt;5),'Survival Probabilities'!$C$11, if(and(F449&gt;= 5, F449&lt;10),'Survival Probabilities'!$C$12,if(and(F449&gt;= 10, F449&lt;20),'Survival Probabilities'!$C$13,if(and(F449&gt;= 20, F449&lt;30),'Survival Probabilities'!$C$14,if(and(F449&gt;= 30, F449&lt;40),'Survival Probabilities'!$C$15,if(and(F449&gt;= 40, F449&lt;50),'Survival Probabilities'!$C$16,if(and(F449&gt;= 50, F449&lt;60),'Survival Probabilities'!$C$17,if(and(F449&gt;= 60, F449&lt;70),'Survival Probabilities'!$C$18,if(and(F449&gt;= 70, F449&lt;80),5%,if(and(F449&gt;= 80, F449&lt;90),5%,if(isblank(F449),1))))))))))))</f>
        <v>0.4371257485</v>
      </c>
      <c r="Q449" s="4">
        <f>if(L449 = "C",'Survival Probabilities'!$C$7,if(L449="Q",'Survival Probabilities'!$C$8,if(L449="S",'Survival Probabilities'!$C$9,if(isblank(L449),1))))</f>
        <v>0.3369565217</v>
      </c>
      <c r="R449" s="5">
        <f>if(M449='Survival Probabilities'!$B$21,'Survival Probabilities'!$C$21,if(M449='Survival Probabilities'!$B$22,'Survival Probabilities'!$C$22,if(M449='Survival Probabilities'!$B$23,'Survival Probabilities'!$C$23,if(M449='Survival Probabilities'!$B$24,'Survival Probabilities'!$C$24,if(M449='Survival Probabilities'!$B$25,'Survival Probabilities'!$C$25,if(M449='Survival Probabilities'!$B$26,'Survival Probabilities'!$C$26,if(M449='Survival Probabilities'!$B$27,'Survival Probabilities'!$C$27,if(M449='Survival Probabilities'!$B$28,5%,if(M449="",1)))))))))</f>
        <v>1</v>
      </c>
      <c r="S449" s="4">
        <f t="shared" si="1"/>
        <v>0.0175192737</v>
      </c>
      <c r="T449" s="5">
        <f>if(S449&gt;='Survival Probabilities'!$J$4,1,0)</f>
        <v>0</v>
      </c>
      <c r="U449" s="5">
        <f t="shared" si="2"/>
        <v>0</v>
      </c>
    </row>
    <row r="450">
      <c r="A450" s="3">
        <v>449.0</v>
      </c>
      <c r="B450" s="3">
        <v>1.0</v>
      </c>
      <c r="C450" s="3">
        <v>3.0</v>
      </c>
      <c r="D450" s="3" t="s">
        <v>656</v>
      </c>
      <c r="E450" s="3" t="s">
        <v>26</v>
      </c>
      <c r="F450" s="3">
        <v>5.0</v>
      </c>
      <c r="G450" s="3">
        <v>2.0</v>
      </c>
      <c r="H450" s="3">
        <v>1.0</v>
      </c>
      <c r="I450" s="3">
        <v>2666.0</v>
      </c>
      <c r="J450" s="3">
        <v>19.2583</v>
      </c>
      <c r="L450" s="3" t="s">
        <v>29</v>
      </c>
      <c r="M450" s="5" t="str">
        <f t="shared" si="3"/>
        <v/>
      </c>
      <c r="N450" s="4">
        <f>if(C450=1,'Survival Probabilities'!$C$2,if(C450 = 2,'Survival Probabilities'!$C$3,if(C450 = 3,'Survival Probabilities'!$C$4,if(isblank(C450),1))))</f>
        <v>0.2428571429</v>
      </c>
      <c r="O450" s="4">
        <f>if(E450 = "male",'Survival Probabilities'!$C$5,if(E450="female",'Survival Probabilities'!$C$6,if(isblank(E450),1)))</f>
        <v>0.7420382166</v>
      </c>
      <c r="P450" s="4">
        <f>if(F450 &lt; 1,'Survival Probabilities'!$C$10,if(and(F450&gt;= 1, F450&lt;5),'Survival Probabilities'!$C$11, if(and(F450&gt;= 5, F450&lt;10),'Survival Probabilities'!$C$12,if(and(F450&gt;= 10, F450&lt;20),'Survival Probabilities'!$C$13,if(and(F450&gt;= 20, F450&lt;30),'Survival Probabilities'!$C$14,if(and(F450&gt;= 30, F450&lt;40),'Survival Probabilities'!$C$15,if(and(F450&gt;= 40, F450&lt;50),'Survival Probabilities'!$C$16,if(and(F450&gt;= 50, F450&lt;60),'Survival Probabilities'!$C$17,if(and(F450&gt;= 60, F450&lt;70),'Survival Probabilities'!$C$18,if(and(F450&gt;= 70, F450&lt;80),5%,if(and(F450&gt;= 80, F450&lt;90),5%,if(isblank(F450),1))))))))))))</f>
        <v>0.5</v>
      </c>
      <c r="Q450" s="4">
        <f>if(L450 = "C",'Survival Probabilities'!$C$7,if(L450="Q",'Survival Probabilities'!$C$8,if(L450="S",'Survival Probabilities'!$C$9,if(isblank(L450),1))))</f>
        <v>0.5535714286</v>
      </c>
      <c r="R450" s="5">
        <f>if(M450='Survival Probabilities'!$B$21,'Survival Probabilities'!$C$21,if(M450='Survival Probabilities'!$B$22,'Survival Probabilities'!$C$22,if(M450='Survival Probabilities'!$B$23,'Survival Probabilities'!$C$23,if(M450='Survival Probabilities'!$B$24,'Survival Probabilities'!$C$24,if(M450='Survival Probabilities'!$B$25,'Survival Probabilities'!$C$25,if(M450='Survival Probabilities'!$B$26,'Survival Probabilities'!$C$26,if(M450='Survival Probabilities'!$B$27,'Survival Probabilities'!$C$27,if(M450='Survival Probabilities'!$B$28,5%,if(M450="",1)))))))))</f>
        <v>1</v>
      </c>
      <c r="S450" s="4">
        <f t="shared" si="1"/>
        <v>0.04987935461</v>
      </c>
      <c r="T450" s="5">
        <f>if(S450&gt;='Survival Probabilities'!$J$4,1,0)</f>
        <v>1</v>
      </c>
      <c r="U450" s="5">
        <f t="shared" si="2"/>
        <v>1</v>
      </c>
    </row>
    <row r="451">
      <c r="A451" s="3">
        <v>450.0</v>
      </c>
      <c r="B451" s="3">
        <v>1.0</v>
      </c>
      <c r="C451" s="3">
        <v>1.0</v>
      </c>
      <c r="D451" s="3" t="s">
        <v>657</v>
      </c>
      <c r="E451" s="3" t="s">
        <v>22</v>
      </c>
      <c r="F451" s="3">
        <v>52.0</v>
      </c>
      <c r="G451" s="3">
        <v>0.0</v>
      </c>
      <c r="H451" s="3">
        <v>0.0</v>
      </c>
      <c r="I451" s="3">
        <v>113786.0</v>
      </c>
      <c r="J451" s="3">
        <v>30.5</v>
      </c>
      <c r="K451" s="3" t="s">
        <v>658</v>
      </c>
      <c r="L451" s="3" t="s">
        <v>24</v>
      </c>
      <c r="M451" s="5" t="str">
        <f t="shared" si="3"/>
        <v>C</v>
      </c>
      <c r="N451" s="4">
        <f>if(C451=1,'Survival Probabilities'!$C$2,if(C451 = 2,'Survival Probabilities'!$C$3,if(C451 = 3,'Survival Probabilities'!$C$4,if(isblank(C451),1))))</f>
        <v>0.6296296296</v>
      </c>
      <c r="O451" s="4">
        <f>if(E451 = "male",'Survival Probabilities'!$C$5,if(E451="female",'Survival Probabilities'!$C$6,if(isblank(E451),1)))</f>
        <v>0.1889081456</v>
      </c>
      <c r="P451" s="4">
        <f>if(F451 &lt; 1,'Survival Probabilities'!$C$10,if(and(F451&gt;= 1, F451&lt;5),'Survival Probabilities'!$C$11, if(and(F451&gt;= 5, F451&lt;10),'Survival Probabilities'!$C$12,if(and(F451&gt;= 10, F451&lt;20),'Survival Probabilities'!$C$13,if(and(F451&gt;= 20, F451&lt;30),'Survival Probabilities'!$C$14,if(and(F451&gt;= 30, F451&lt;40),'Survival Probabilities'!$C$15,if(and(F451&gt;= 40, F451&lt;50),'Survival Probabilities'!$C$16,if(and(F451&gt;= 50, F451&lt;60),'Survival Probabilities'!$C$17,if(and(F451&gt;= 60, F451&lt;70),'Survival Probabilities'!$C$18,if(and(F451&gt;= 70, F451&lt;80),5%,if(and(F451&gt;= 80, F451&lt;90),5%,if(isblank(F451),1))))))))))))</f>
        <v>0.4166666667</v>
      </c>
      <c r="Q451" s="4">
        <f>if(L451 = "C",'Survival Probabilities'!$C$7,if(L451="Q",'Survival Probabilities'!$C$8,if(L451="S",'Survival Probabilities'!$C$9,if(isblank(L451),1))))</f>
        <v>0.3369565217</v>
      </c>
      <c r="R451" s="4">
        <f>if(M451='Survival Probabilities'!$B$21,'Survival Probabilities'!$C$21,if(M451='Survival Probabilities'!$B$22,'Survival Probabilities'!$C$22,if(M451='Survival Probabilities'!$B$23,'Survival Probabilities'!$C$23,if(M451='Survival Probabilities'!$B$24,'Survival Probabilities'!$C$24,if(M451='Survival Probabilities'!$B$25,'Survival Probabilities'!$C$25,if(M451='Survival Probabilities'!$B$26,'Survival Probabilities'!$C$26,if(M451='Survival Probabilities'!$B$27,'Survival Probabilities'!$C$27,if(M451='Survival Probabilities'!$B$28,5%,if(M451="",1)))))))))</f>
        <v>0.593220339</v>
      </c>
      <c r="S451" s="4">
        <f t="shared" si="1"/>
        <v>0.009906368968</v>
      </c>
      <c r="T451" s="5">
        <f>if(S451&gt;='Survival Probabilities'!$J$4,1,0)</f>
        <v>0</v>
      </c>
      <c r="U451" s="5">
        <f t="shared" si="2"/>
        <v>0</v>
      </c>
    </row>
    <row r="452">
      <c r="A452" s="3">
        <v>451.0</v>
      </c>
      <c r="B452" s="3">
        <v>0.0</v>
      </c>
      <c r="C452" s="3">
        <v>2.0</v>
      </c>
      <c r="D452" s="3" t="s">
        <v>659</v>
      </c>
      <c r="E452" s="3" t="s">
        <v>22</v>
      </c>
      <c r="F452" s="3">
        <v>36.0</v>
      </c>
      <c r="G452" s="3">
        <v>1.0</v>
      </c>
      <c r="H452" s="3">
        <v>2.0</v>
      </c>
      <c r="I452" s="3" t="s">
        <v>112</v>
      </c>
      <c r="J452" s="3">
        <v>27.75</v>
      </c>
      <c r="L452" s="3" t="s">
        <v>24</v>
      </c>
      <c r="M452" s="5" t="str">
        <f t="shared" si="3"/>
        <v/>
      </c>
      <c r="N452" s="4">
        <f>if(C452=1,'Survival Probabilities'!$C$2,if(C452 = 2,'Survival Probabilities'!$C$3,if(C452 = 3,'Survival Probabilities'!$C$4,if(isblank(C452),1))))</f>
        <v>0.472826087</v>
      </c>
      <c r="O452" s="4">
        <f>if(E452 = "male",'Survival Probabilities'!$C$5,if(E452="female",'Survival Probabilities'!$C$6,if(isblank(E452),1)))</f>
        <v>0.1889081456</v>
      </c>
      <c r="P452" s="4">
        <f>if(F452 &lt; 1,'Survival Probabilities'!$C$10,if(and(F452&gt;= 1, F452&lt;5),'Survival Probabilities'!$C$11, if(and(F452&gt;= 5, F452&lt;10),'Survival Probabilities'!$C$12,if(and(F452&gt;= 10, F452&lt;20),'Survival Probabilities'!$C$13,if(and(F452&gt;= 20, F452&lt;30),'Survival Probabilities'!$C$14,if(and(F452&gt;= 30, F452&lt;40),'Survival Probabilities'!$C$15,if(and(F452&gt;= 40, F452&lt;50),'Survival Probabilities'!$C$16,if(and(F452&gt;= 50, F452&lt;60),'Survival Probabilities'!$C$17,if(and(F452&gt;= 60, F452&lt;70),'Survival Probabilities'!$C$18,if(and(F452&gt;= 70, F452&lt;80),5%,if(and(F452&gt;= 80, F452&lt;90),5%,if(isblank(F452),1))))))))))))</f>
        <v>0.4371257485</v>
      </c>
      <c r="Q452" s="4">
        <f>if(L452 = "C",'Survival Probabilities'!$C$7,if(L452="Q",'Survival Probabilities'!$C$8,if(L452="S",'Survival Probabilities'!$C$9,if(isblank(L452),1))))</f>
        <v>0.3369565217</v>
      </c>
      <c r="R452" s="5">
        <f>if(M452='Survival Probabilities'!$B$21,'Survival Probabilities'!$C$21,if(M452='Survival Probabilities'!$B$22,'Survival Probabilities'!$C$22,if(M452='Survival Probabilities'!$B$23,'Survival Probabilities'!$C$23,if(M452='Survival Probabilities'!$B$24,'Survival Probabilities'!$C$24,if(M452='Survival Probabilities'!$B$25,'Survival Probabilities'!$C$25,if(M452='Survival Probabilities'!$B$26,'Survival Probabilities'!$C$26,if(M452='Survival Probabilities'!$B$27,'Survival Probabilities'!$C$27,if(M452='Survival Probabilities'!$B$28,5%,if(M452="",1)))))))))</f>
        <v>1</v>
      </c>
      <c r="S452" s="4">
        <f t="shared" si="1"/>
        <v>0.01315625764</v>
      </c>
      <c r="T452" s="5">
        <f>if(S452&gt;='Survival Probabilities'!$J$4,1,0)</f>
        <v>0</v>
      </c>
      <c r="U452" s="5">
        <f t="shared" si="2"/>
        <v>1</v>
      </c>
    </row>
    <row r="453">
      <c r="A453" s="3">
        <v>452.0</v>
      </c>
      <c r="B453" s="3">
        <v>0.0</v>
      </c>
      <c r="C453" s="3">
        <v>3.0</v>
      </c>
      <c r="D453" s="3" t="s">
        <v>660</v>
      </c>
      <c r="E453" s="3" t="s">
        <v>22</v>
      </c>
      <c r="G453" s="3">
        <v>1.0</v>
      </c>
      <c r="H453" s="3">
        <v>0.0</v>
      </c>
      <c r="I453" s="3">
        <v>65303.0</v>
      </c>
      <c r="J453" s="3">
        <v>19.9667</v>
      </c>
      <c r="L453" s="3" t="s">
        <v>24</v>
      </c>
      <c r="M453" s="5" t="str">
        <f t="shared" si="3"/>
        <v/>
      </c>
      <c r="N453" s="4">
        <f>if(C453=1,'Survival Probabilities'!$C$2,if(C453 = 2,'Survival Probabilities'!$C$3,if(C453 = 3,'Survival Probabilities'!$C$4,if(isblank(C453),1))))</f>
        <v>0.2428571429</v>
      </c>
      <c r="O453" s="4">
        <f>if(E453 = "male",'Survival Probabilities'!$C$5,if(E453="female",'Survival Probabilities'!$C$6,if(isblank(E453),1)))</f>
        <v>0.1889081456</v>
      </c>
      <c r="P453" s="4">
        <f>if(F453 &lt; 1,'Survival Probabilities'!$C$10,if(and(F453&gt;= 1, F453&lt;5),'Survival Probabilities'!$C$11, if(and(F453&gt;= 5, F453&lt;10),'Survival Probabilities'!$C$12,if(and(F453&gt;= 10, F453&lt;20),'Survival Probabilities'!$C$13,if(and(F453&gt;= 20, F453&lt;30),'Survival Probabilities'!$C$14,if(and(F453&gt;= 30, F453&lt;40),'Survival Probabilities'!$C$15,if(and(F453&gt;= 40, F453&lt;50),'Survival Probabilities'!$C$16,if(and(F453&gt;= 50, F453&lt;60),'Survival Probabilities'!$C$17,if(and(F453&gt;= 60, F453&lt;70),'Survival Probabilities'!$C$18,if(and(F453&gt;= 70, F453&lt;80),5%,if(and(F453&gt;= 80, F453&lt;90),5%,if(isblank(F453),1))))))))))))</f>
        <v>1</v>
      </c>
      <c r="Q453" s="4">
        <f>if(L453 = "C",'Survival Probabilities'!$C$7,if(L453="Q",'Survival Probabilities'!$C$8,if(L453="S",'Survival Probabilities'!$C$9,if(isblank(L453),1))))</f>
        <v>0.3369565217</v>
      </c>
      <c r="R453" s="5">
        <f>if(M453='Survival Probabilities'!$B$21,'Survival Probabilities'!$C$21,if(M453='Survival Probabilities'!$B$22,'Survival Probabilities'!$C$22,if(M453='Survival Probabilities'!$B$23,'Survival Probabilities'!$C$23,if(M453='Survival Probabilities'!$B$24,'Survival Probabilities'!$C$24,if(M453='Survival Probabilities'!$B$25,'Survival Probabilities'!$C$25,if(M453='Survival Probabilities'!$B$26,'Survival Probabilities'!$C$26,if(M453='Survival Probabilities'!$B$27,'Survival Probabilities'!$C$27,if(M453='Survival Probabilities'!$B$28,5%,if(M453="",1)))))))))</f>
        <v>1</v>
      </c>
      <c r="S453" s="4">
        <f t="shared" si="1"/>
        <v>0.01545878769</v>
      </c>
      <c r="T453" s="5">
        <f>if(S453&gt;='Survival Probabilities'!$J$4,1,0)</f>
        <v>0</v>
      </c>
      <c r="U453" s="5">
        <f t="shared" si="2"/>
        <v>1</v>
      </c>
    </row>
    <row r="454">
      <c r="A454" s="3">
        <v>453.0</v>
      </c>
      <c r="B454" s="3">
        <v>0.0</v>
      </c>
      <c r="C454" s="3">
        <v>1.0</v>
      </c>
      <c r="D454" s="3" t="s">
        <v>661</v>
      </c>
      <c r="E454" s="3" t="s">
        <v>22</v>
      </c>
      <c r="F454" s="3">
        <v>30.0</v>
      </c>
      <c r="G454" s="3">
        <v>0.0</v>
      </c>
      <c r="H454" s="3">
        <v>0.0</v>
      </c>
      <c r="I454" s="3">
        <v>113051.0</v>
      </c>
      <c r="J454" s="3">
        <v>27.75</v>
      </c>
      <c r="K454" s="3" t="s">
        <v>662</v>
      </c>
      <c r="L454" s="3" t="s">
        <v>29</v>
      </c>
      <c r="M454" s="5" t="str">
        <f t="shared" si="3"/>
        <v>C</v>
      </c>
      <c r="N454" s="4">
        <f>if(C454=1,'Survival Probabilities'!$C$2,if(C454 = 2,'Survival Probabilities'!$C$3,if(C454 = 3,'Survival Probabilities'!$C$4,if(isblank(C454),1))))</f>
        <v>0.6296296296</v>
      </c>
      <c r="O454" s="4">
        <f>if(E454 = "male",'Survival Probabilities'!$C$5,if(E454="female",'Survival Probabilities'!$C$6,if(isblank(E454),1)))</f>
        <v>0.1889081456</v>
      </c>
      <c r="P454" s="4">
        <f>if(F454 &lt; 1,'Survival Probabilities'!$C$10,if(and(F454&gt;= 1, F454&lt;5),'Survival Probabilities'!$C$11, if(and(F454&gt;= 5, F454&lt;10),'Survival Probabilities'!$C$12,if(and(F454&gt;= 10, F454&lt;20),'Survival Probabilities'!$C$13,if(and(F454&gt;= 20, F454&lt;30),'Survival Probabilities'!$C$14,if(and(F454&gt;= 30, F454&lt;40),'Survival Probabilities'!$C$15,if(and(F454&gt;= 40, F454&lt;50),'Survival Probabilities'!$C$16,if(and(F454&gt;= 50, F454&lt;60),'Survival Probabilities'!$C$17,if(and(F454&gt;= 60, F454&lt;70),'Survival Probabilities'!$C$18,if(and(F454&gt;= 70, F454&lt;80),5%,if(and(F454&gt;= 80, F454&lt;90),5%,if(isblank(F454),1))))))))))))</f>
        <v>0.4371257485</v>
      </c>
      <c r="Q454" s="4">
        <f>if(L454 = "C",'Survival Probabilities'!$C$7,if(L454="Q",'Survival Probabilities'!$C$8,if(L454="S",'Survival Probabilities'!$C$9,if(isblank(L454),1))))</f>
        <v>0.5535714286</v>
      </c>
      <c r="R454" s="4">
        <f>if(M454='Survival Probabilities'!$B$21,'Survival Probabilities'!$C$21,if(M454='Survival Probabilities'!$B$22,'Survival Probabilities'!$C$22,if(M454='Survival Probabilities'!$B$23,'Survival Probabilities'!$C$23,if(M454='Survival Probabilities'!$B$24,'Survival Probabilities'!$C$24,if(M454='Survival Probabilities'!$B$25,'Survival Probabilities'!$C$25,if(M454='Survival Probabilities'!$B$26,'Survival Probabilities'!$C$26,if(M454='Survival Probabilities'!$B$27,'Survival Probabilities'!$C$27,if(M454='Survival Probabilities'!$B$28,5%,if(M454="",1)))))))))</f>
        <v>0.593220339</v>
      </c>
      <c r="S454" s="4">
        <f t="shared" si="1"/>
        <v>0.01707386843</v>
      </c>
      <c r="T454" s="5">
        <f>if(S454&gt;='Survival Probabilities'!$J$4,1,0)</f>
        <v>0</v>
      </c>
      <c r="U454" s="5">
        <f t="shared" si="2"/>
        <v>1</v>
      </c>
    </row>
    <row r="455">
      <c r="A455" s="3">
        <v>454.0</v>
      </c>
      <c r="B455" s="3">
        <v>1.0</v>
      </c>
      <c r="C455" s="3">
        <v>1.0</v>
      </c>
      <c r="D455" s="3" t="s">
        <v>663</v>
      </c>
      <c r="E455" s="3" t="s">
        <v>22</v>
      </c>
      <c r="F455" s="3">
        <v>49.0</v>
      </c>
      <c r="G455" s="3">
        <v>1.0</v>
      </c>
      <c r="H455" s="3">
        <v>0.0</v>
      </c>
      <c r="I455" s="3">
        <v>17453.0</v>
      </c>
      <c r="J455" s="3">
        <v>89.1042</v>
      </c>
      <c r="K455" s="3" t="s">
        <v>664</v>
      </c>
      <c r="L455" s="3" t="s">
        <v>29</v>
      </c>
      <c r="M455" s="5" t="str">
        <f t="shared" si="3"/>
        <v>C</v>
      </c>
      <c r="N455" s="4">
        <f>if(C455=1,'Survival Probabilities'!$C$2,if(C455 = 2,'Survival Probabilities'!$C$3,if(C455 = 3,'Survival Probabilities'!$C$4,if(isblank(C455),1))))</f>
        <v>0.6296296296</v>
      </c>
      <c r="O455" s="4">
        <f>if(E455 = "male",'Survival Probabilities'!$C$5,if(E455="female",'Survival Probabilities'!$C$6,if(isblank(E455),1)))</f>
        <v>0.1889081456</v>
      </c>
      <c r="P455" s="4">
        <f>if(F455 &lt; 1,'Survival Probabilities'!$C$10,if(and(F455&gt;= 1, F455&lt;5),'Survival Probabilities'!$C$11, if(and(F455&gt;= 5, F455&lt;10),'Survival Probabilities'!$C$12,if(and(F455&gt;= 10, F455&lt;20),'Survival Probabilities'!$C$13,if(and(F455&gt;= 20, F455&lt;30),'Survival Probabilities'!$C$14,if(and(F455&gt;= 30, F455&lt;40),'Survival Probabilities'!$C$15,if(and(F455&gt;= 40, F455&lt;50),'Survival Probabilities'!$C$16,if(and(F455&gt;= 50, F455&lt;60),'Survival Probabilities'!$C$17,if(and(F455&gt;= 60, F455&lt;70),'Survival Probabilities'!$C$18,if(and(F455&gt;= 70, F455&lt;80),5%,if(and(F455&gt;= 80, F455&lt;90),5%,if(isblank(F455),1))))))))))))</f>
        <v>0.3820224719</v>
      </c>
      <c r="Q455" s="4">
        <f>if(L455 = "C",'Survival Probabilities'!$C$7,if(L455="Q",'Survival Probabilities'!$C$8,if(L455="S",'Survival Probabilities'!$C$9,if(isblank(L455),1))))</f>
        <v>0.5535714286</v>
      </c>
      <c r="R455" s="4">
        <f>if(M455='Survival Probabilities'!$B$21,'Survival Probabilities'!$C$21,if(M455='Survival Probabilities'!$B$22,'Survival Probabilities'!$C$22,if(M455='Survival Probabilities'!$B$23,'Survival Probabilities'!$C$23,if(M455='Survival Probabilities'!$B$24,'Survival Probabilities'!$C$24,if(M455='Survival Probabilities'!$B$25,'Survival Probabilities'!$C$25,if(M455='Survival Probabilities'!$B$26,'Survival Probabilities'!$C$26,if(M455='Survival Probabilities'!$B$27,'Survival Probabilities'!$C$27,if(M455='Survival Probabilities'!$B$28,5%,if(M455="",1)))))))))</f>
        <v>0.593220339</v>
      </c>
      <c r="S455" s="4">
        <f t="shared" si="1"/>
        <v>0.01492156764</v>
      </c>
      <c r="T455" s="5">
        <f>if(S455&gt;='Survival Probabilities'!$J$4,1,0)</f>
        <v>0</v>
      </c>
      <c r="U455" s="5">
        <f t="shared" si="2"/>
        <v>0</v>
      </c>
    </row>
    <row r="456">
      <c r="A456" s="3">
        <v>455.0</v>
      </c>
      <c r="B456" s="3">
        <v>0.0</v>
      </c>
      <c r="C456" s="3">
        <v>3.0</v>
      </c>
      <c r="D456" s="3" t="s">
        <v>665</v>
      </c>
      <c r="E456" s="3" t="s">
        <v>22</v>
      </c>
      <c r="G456" s="3">
        <v>0.0</v>
      </c>
      <c r="H456" s="3">
        <v>0.0</v>
      </c>
      <c r="I456" s="3" t="s">
        <v>666</v>
      </c>
      <c r="J456" s="3">
        <v>8.05</v>
      </c>
      <c r="L456" s="3" t="s">
        <v>24</v>
      </c>
      <c r="M456" s="5" t="str">
        <f t="shared" si="3"/>
        <v/>
      </c>
      <c r="N456" s="4">
        <f>if(C456=1,'Survival Probabilities'!$C$2,if(C456 = 2,'Survival Probabilities'!$C$3,if(C456 = 3,'Survival Probabilities'!$C$4,if(isblank(C456),1))))</f>
        <v>0.2428571429</v>
      </c>
      <c r="O456" s="4">
        <f>if(E456 = "male",'Survival Probabilities'!$C$5,if(E456="female",'Survival Probabilities'!$C$6,if(isblank(E456),1)))</f>
        <v>0.1889081456</v>
      </c>
      <c r="P456" s="4">
        <f>if(F456 &lt; 1,'Survival Probabilities'!$C$10,if(and(F456&gt;= 1, F456&lt;5),'Survival Probabilities'!$C$11, if(and(F456&gt;= 5, F456&lt;10),'Survival Probabilities'!$C$12,if(and(F456&gt;= 10, F456&lt;20),'Survival Probabilities'!$C$13,if(and(F456&gt;= 20, F456&lt;30),'Survival Probabilities'!$C$14,if(and(F456&gt;= 30, F456&lt;40),'Survival Probabilities'!$C$15,if(and(F456&gt;= 40, F456&lt;50),'Survival Probabilities'!$C$16,if(and(F456&gt;= 50, F456&lt;60),'Survival Probabilities'!$C$17,if(and(F456&gt;= 60, F456&lt;70),'Survival Probabilities'!$C$18,if(and(F456&gt;= 70, F456&lt;80),5%,if(and(F456&gt;= 80, F456&lt;90),5%,if(isblank(F456),1))))))))))))</f>
        <v>1</v>
      </c>
      <c r="Q456" s="4">
        <f>if(L456 = "C",'Survival Probabilities'!$C$7,if(L456="Q",'Survival Probabilities'!$C$8,if(L456="S",'Survival Probabilities'!$C$9,if(isblank(L456),1))))</f>
        <v>0.3369565217</v>
      </c>
      <c r="R456" s="5">
        <f>if(M456='Survival Probabilities'!$B$21,'Survival Probabilities'!$C$21,if(M456='Survival Probabilities'!$B$22,'Survival Probabilities'!$C$22,if(M456='Survival Probabilities'!$B$23,'Survival Probabilities'!$C$23,if(M456='Survival Probabilities'!$B$24,'Survival Probabilities'!$C$24,if(M456='Survival Probabilities'!$B$25,'Survival Probabilities'!$C$25,if(M456='Survival Probabilities'!$B$26,'Survival Probabilities'!$C$26,if(M456='Survival Probabilities'!$B$27,'Survival Probabilities'!$C$27,if(M456='Survival Probabilities'!$B$28,5%,if(M456="",1)))))))))</f>
        <v>1</v>
      </c>
      <c r="S456" s="4">
        <f t="shared" si="1"/>
        <v>0.01545878769</v>
      </c>
      <c r="T456" s="5">
        <f>if(S456&gt;='Survival Probabilities'!$J$4,1,0)</f>
        <v>0</v>
      </c>
      <c r="U456" s="5">
        <f t="shared" si="2"/>
        <v>1</v>
      </c>
    </row>
    <row r="457">
      <c r="A457" s="3">
        <v>456.0</v>
      </c>
      <c r="B457" s="3">
        <v>1.0</v>
      </c>
      <c r="C457" s="3">
        <v>3.0</v>
      </c>
      <c r="D457" s="3" t="s">
        <v>667</v>
      </c>
      <c r="E457" s="3" t="s">
        <v>22</v>
      </c>
      <c r="F457" s="3">
        <v>29.0</v>
      </c>
      <c r="G457" s="3">
        <v>0.0</v>
      </c>
      <c r="H457" s="3">
        <v>0.0</v>
      </c>
      <c r="I457" s="3">
        <v>349240.0</v>
      </c>
      <c r="J457" s="3">
        <v>7.8958</v>
      </c>
      <c r="L457" s="3" t="s">
        <v>29</v>
      </c>
      <c r="M457" s="5" t="str">
        <f t="shared" si="3"/>
        <v/>
      </c>
      <c r="N457" s="4">
        <f>if(C457=1,'Survival Probabilities'!$C$2,if(C457 = 2,'Survival Probabilities'!$C$3,if(C457 = 3,'Survival Probabilities'!$C$4,if(isblank(C457),1))))</f>
        <v>0.2428571429</v>
      </c>
      <c r="O457" s="4">
        <f>if(E457 = "male",'Survival Probabilities'!$C$5,if(E457="female",'Survival Probabilities'!$C$6,if(isblank(E457),1)))</f>
        <v>0.1889081456</v>
      </c>
      <c r="P457" s="4">
        <f>if(F457 &lt; 1,'Survival Probabilities'!$C$10,if(and(F457&gt;= 1, F457&lt;5),'Survival Probabilities'!$C$11, if(and(F457&gt;= 5, F457&lt;10),'Survival Probabilities'!$C$12,if(and(F457&gt;= 10, F457&lt;20),'Survival Probabilities'!$C$13,if(and(F457&gt;= 20, F457&lt;30),'Survival Probabilities'!$C$14,if(and(F457&gt;= 30, F457&lt;40),'Survival Probabilities'!$C$15,if(and(F457&gt;= 40, F457&lt;50),'Survival Probabilities'!$C$16,if(and(F457&gt;= 50, F457&lt;60),'Survival Probabilities'!$C$17,if(and(F457&gt;= 60, F457&lt;70),'Survival Probabilities'!$C$18,if(and(F457&gt;= 70, F457&lt;80),5%,if(and(F457&gt;= 80, F457&lt;90),5%,if(isblank(F457),1))))))))))))</f>
        <v>0.35</v>
      </c>
      <c r="Q457" s="4">
        <f>if(L457 = "C",'Survival Probabilities'!$C$7,if(L457="Q",'Survival Probabilities'!$C$8,if(L457="S",'Survival Probabilities'!$C$9,if(isblank(L457),1))))</f>
        <v>0.5535714286</v>
      </c>
      <c r="R457" s="5">
        <f>if(M457='Survival Probabilities'!$B$21,'Survival Probabilities'!$C$21,if(M457='Survival Probabilities'!$B$22,'Survival Probabilities'!$C$22,if(M457='Survival Probabilities'!$B$23,'Survival Probabilities'!$C$23,if(M457='Survival Probabilities'!$B$24,'Survival Probabilities'!$C$24,if(M457='Survival Probabilities'!$B$25,'Survival Probabilities'!$C$25,if(M457='Survival Probabilities'!$B$26,'Survival Probabilities'!$C$26,if(M457='Survival Probabilities'!$B$27,'Survival Probabilities'!$C$27,if(M457='Survival Probabilities'!$B$28,5%,if(M457="",1)))))))))</f>
        <v>1</v>
      </c>
      <c r="S457" s="4">
        <f t="shared" si="1"/>
        <v>0.008888802922</v>
      </c>
      <c r="T457" s="5">
        <f>if(S457&gt;='Survival Probabilities'!$J$4,1,0)</f>
        <v>0</v>
      </c>
      <c r="U457" s="5">
        <f t="shared" si="2"/>
        <v>0</v>
      </c>
    </row>
    <row r="458">
      <c r="A458" s="3">
        <v>457.0</v>
      </c>
      <c r="B458" s="3">
        <v>0.0</v>
      </c>
      <c r="C458" s="3">
        <v>1.0</v>
      </c>
      <c r="D458" s="3" t="s">
        <v>668</v>
      </c>
      <c r="E458" s="3" t="s">
        <v>22</v>
      </c>
      <c r="F458" s="3">
        <v>65.0</v>
      </c>
      <c r="G458" s="3">
        <v>0.0</v>
      </c>
      <c r="H458" s="3">
        <v>0.0</v>
      </c>
      <c r="I458" s="3">
        <v>13509.0</v>
      </c>
      <c r="J458" s="3">
        <v>26.55</v>
      </c>
      <c r="K458" s="3" t="s">
        <v>669</v>
      </c>
      <c r="L458" s="3" t="s">
        <v>24</v>
      </c>
      <c r="M458" s="5" t="str">
        <f t="shared" si="3"/>
        <v>E</v>
      </c>
      <c r="N458" s="4">
        <f>if(C458=1,'Survival Probabilities'!$C$2,if(C458 = 2,'Survival Probabilities'!$C$3,if(C458 = 3,'Survival Probabilities'!$C$4,if(isblank(C458),1))))</f>
        <v>0.6296296296</v>
      </c>
      <c r="O458" s="4">
        <f>if(E458 = "male",'Survival Probabilities'!$C$5,if(E458="female",'Survival Probabilities'!$C$6,if(isblank(E458),1)))</f>
        <v>0.1889081456</v>
      </c>
      <c r="P458" s="4">
        <f>if(F458 &lt; 1,'Survival Probabilities'!$C$10,if(and(F458&gt;= 1, F458&lt;5),'Survival Probabilities'!$C$11, if(and(F458&gt;= 5, F458&lt;10),'Survival Probabilities'!$C$12,if(and(F458&gt;= 10, F458&lt;20),'Survival Probabilities'!$C$13,if(and(F458&gt;= 20, F458&lt;30),'Survival Probabilities'!$C$14,if(and(F458&gt;= 30, F458&lt;40),'Survival Probabilities'!$C$15,if(and(F458&gt;= 40, F458&lt;50),'Survival Probabilities'!$C$16,if(and(F458&gt;= 50, F458&lt;60),'Survival Probabilities'!$C$17,if(and(F458&gt;= 60, F458&lt;70),'Survival Probabilities'!$C$18,if(and(F458&gt;= 70, F458&lt;80),5%,if(and(F458&gt;= 80, F458&lt;90),5%,if(isblank(F458),1))))))))))))</f>
        <v>0.3157894737</v>
      </c>
      <c r="Q458" s="4">
        <f>if(L458 = "C",'Survival Probabilities'!$C$7,if(L458="Q",'Survival Probabilities'!$C$8,if(L458="S",'Survival Probabilities'!$C$9,if(isblank(L458),1))))</f>
        <v>0.3369565217</v>
      </c>
      <c r="R458" s="4">
        <f>if(M458='Survival Probabilities'!$B$21,'Survival Probabilities'!$C$21,if(M458='Survival Probabilities'!$B$22,'Survival Probabilities'!$C$22,if(M458='Survival Probabilities'!$B$23,'Survival Probabilities'!$C$23,if(M458='Survival Probabilities'!$B$24,'Survival Probabilities'!$C$24,if(M458='Survival Probabilities'!$B$25,'Survival Probabilities'!$C$25,if(M458='Survival Probabilities'!$B$26,'Survival Probabilities'!$C$26,if(M458='Survival Probabilities'!$B$27,'Survival Probabilities'!$C$27,if(M458='Survival Probabilities'!$B$28,5%,if(M458="",1)))))))))</f>
        <v>0.75</v>
      </c>
      <c r="S458" s="4">
        <f t="shared" si="1"/>
        <v>0.009492238055</v>
      </c>
      <c r="T458" s="5">
        <f>if(S458&gt;='Survival Probabilities'!$J$4,1,0)</f>
        <v>0</v>
      </c>
      <c r="U458" s="5">
        <f t="shared" si="2"/>
        <v>1</v>
      </c>
    </row>
    <row r="459">
      <c r="A459" s="3">
        <v>458.0</v>
      </c>
      <c r="B459" s="3">
        <v>1.0</v>
      </c>
      <c r="C459" s="3">
        <v>1.0</v>
      </c>
      <c r="D459" s="3" t="s">
        <v>670</v>
      </c>
      <c r="E459" s="3" t="s">
        <v>26</v>
      </c>
      <c r="G459" s="3">
        <v>1.0</v>
      </c>
      <c r="H459" s="3">
        <v>0.0</v>
      </c>
      <c r="I459" s="3">
        <v>17464.0</v>
      </c>
      <c r="J459" s="3">
        <v>51.8625</v>
      </c>
      <c r="K459" s="3" t="s">
        <v>671</v>
      </c>
      <c r="L459" s="3" t="s">
        <v>24</v>
      </c>
      <c r="M459" s="5" t="str">
        <f t="shared" si="3"/>
        <v>D</v>
      </c>
      <c r="N459" s="4">
        <f>if(C459=1,'Survival Probabilities'!$C$2,if(C459 = 2,'Survival Probabilities'!$C$3,if(C459 = 3,'Survival Probabilities'!$C$4,if(isblank(C459),1))))</f>
        <v>0.6296296296</v>
      </c>
      <c r="O459" s="4">
        <f>if(E459 = "male",'Survival Probabilities'!$C$5,if(E459="female",'Survival Probabilities'!$C$6,if(isblank(E459),1)))</f>
        <v>0.7420382166</v>
      </c>
      <c r="P459" s="4">
        <f>if(F459 &lt; 1,'Survival Probabilities'!$C$10,if(and(F459&gt;= 1, F459&lt;5),'Survival Probabilities'!$C$11, if(and(F459&gt;= 5, F459&lt;10),'Survival Probabilities'!$C$12,if(and(F459&gt;= 10, F459&lt;20),'Survival Probabilities'!$C$13,if(and(F459&gt;= 20, F459&lt;30),'Survival Probabilities'!$C$14,if(and(F459&gt;= 30, F459&lt;40),'Survival Probabilities'!$C$15,if(and(F459&gt;= 40, F459&lt;50),'Survival Probabilities'!$C$16,if(and(F459&gt;= 50, F459&lt;60),'Survival Probabilities'!$C$17,if(and(F459&gt;= 60, F459&lt;70),'Survival Probabilities'!$C$18,if(and(F459&gt;= 70, F459&lt;80),5%,if(and(F459&gt;= 80, F459&lt;90),5%,if(isblank(F459),1))))))))))))</f>
        <v>1</v>
      </c>
      <c r="Q459" s="4">
        <f>if(L459 = "C",'Survival Probabilities'!$C$7,if(L459="Q",'Survival Probabilities'!$C$8,if(L459="S",'Survival Probabilities'!$C$9,if(isblank(L459),1))))</f>
        <v>0.3369565217</v>
      </c>
      <c r="R459" s="4">
        <f>if(M459='Survival Probabilities'!$B$21,'Survival Probabilities'!$C$21,if(M459='Survival Probabilities'!$B$22,'Survival Probabilities'!$C$22,if(M459='Survival Probabilities'!$B$23,'Survival Probabilities'!$C$23,if(M459='Survival Probabilities'!$B$24,'Survival Probabilities'!$C$24,if(M459='Survival Probabilities'!$B$25,'Survival Probabilities'!$C$25,if(M459='Survival Probabilities'!$B$26,'Survival Probabilities'!$C$26,if(M459='Survival Probabilities'!$B$27,'Survival Probabilities'!$C$27,if(M459='Survival Probabilities'!$B$28,5%,if(M459="",1)))))))))</f>
        <v>0.7575757576</v>
      </c>
      <c r="S459" s="4">
        <f t="shared" si="1"/>
        <v>0.1192645477</v>
      </c>
      <c r="T459" s="5">
        <f>if(S459&gt;='Survival Probabilities'!$J$4,1,0)</f>
        <v>1</v>
      </c>
      <c r="U459" s="5">
        <f t="shared" si="2"/>
        <v>1</v>
      </c>
    </row>
    <row r="460">
      <c r="A460" s="3">
        <v>459.0</v>
      </c>
      <c r="B460" s="3">
        <v>1.0</v>
      </c>
      <c r="C460" s="3">
        <v>2.0</v>
      </c>
      <c r="D460" s="3" t="s">
        <v>672</v>
      </c>
      <c r="E460" s="3" t="s">
        <v>26</v>
      </c>
      <c r="F460" s="3">
        <v>50.0</v>
      </c>
      <c r="G460" s="3">
        <v>0.0</v>
      </c>
      <c r="H460" s="3">
        <v>0.0</v>
      </c>
      <c r="I460" s="3" t="s">
        <v>673</v>
      </c>
      <c r="J460" s="3">
        <v>10.5</v>
      </c>
      <c r="L460" s="3" t="s">
        <v>24</v>
      </c>
      <c r="M460" s="5" t="str">
        <f t="shared" si="3"/>
        <v/>
      </c>
      <c r="N460" s="4">
        <f>if(C460=1,'Survival Probabilities'!$C$2,if(C460 = 2,'Survival Probabilities'!$C$3,if(C460 = 3,'Survival Probabilities'!$C$4,if(isblank(C460),1))))</f>
        <v>0.472826087</v>
      </c>
      <c r="O460" s="4">
        <f>if(E460 = "male",'Survival Probabilities'!$C$5,if(E460="female",'Survival Probabilities'!$C$6,if(isblank(E460),1)))</f>
        <v>0.7420382166</v>
      </c>
      <c r="P460" s="4">
        <f>if(F460 &lt; 1,'Survival Probabilities'!$C$10,if(and(F460&gt;= 1, F460&lt;5),'Survival Probabilities'!$C$11, if(and(F460&gt;= 5, F460&lt;10),'Survival Probabilities'!$C$12,if(and(F460&gt;= 10, F460&lt;20),'Survival Probabilities'!$C$13,if(and(F460&gt;= 20, F460&lt;30),'Survival Probabilities'!$C$14,if(and(F460&gt;= 30, F460&lt;40),'Survival Probabilities'!$C$15,if(and(F460&gt;= 40, F460&lt;50),'Survival Probabilities'!$C$16,if(and(F460&gt;= 50, F460&lt;60),'Survival Probabilities'!$C$17,if(and(F460&gt;= 60, F460&lt;70),'Survival Probabilities'!$C$18,if(and(F460&gt;= 70, F460&lt;80),5%,if(and(F460&gt;= 80, F460&lt;90),5%,if(isblank(F460),1))))))))))))</f>
        <v>0.4166666667</v>
      </c>
      <c r="Q460" s="4">
        <f>if(L460 = "C",'Survival Probabilities'!$C$7,if(L460="Q",'Survival Probabilities'!$C$8,if(L460="S",'Survival Probabilities'!$C$9,if(isblank(L460),1))))</f>
        <v>0.3369565217</v>
      </c>
      <c r="R460" s="5">
        <f>if(M460='Survival Probabilities'!$B$21,'Survival Probabilities'!$C$21,if(M460='Survival Probabilities'!$B$22,'Survival Probabilities'!$C$22,if(M460='Survival Probabilities'!$B$23,'Survival Probabilities'!$C$23,if(M460='Survival Probabilities'!$B$24,'Survival Probabilities'!$C$24,if(M460='Survival Probabilities'!$B$25,'Survival Probabilities'!$C$25,if(M460='Survival Probabilities'!$B$26,'Survival Probabilities'!$C$26,if(M460='Survival Probabilities'!$B$27,'Survival Probabilities'!$C$27,if(M460='Survival Probabilities'!$B$28,5%,if(M460="",1)))))))))</f>
        <v>1</v>
      </c>
      <c r="S460" s="4">
        <f t="shared" si="1"/>
        <v>0.04925953721</v>
      </c>
      <c r="T460" s="5">
        <f>if(S460&gt;='Survival Probabilities'!$J$4,1,0)</f>
        <v>1</v>
      </c>
      <c r="U460" s="5">
        <f t="shared" si="2"/>
        <v>1</v>
      </c>
    </row>
    <row r="461">
      <c r="A461" s="3">
        <v>460.0</v>
      </c>
      <c r="B461" s="3">
        <v>0.0</v>
      </c>
      <c r="C461" s="3">
        <v>3.0</v>
      </c>
      <c r="D461" s="3" t="s">
        <v>674</v>
      </c>
      <c r="E461" s="3" t="s">
        <v>22</v>
      </c>
      <c r="G461" s="3">
        <v>0.0</v>
      </c>
      <c r="H461" s="3">
        <v>0.0</v>
      </c>
      <c r="I461" s="3">
        <v>371060.0</v>
      </c>
      <c r="J461" s="3">
        <v>7.75</v>
      </c>
      <c r="L461" s="3" t="s">
        <v>36</v>
      </c>
      <c r="M461" s="5" t="str">
        <f t="shared" si="3"/>
        <v/>
      </c>
      <c r="N461" s="4">
        <f>if(C461=1,'Survival Probabilities'!$C$2,if(C461 = 2,'Survival Probabilities'!$C$3,if(C461 = 3,'Survival Probabilities'!$C$4,if(isblank(C461),1))))</f>
        <v>0.2428571429</v>
      </c>
      <c r="O461" s="4">
        <f>if(E461 = "male",'Survival Probabilities'!$C$5,if(E461="female",'Survival Probabilities'!$C$6,if(isblank(E461),1)))</f>
        <v>0.1889081456</v>
      </c>
      <c r="P461" s="4">
        <f>if(F461 &lt; 1,'Survival Probabilities'!$C$10,if(and(F461&gt;= 1, F461&lt;5),'Survival Probabilities'!$C$11, if(and(F461&gt;= 5, F461&lt;10),'Survival Probabilities'!$C$12,if(and(F461&gt;= 10, F461&lt;20),'Survival Probabilities'!$C$13,if(and(F461&gt;= 20, F461&lt;30),'Survival Probabilities'!$C$14,if(and(F461&gt;= 30, F461&lt;40),'Survival Probabilities'!$C$15,if(and(F461&gt;= 40, F461&lt;50),'Survival Probabilities'!$C$16,if(and(F461&gt;= 50, F461&lt;60),'Survival Probabilities'!$C$17,if(and(F461&gt;= 60, F461&lt;70),'Survival Probabilities'!$C$18,if(and(F461&gt;= 70, F461&lt;80),5%,if(and(F461&gt;= 80, F461&lt;90),5%,if(isblank(F461),1))))))))))))</f>
        <v>1</v>
      </c>
      <c r="Q461" s="4">
        <f>if(L461 = "C",'Survival Probabilities'!$C$7,if(L461="Q",'Survival Probabilities'!$C$8,if(L461="S",'Survival Probabilities'!$C$9,if(isblank(L461),1))))</f>
        <v>0.3896103896</v>
      </c>
      <c r="R461" s="5">
        <f>if(M461='Survival Probabilities'!$B$21,'Survival Probabilities'!$C$21,if(M461='Survival Probabilities'!$B$22,'Survival Probabilities'!$C$22,if(M461='Survival Probabilities'!$B$23,'Survival Probabilities'!$C$23,if(M461='Survival Probabilities'!$B$24,'Survival Probabilities'!$C$24,if(M461='Survival Probabilities'!$B$25,'Survival Probabilities'!$C$25,if(M461='Survival Probabilities'!$B$26,'Survival Probabilities'!$C$26,if(M461='Survival Probabilities'!$B$27,'Survival Probabilities'!$C$27,if(M461='Survival Probabilities'!$B$28,5%,if(M461="",1)))))))))</f>
        <v>1</v>
      </c>
      <c r="S461" s="4">
        <f t="shared" si="1"/>
        <v>0.01787442565</v>
      </c>
      <c r="T461" s="5">
        <f>if(S461&gt;='Survival Probabilities'!$J$4,1,0)</f>
        <v>0</v>
      </c>
      <c r="U461" s="5">
        <f t="shared" si="2"/>
        <v>1</v>
      </c>
    </row>
    <row r="462">
      <c r="A462" s="3">
        <v>461.0</v>
      </c>
      <c r="B462" s="3">
        <v>1.0</v>
      </c>
      <c r="C462" s="3">
        <v>1.0</v>
      </c>
      <c r="D462" s="3" t="s">
        <v>675</v>
      </c>
      <c r="E462" s="3" t="s">
        <v>22</v>
      </c>
      <c r="F462" s="3">
        <v>48.0</v>
      </c>
      <c r="G462" s="3">
        <v>0.0</v>
      </c>
      <c r="H462" s="3">
        <v>0.0</v>
      </c>
      <c r="I462" s="3">
        <v>19952.0</v>
      </c>
      <c r="J462" s="3">
        <v>26.55</v>
      </c>
      <c r="K462" s="3" t="s">
        <v>676</v>
      </c>
      <c r="L462" s="3" t="s">
        <v>24</v>
      </c>
      <c r="M462" s="5" t="str">
        <f t="shared" si="3"/>
        <v>E</v>
      </c>
      <c r="N462" s="4">
        <f>if(C462=1,'Survival Probabilities'!$C$2,if(C462 = 2,'Survival Probabilities'!$C$3,if(C462 = 3,'Survival Probabilities'!$C$4,if(isblank(C462),1))))</f>
        <v>0.6296296296</v>
      </c>
      <c r="O462" s="4">
        <f>if(E462 = "male",'Survival Probabilities'!$C$5,if(E462="female",'Survival Probabilities'!$C$6,if(isblank(E462),1)))</f>
        <v>0.1889081456</v>
      </c>
      <c r="P462" s="4">
        <f>if(F462 &lt; 1,'Survival Probabilities'!$C$10,if(and(F462&gt;= 1, F462&lt;5),'Survival Probabilities'!$C$11, if(and(F462&gt;= 5, F462&lt;10),'Survival Probabilities'!$C$12,if(and(F462&gt;= 10, F462&lt;20),'Survival Probabilities'!$C$13,if(and(F462&gt;= 20, F462&lt;30),'Survival Probabilities'!$C$14,if(and(F462&gt;= 30, F462&lt;40),'Survival Probabilities'!$C$15,if(and(F462&gt;= 40, F462&lt;50),'Survival Probabilities'!$C$16,if(and(F462&gt;= 50, F462&lt;60),'Survival Probabilities'!$C$17,if(and(F462&gt;= 60, F462&lt;70),'Survival Probabilities'!$C$18,if(and(F462&gt;= 70, F462&lt;80),5%,if(and(F462&gt;= 80, F462&lt;90),5%,if(isblank(F462),1))))))))))))</f>
        <v>0.3820224719</v>
      </c>
      <c r="Q462" s="4">
        <f>if(L462 = "C",'Survival Probabilities'!$C$7,if(L462="Q",'Survival Probabilities'!$C$8,if(L462="S",'Survival Probabilities'!$C$9,if(isblank(L462),1))))</f>
        <v>0.3369565217</v>
      </c>
      <c r="R462" s="4">
        <f>if(M462='Survival Probabilities'!$B$21,'Survival Probabilities'!$C$21,if(M462='Survival Probabilities'!$B$22,'Survival Probabilities'!$C$22,if(M462='Survival Probabilities'!$B$23,'Survival Probabilities'!$C$23,if(M462='Survival Probabilities'!$B$24,'Survival Probabilities'!$C$24,if(M462='Survival Probabilities'!$B$25,'Survival Probabilities'!$C$25,if(M462='Survival Probabilities'!$B$26,'Survival Probabilities'!$C$26,if(M462='Survival Probabilities'!$B$27,'Survival Probabilities'!$C$27,if(M462='Survival Probabilities'!$B$28,5%,if(M462="",1)))))))))</f>
        <v>0.75</v>
      </c>
      <c r="S462" s="4">
        <f t="shared" si="1"/>
        <v>0.01148311944</v>
      </c>
      <c r="T462" s="5">
        <f>if(S462&gt;='Survival Probabilities'!$J$4,1,0)</f>
        <v>0</v>
      </c>
      <c r="U462" s="5">
        <f t="shared" si="2"/>
        <v>0</v>
      </c>
    </row>
    <row r="463">
      <c r="A463" s="3">
        <v>462.0</v>
      </c>
      <c r="B463" s="3">
        <v>0.0</v>
      </c>
      <c r="C463" s="3">
        <v>3.0</v>
      </c>
      <c r="D463" s="3" t="s">
        <v>677</v>
      </c>
      <c r="E463" s="3" t="s">
        <v>22</v>
      </c>
      <c r="F463" s="3">
        <v>34.0</v>
      </c>
      <c r="G463" s="3">
        <v>0.0</v>
      </c>
      <c r="H463" s="3">
        <v>0.0</v>
      </c>
      <c r="I463" s="3">
        <v>364506.0</v>
      </c>
      <c r="J463" s="3">
        <v>8.05</v>
      </c>
      <c r="L463" s="3" t="s">
        <v>24</v>
      </c>
      <c r="M463" s="5" t="str">
        <f t="shared" si="3"/>
        <v/>
      </c>
      <c r="N463" s="4">
        <f>if(C463=1,'Survival Probabilities'!$C$2,if(C463 = 2,'Survival Probabilities'!$C$3,if(C463 = 3,'Survival Probabilities'!$C$4,if(isblank(C463),1))))</f>
        <v>0.2428571429</v>
      </c>
      <c r="O463" s="4">
        <f>if(E463 = "male",'Survival Probabilities'!$C$5,if(E463="female",'Survival Probabilities'!$C$6,if(isblank(E463),1)))</f>
        <v>0.1889081456</v>
      </c>
      <c r="P463" s="4">
        <f>if(F463 &lt; 1,'Survival Probabilities'!$C$10,if(and(F463&gt;= 1, F463&lt;5),'Survival Probabilities'!$C$11, if(and(F463&gt;= 5, F463&lt;10),'Survival Probabilities'!$C$12,if(and(F463&gt;= 10, F463&lt;20),'Survival Probabilities'!$C$13,if(and(F463&gt;= 20, F463&lt;30),'Survival Probabilities'!$C$14,if(and(F463&gt;= 30, F463&lt;40),'Survival Probabilities'!$C$15,if(and(F463&gt;= 40, F463&lt;50),'Survival Probabilities'!$C$16,if(and(F463&gt;= 50, F463&lt;60),'Survival Probabilities'!$C$17,if(and(F463&gt;= 60, F463&lt;70),'Survival Probabilities'!$C$18,if(and(F463&gt;= 70, F463&lt;80),5%,if(and(F463&gt;= 80, F463&lt;90),5%,if(isblank(F463),1))))))))))))</f>
        <v>0.4371257485</v>
      </c>
      <c r="Q463" s="4">
        <f>if(L463 = "C",'Survival Probabilities'!$C$7,if(L463="Q",'Survival Probabilities'!$C$8,if(L463="S",'Survival Probabilities'!$C$9,if(isblank(L463),1))))</f>
        <v>0.3369565217</v>
      </c>
      <c r="R463" s="5">
        <f>if(M463='Survival Probabilities'!$B$21,'Survival Probabilities'!$C$21,if(M463='Survival Probabilities'!$B$22,'Survival Probabilities'!$C$22,if(M463='Survival Probabilities'!$B$23,'Survival Probabilities'!$C$23,if(M463='Survival Probabilities'!$B$24,'Survival Probabilities'!$C$24,if(M463='Survival Probabilities'!$B$25,'Survival Probabilities'!$C$25,if(M463='Survival Probabilities'!$B$26,'Survival Probabilities'!$C$26,if(M463='Survival Probabilities'!$B$27,'Survival Probabilities'!$C$27,if(M463='Survival Probabilities'!$B$28,5%,if(M463="",1)))))))))</f>
        <v>1</v>
      </c>
      <c r="S463" s="4">
        <f t="shared" si="1"/>
        <v>0.00675743414</v>
      </c>
      <c r="T463" s="5">
        <f>if(S463&gt;='Survival Probabilities'!$J$4,1,0)</f>
        <v>0</v>
      </c>
      <c r="U463" s="5">
        <f t="shared" si="2"/>
        <v>1</v>
      </c>
    </row>
    <row r="464">
      <c r="A464" s="3">
        <v>463.0</v>
      </c>
      <c r="B464" s="3">
        <v>0.0</v>
      </c>
      <c r="C464" s="3">
        <v>1.0</v>
      </c>
      <c r="D464" s="3" t="s">
        <v>678</v>
      </c>
      <c r="E464" s="3" t="s">
        <v>22</v>
      </c>
      <c r="F464" s="3">
        <v>47.0</v>
      </c>
      <c r="G464" s="3">
        <v>0.0</v>
      </c>
      <c r="H464" s="3">
        <v>0.0</v>
      </c>
      <c r="I464" s="3">
        <v>111320.0</v>
      </c>
      <c r="J464" s="3">
        <v>38.5</v>
      </c>
      <c r="K464" s="3" t="s">
        <v>679</v>
      </c>
      <c r="L464" s="3" t="s">
        <v>24</v>
      </c>
      <c r="M464" s="5" t="str">
        <f t="shared" si="3"/>
        <v>E</v>
      </c>
      <c r="N464" s="4">
        <f>if(C464=1,'Survival Probabilities'!$C$2,if(C464 = 2,'Survival Probabilities'!$C$3,if(C464 = 3,'Survival Probabilities'!$C$4,if(isblank(C464),1))))</f>
        <v>0.6296296296</v>
      </c>
      <c r="O464" s="4">
        <f>if(E464 = "male",'Survival Probabilities'!$C$5,if(E464="female",'Survival Probabilities'!$C$6,if(isblank(E464),1)))</f>
        <v>0.1889081456</v>
      </c>
      <c r="P464" s="4">
        <f>if(F464 &lt; 1,'Survival Probabilities'!$C$10,if(and(F464&gt;= 1, F464&lt;5),'Survival Probabilities'!$C$11, if(and(F464&gt;= 5, F464&lt;10),'Survival Probabilities'!$C$12,if(and(F464&gt;= 10, F464&lt;20),'Survival Probabilities'!$C$13,if(and(F464&gt;= 20, F464&lt;30),'Survival Probabilities'!$C$14,if(and(F464&gt;= 30, F464&lt;40),'Survival Probabilities'!$C$15,if(and(F464&gt;= 40, F464&lt;50),'Survival Probabilities'!$C$16,if(and(F464&gt;= 50, F464&lt;60),'Survival Probabilities'!$C$17,if(and(F464&gt;= 60, F464&lt;70),'Survival Probabilities'!$C$18,if(and(F464&gt;= 70, F464&lt;80),5%,if(and(F464&gt;= 80, F464&lt;90),5%,if(isblank(F464),1))))))))))))</f>
        <v>0.3820224719</v>
      </c>
      <c r="Q464" s="4">
        <f>if(L464 = "C",'Survival Probabilities'!$C$7,if(L464="Q",'Survival Probabilities'!$C$8,if(L464="S",'Survival Probabilities'!$C$9,if(isblank(L464),1))))</f>
        <v>0.3369565217</v>
      </c>
      <c r="R464" s="4">
        <f>if(M464='Survival Probabilities'!$B$21,'Survival Probabilities'!$C$21,if(M464='Survival Probabilities'!$B$22,'Survival Probabilities'!$C$22,if(M464='Survival Probabilities'!$B$23,'Survival Probabilities'!$C$23,if(M464='Survival Probabilities'!$B$24,'Survival Probabilities'!$C$24,if(M464='Survival Probabilities'!$B$25,'Survival Probabilities'!$C$25,if(M464='Survival Probabilities'!$B$26,'Survival Probabilities'!$C$26,if(M464='Survival Probabilities'!$B$27,'Survival Probabilities'!$C$27,if(M464='Survival Probabilities'!$B$28,5%,if(M464="",1)))))))))</f>
        <v>0.75</v>
      </c>
      <c r="S464" s="4">
        <f t="shared" si="1"/>
        <v>0.01148311944</v>
      </c>
      <c r="T464" s="5">
        <f>if(S464&gt;='Survival Probabilities'!$J$4,1,0)</f>
        <v>0</v>
      </c>
      <c r="U464" s="5">
        <f t="shared" si="2"/>
        <v>1</v>
      </c>
    </row>
    <row r="465">
      <c r="A465" s="3">
        <v>464.0</v>
      </c>
      <c r="B465" s="3">
        <v>0.0</v>
      </c>
      <c r="C465" s="3">
        <v>2.0</v>
      </c>
      <c r="D465" s="3" t="s">
        <v>680</v>
      </c>
      <c r="E465" s="3" t="s">
        <v>22</v>
      </c>
      <c r="F465" s="3">
        <v>48.0</v>
      </c>
      <c r="G465" s="3">
        <v>0.0</v>
      </c>
      <c r="H465" s="3">
        <v>0.0</v>
      </c>
      <c r="I465" s="3">
        <v>234360.0</v>
      </c>
      <c r="J465" s="3">
        <v>13.0</v>
      </c>
      <c r="L465" s="3" t="s">
        <v>24</v>
      </c>
      <c r="M465" s="5" t="str">
        <f t="shared" si="3"/>
        <v/>
      </c>
      <c r="N465" s="4">
        <f>if(C465=1,'Survival Probabilities'!$C$2,if(C465 = 2,'Survival Probabilities'!$C$3,if(C465 = 3,'Survival Probabilities'!$C$4,if(isblank(C465),1))))</f>
        <v>0.472826087</v>
      </c>
      <c r="O465" s="4">
        <f>if(E465 = "male",'Survival Probabilities'!$C$5,if(E465="female",'Survival Probabilities'!$C$6,if(isblank(E465),1)))</f>
        <v>0.1889081456</v>
      </c>
      <c r="P465" s="4">
        <f>if(F465 &lt; 1,'Survival Probabilities'!$C$10,if(and(F465&gt;= 1, F465&lt;5),'Survival Probabilities'!$C$11, if(and(F465&gt;= 5, F465&lt;10),'Survival Probabilities'!$C$12,if(and(F465&gt;= 10, F465&lt;20),'Survival Probabilities'!$C$13,if(and(F465&gt;= 20, F465&lt;30),'Survival Probabilities'!$C$14,if(and(F465&gt;= 30, F465&lt;40),'Survival Probabilities'!$C$15,if(and(F465&gt;= 40, F465&lt;50),'Survival Probabilities'!$C$16,if(and(F465&gt;= 50, F465&lt;60),'Survival Probabilities'!$C$17,if(and(F465&gt;= 60, F465&lt;70),'Survival Probabilities'!$C$18,if(and(F465&gt;= 70, F465&lt;80),5%,if(and(F465&gt;= 80, F465&lt;90),5%,if(isblank(F465),1))))))))))))</f>
        <v>0.3820224719</v>
      </c>
      <c r="Q465" s="4">
        <f>if(L465 = "C",'Survival Probabilities'!$C$7,if(L465="Q",'Survival Probabilities'!$C$8,if(L465="S",'Survival Probabilities'!$C$9,if(isblank(L465),1))))</f>
        <v>0.3369565217</v>
      </c>
      <c r="R465" s="5">
        <f>if(M465='Survival Probabilities'!$B$21,'Survival Probabilities'!$C$21,if(M465='Survival Probabilities'!$B$22,'Survival Probabilities'!$C$22,if(M465='Survival Probabilities'!$B$23,'Survival Probabilities'!$C$23,if(M465='Survival Probabilities'!$B$24,'Survival Probabilities'!$C$24,if(M465='Survival Probabilities'!$B$25,'Survival Probabilities'!$C$25,if(M465='Survival Probabilities'!$B$26,'Survival Probabilities'!$C$26,if(M465='Survival Probabilities'!$B$27,'Survival Probabilities'!$C$27,if(M465='Survival Probabilities'!$B$28,5%,if(M465="",1)))))))))</f>
        <v>1</v>
      </c>
      <c r="S465" s="4">
        <f t="shared" si="1"/>
        <v>0.01149780374</v>
      </c>
      <c r="T465" s="5">
        <f>if(S465&gt;='Survival Probabilities'!$J$4,1,0)</f>
        <v>0</v>
      </c>
      <c r="U465" s="5">
        <f t="shared" si="2"/>
        <v>1</v>
      </c>
    </row>
    <row r="466">
      <c r="A466" s="3">
        <v>465.0</v>
      </c>
      <c r="B466" s="3">
        <v>0.0</v>
      </c>
      <c r="C466" s="3">
        <v>3.0</v>
      </c>
      <c r="D466" s="3" t="s">
        <v>681</v>
      </c>
      <c r="E466" s="3" t="s">
        <v>22</v>
      </c>
      <c r="G466" s="3">
        <v>0.0</v>
      </c>
      <c r="H466" s="3">
        <v>0.0</v>
      </c>
      <c r="I466" s="3" t="s">
        <v>682</v>
      </c>
      <c r="J466" s="3">
        <v>8.05</v>
      </c>
      <c r="L466" s="3" t="s">
        <v>24</v>
      </c>
      <c r="M466" s="5" t="str">
        <f t="shared" si="3"/>
        <v/>
      </c>
      <c r="N466" s="4">
        <f>if(C466=1,'Survival Probabilities'!$C$2,if(C466 = 2,'Survival Probabilities'!$C$3,if(C466 = 3,'Survival Probabilities'!$C$4,if(isblank(C466),1))))</f>
        <v>0.2428571429</v>
      </c>
      <c r="O466" s="4">
        <f>if(E466 = "male",'Survival Probabilities'!$C$5,if(E466="female",'Survival Probabilities'!$C$6,if(isblank(E466),1)))</f>
        <v>0.1889081456</v>
      </c>
      <c r="P466" s="4">
        <f>if(F466 &lt; 1,'Survival Probabilities'!$C$10,if(and(F466&gt;= 1, F466&lt;5),'Survival Probabilities'!$C$11, if(and(F466&gt;= 5, F466&lt;10),'Survival Probabilities'!$C$12,if(and(F466&gt;= 10, F466&lt;20),'Survival Probabilities'!$C$13,if(and(F466&gt;= 20, F466&lt;30),'Survival Probabilities'!$C$14,if(and(F466&gt;= 30, F466&lt;40),'Survival Probabilities'!$C$15,if(and(F466&gt;= 40, F466&lt;50),'Survival Probabilities'!$C$16,if(and(F466&gt;= 50, F466&lt;60),'Survival Probabilities'!$C$17,if(and(F466&gt;= 60, F466&lt;70),'Survival Probabilities'!$C$18,if(and(F466&gt;= 70, F466&lt;80),5%,if(and(F466&gt;= 80, F466&lt;90),5%,if(isblank(F466),1))))))))))))</f>
        <v>1</v>
      </c>
      <c r="Q466" s="4">
        <f>if(L466 = "C",'Survival Probabilities'!$C$7,if(L466="Q",'Survival Probabilities'!$C$8,if(L466="S",'Survival Probabilities'!$C$9,if(isblank(L466),1))))</f>
        <v>0.3369565217</v>
      </c>
      <c r="R466" s="5">
        <f>if(M466='Survival Probabilities'!$B$21,'Survival Probabilities'!$C$21,if(M466='Survival Probabilities'!$B$22,'Survival Probabilities'!$C$22,if(M466='Survival Probabilities'!$B$23,'Survival Probabilities'!$C$23,if(M466='Survival Probabilities'!$B$24,'Survival Probabilities'!$C$24,if(M466='Survival Probabilities'!$B$25,'Survival Probabilities'!$C$25,if(M466='Survival Probabilities'!$B$26,'Survival Probabilities'!$C$26,if(M466='Survival Probabilities'!$B$27,'Survival Probabilities'!$C$27,if(M466='Survival Probabilities'!$B$28,5%,if(M466="",1)))))))))</f>
        <v>1</v>
      </c>
      <c r="S466" s="4">
        <f t="shared" si="1"/>
        <v>0.01545878769</v>
      </c>
      <c r="T466" s="5">
        <f>if(S466&gt;='Survival Probabilities'!$J$4,1,0)</f>
        <v>0</v>
      </c>
      <c r="U466" s="5">
        <f t="shared" si="2"/>
        <v>1</v>
      </c>
    </row>
    <row r="467">
      <c r="A467" s="3">
        <v>466.0</v>
      </c>
      <c r="B467" s="3">
        <v>0.0</v>
      </c>
      <c r="C467" s="3">
        <v>3.0</v>
      </c>
      <c r="D467" s="3" t="s">
        <v>683</v>
      </c>
      <c r="E467" s="3" t="s">
        <v>22</v>
      </c>
      <c r="F467" s="3">
        <v>38.0</v>
      </c>
      <c r="G467" s="3">
        <v>0.0</v>
      </c>
      <c r="H467" s="3">
        <v>0.0</v>
      </c>
      <c r="I467" s="3" t="s">
        <v>684</v>
      </c>
      <c r="J467" s="3">
        <v>7.05</v>
      </c>
      <c r="L467" s="3" t="s">
        <v>24</v>
      </c>
      <c r="M467" s="5" t="str">
        <f t="shared" si="3"/>
        <v/>
      </c>
      <c r="N467" s="4">
        <f>if(C467=1,'Survival Probabilities'!$C$2,if(C467 = 2,'Survival Probabilities'!$C$3,if(C467 = 3,'Survival Probabilities'!$C$4,if(isblank(C467),1))))</f>
        <v>0.2428571429</v>
      </c>
      <c r="O467" s="4">
        <f>if(E467 = "male",'Survival Probabilities'!$C$5,if(E467="female",'Survival Probabilities'!$C$6,if(isblank(E467),1)))</f>
        <v>0.1889081456</v>
      </c>
      <c r="P467" s="4">
        <f>if(F467 &lt; 1,'Survival Probabilities'!$C$10,if(and(F467&gt;= 1, F467&lt;5),'Survival Probabilities'!$C$11, if(and(F467&gt;= 5, F467&lt;10),'Survival Probabilities'!$C$12,if(and(F467&gt;= 10, F467&lt;20),'Survival Probabilities'!$C$13,if(and(F467&gt;= 20, F467&lt;30),'Survival Probabilities'!$C$14,if(and(F467&gt;= 30, F467&lt;40),'Survival Probabilities'!$C$15,if(and(F467&gt;= 40, F467&lt;50),'Survival Probabilities'!$C$16,if(and(F467&gt;= 50, F467&lt;60),'Survival Probabilities'!$C$17,if(and(F467&gt;= 60, F467&lt;70),'Survival Probabilities'!$C$18,if(and(F467&gt;= 70, F467&lt;80),5%,if(and(F467&gt;= 80, F467&lt;90),5%,if(isblank(F467),1))))))))))))</f>
        <v>0.4371257485</v>
      </c>
      <c r="Q467" s="4">
        <f>if(L467 = "C",'Survival Probabilities'!$C$7,if(L467="Q",'Survival Probabilities'!$C$8,if(L467="S",'Survival Probabilities'!$C$9,if(isblank(L467),1))))</f>
        <v>0.3369565217</v>
      </c>
      <c r="R467" s="5">
        <f>if(M467='Survival Probabilities'!$B$21,'Survival Probabilities'!$C$21,if(M467='Survival Probabilities'!$B$22,'Survival Probabilities'!$C$22,if(M467='Survival Probabilities'!$B$23,'Survival Probabilities'!$C$23,if(M467='Survival Probabilities'!$B$24,'Survival Probabilities'!$C$24,if(M467='Survival Probabilities'!$B$25,'Survival Probabilities'!$C$25,if(M467='Survival Probabilities'!$B$26,'Survival Probabilities'!$C$26,if(M467='Survival Probabilities'!$B$27,'Survival Probabilities'!$C$27,if(M467='Survival Probabilities'!$B$28,5%,if(M467="",1)))))))))</f>
        <v>1</v>
      </c>
      <c r="S467" s="4">
        <f t="shared" si="1"/>
        <v>0.00675743414</v>
      </c>
      <c r="T467" s="5">
        <f>if(S467&gt;='Survival Probabilities'!$J$4,1,0)</f>
        <v>0</v>
      </c>
      <c r="U467" s="5">
        <f t="shared" si="2"/>
        <v>1</v>
      </c>
    </row>
    <row r="468">
      <c r="A468" s="3">
        <v>467.0</v>
      </c>
      <c r="B468" s="3">
        <v>0.0</v>
      </c>
      <c r="C468" s="3">
        <v>2.0</v>
      </c>
      <c r="D468" s="3" t="s">
        <v>685</v>
      </c>
      <c r="E468" s="3" t="s">
        <v>22</v>
      </c>
      <c r="G468" s="3">
        <v>0.0</v>
      </c>
      <c r="H468" s="3">
        <v>0.0</v>
      </c>
      <c r="I468" s="3">
        <v>239853.0</v>
      </c>
      <c r="J468" s="3">
        <v>0.0</v>
      </c>
      <c r="L468" s="3" t="s">
        <v>24</v>
      </c>
      <c r="M468" s="5" t="str">
        <f t="shared" si="3"/>
        <v/>
      </c>
      <c r="N468" s="4">
        <f>if(C468=1,'Survival Probabilities'!$C$2,if(C468 = 2,'Survival Probabilities'!$C$3,if(C468 = 3,'Survival Probabilities'!$C$4,if(isblank(C468),1))))</f>
        <v>0.472826087</v>
      </c>
      <c r="O468" s="4">
        <f>if(E468 = "male",'Survival Probabilities'!$C$5,if(E468="female",'Survival Probabilities'!$C$6,if(isblank(E468),1)))</f>
        <v>0.1889081456</v>
      </c>
      <c r="P468" s="4">
        <f>if(F468 &lt; 1,'Survival Probabilities'!$C$10,if(and(F468&gt;= 1, F468&lt;5),'Survival Probabilities'!$C$11, if(and(F468&gt;= 5, F468&lt;10),'Survival Probabilities'!$C$12,if(and(F468&gt;= 10, F468&lt;20),'Survival Probabilities'!$C$13,if(and(F468&gt;= 20, F468&lt;30),'Survival Probabilities'!$C$14,if(and(F468&gt;= 30, F468&lt;40),'Survival Probabilities'!$C$15,if(and(F468&gt;= 40, F468&lt;50),'Survival Probabilities'!$C$16,if(and(F468&gt;= 50, F468&lt;60),'Survival Probabilities'!$C$17,if(and(F468&gt;= 60, F468&lt;70),'Survival Probabilities'!$C$18,if(and(F468&gt;= 70, F468&lt;80),5%,if(and(F468&gt;= 80, F468&lt;90),5%,if(isblank(F468),1))))))))))))</f>
        <v>1</v>
      </c>
      <c r="Q468" s="4">
        <f>if(L468 = "C",'Survival Probabilities'!$C$7,if(L468="Q",'Survival Probabilities'!$C$8,if(L468="S",'Survival Probabilities'!$C$9,if(isblank(L468),1))))</f>
        <v>0.3369565217</v>
      </c>
      <c r="R468" s="5">
        <f>if(M468='Survival Probabilities'!$B$21,'Survival Probabilities'!$C$21,if(M468='Survival Probabilities'!$B$22,'Survival Probabilities'!$C$22,if(M468='Survival Probabilities'!$B$23,'Survival Probabilities'!$C$23,if(M468='Survival Probabilities'!$B$24,'Survival Probabilities'!$C$24,if(M468='Survival Probabilities'!$B$25,'Survival Probabilities'!$C$25,if(M468='Survival Probabilities'!$B$26,'Survival Probabilities'!$C$26,if(M468='Survival Probabilities'!$B$27,'Survival Probabilities'!$C$27,if(M468='Survival Probabilities'!$B$28,5%,if(M468="",1)))))))))</f>
        <v>1</v>
      </c>
      <c r="S468" s="4">
        <f t="shared" si="1"/>
        <v>0.03009719215</v>
      </c>
      <c r="T468" s="5">
        <f>if(S468&gt;='Survival Probabilities'!$J$4,1,0)</f>
        <v>1</v>
      </c>
      <c r="U468" s="5">
        <f t="shared" si="2"/>
        <v>0</v>
      </c>
    </row>
    <row r="469">
      <c r="A469" s="3">
        <v>468.0</v>
      </c>
      <c r="B469" s="3">
        <v>0.0</v>
      </c>
      <c r="C469" s="3">
        <v>1.0</v>
      </c>
      <c r="D469" s="3" t="s">
        <v>686</v>
      </c>
      <c r="E469" s="3" t="s">
        <v>22</v>
      </c>
      <c r="F469" s="3">
        <v>56.0</v>
      </c>
      <c r="G469" s="3">
        <v>0.0</v>
      </c>
      <c r="H469" s="3">
        <v>0.0</v>
      </c>
      <c r="I469" s="3">
        <v>113792.0</v>
      </c>
      <c r="J469" s="3">
        <v>26.55</v>
      </c>
      <c r="L469" s="3" t="s">
        <v>24</v>
      </c>
      <c r="M469" s="5" t="str">
        <f t="shared" si="3"/>
        <v/>
      </c>
      <c r="N469" s="4">
        <f>if(C469=1,'Survival Probabilities'!$C$2,if(C469 = 2,'Survival Probabilities'!$C$3,if(C469 = 3,'Survival Probabilities'!$C$4,if(isblank(C469),1))))</f>
        <v>0.6296296296</v>
      </c>
      <c r="O469" s="4">
        <f>if(E469 = "male",'Survival Probabilities'!$C$5,if(E469="female",'Survival Probabilities'!$C$6,if(isblank(E469),1)))</f>
        <v>0.1889081456</v>
      </c>
      <c r="P469" s="4">
        <f>if(F469 &lt; 1,'Survival Probabilities'!$C$10,if(and(F469&gt;= 1, F469&lt;5),'Survival Probabilities'!$C$11, if(and(F469&gt;= 5, F469&lt;10),'Survival Probabilities'!$C$12,if(and(F469&gt;= 10, F469&lt;20),'Survival Probabilities'!$C$13,if(and(F469&gt;= 20, F469&lt;30),'Survival Probabilities'!$C$14,if(and(F469&gt;= 30, F469&lt;40),'Survival Probabilities'!$C$15,if(and(F469&gt;= 40, F469&lt;50),'Survival Probabilities'!$C$16,if(and(F469&gt;= 50, F469&lt;60),'Survival Probabilities'!$C$17,if(and(F469&gt;= 60, F469&lt;70),'Survival Probabilities'!$C$18,if(and(F469&gt;= 70, F469&lt;80),5%,if(and(F469&gt;= 80, F469&lt;90),5%,if(isblank(F469),1))))))))))))</f>
        <v>0.4166666667</v>
      </c>
      <c r="Q469" s="4">
        <f>if(L469 = "C",'Survival Probabilities'!$C$7,if(L469="Q",'Survival Probabilities'!$C$8,if(L469="S",'Survival Probabilities'!$C$9,if(isblank(L469),1))))</f>
        <v>0.3369565217</v>
      </c>
      <c r="R469" s="5">
        <f>if(M469='Survival Probabilities'!$B$21,'Survival Probabilities'!$C$21,if(M469='Survival Probabilities'!$B$22,'Survival Probabilities'!$C$22,if(M469='Survival Probabilities'!$B$23,'Survival Probabilities'!$C$23,if(M469='Survival Probabilities'!$B$24,'Survival Probabilities'!$C$24,if(M469='Survival Probabilities'!$B$25,'Survival Probabilities'!$C$25,if(M469='Survival Probabilities'!$B$26,'Survival Probabilities'!$C$26,if(M469='Survival Probabilities'!$B$27,'Survival Probabilities'!$C$27,if(M469='Survival Probabilities'!$B$28,5%,if(M469="",1)))))))))</f>
        <v>1</v>
      </c>
      <c r="S469" s="4">
        <f t="shared" si="1"/>
        <v>0.01669930769</v>
      </c>
      <c r="T469" s="5">
        <f>if(S469&gt;='Survival Probabilities'!$J$4,1,0)</f>
        <v>0</v>
      </c>
      <c r="U469" s="5">
        <f t="shared" si="2"/>
        <v>1</v>
      </c>
    </row>
    <row r="470">
      <c r="A470" s="3">
        <v>469.0</v>
      </c>
      <c r="B470" s="3">
        <v>0.0</v>
      </c>
      <c r="C470" s="3">
        <v>3.0</v>
      </c>
      <c r="D470" s="3" t="s">
        <v>687</v>
      </c>
      <c r="E470" s="3" t="s">
        <v>22</v>
      </c>
      <c r="G470" s="3">
        <v>0.0</v>
      </c>
      <c r="H470" s="3">
        <v>0.0</v>
      </c>
      <c r="I470" s="3">
        <v>36209.0</v>
      </c>
      <c r="J470" s="3">
        <v>7.725</v>
      </c>
      <c r="L470" s="3" t="s">
        <v>36</v>
      </c>
      <c r="M470" s="5" t="str">
        <f t="shared" si="3"/>
        <v/>
      </c>
      <c r="N470" s="4">
        <f>if(C470=1,'Survival Probabilities'!$C$2,if(C470 = 2,'Survival Probabilities'!$C$3,if(C470 = 3,'Survival Probabilities'!$C$4,if(isblank(C470),1))))</f>
        <v>0.2428571429</v>
      </c>
      <c r="O470" s="4">
        <f>if(E470 = "male",'Survival Probabilities'!$C$5,if(E470="female",'Survival Probabilities'!$C$6,if(isblank(E470),1)))</f>
        <v>0.1889081456</v>
      </c>
      <c r="P470" s="4">
        <f>if(F470 &lt; 1,'Survival Probabilities'!$C$10,if(and(F470&gt;= 1, F470&lt;5),'Survival Probabilities'!$C$11, if(and(F470&gt;= 5, F470&lt;10),'Survival Probabilities'!$C$12,if(and(F470&gt;= 10, F470&lt;20),'Survival Probabilities'!$C$13,if(and(F470&gt;= 20, F470&lt;30),'Survival Probabilities'!$C$14,if(and(F470&gt;= 30, F470&lt;40),'Survival Probabilities'!$C$15,if(and(F470&gt;= 40, F470&lt;50),'Survival Probabilities'!$C$16,if(and(F470&gt;= 50, F470&lt;60),'Survival Probabilities'!$C$17,if(and(F470&gt;= 60, F470&lt;70),'Survival Probabilities'!$C$18,if(and(F470&gt;= 70, F470&lt;80),5%,if(and(F470&gt;= 80, F470&lt;90),5%,if(isblank(F470),1))))))))))))</f>
        <v>1</v>
      </c>
      <c r="Q470" s="4">
        <f>if(L470 = "C",'Survival Probabilities'!$C$7,if(L470="Q",'Survival Probabilities'!$C$8,if(L470="S",'Survival Probabilities'!$C$9,if(isblank(L470),1))))</f>
        <v>0.3896103896</v>
      </c>
      <c r="R470" s="5">
        <f>if(M470='Survival Probabilities'!$B$21,'Survival Probabilities'!$C$21,if(M470='Survival Probabilities'!$B$22,'Survival Probabilities'!$C$22,if(M470='Survival Probabilities'!$B$23,'Survival Probabilities'!$C$23,if(M470='Survival Probabilities'!$B$24,'Survival Probabilities'!$C$24,if(M470='Survival Probabilities'!$B$25,'Survival Probabilities'!$C$25,if(M470='Survival Probabilities'!$B$26,'Survival Probabilities'!$C$26,if(M470='Survival Probabilities'!$B$27,'Survival Probabilities'!$C$27,if(M470='Survival Probabilities'!$B$28,5%,if(M470="",1)))))))))</f>
        <v>1</v>
      </c>
      <c r="S470" s="4">
        <f t="shared" si="1"/>
        <v>0.01787442565</v>
      </c>
      <c r="T470" s="5">
        <f>if(S470&gt;='Survival Probabilities'!$J$4,1,0)</f>
        <v>0</v>
      </c>
      <c r="U470" s="5">
        <f t="shared" si="2"/>
        <v>1</v>
      </c>
    </row>
    <row r="471">
      <c r="A471" s="3">
        <v>470.0</v>
      </c>
      <c r="B471" s="3">
        <v>1.0</v>
      </c>
      <c r="C471" s="3">
        <v>3.0</v>
      </c>
      <c r="D471" s="3" t="s">
        <v>688</v>
      </c>
      <c r="E471" s="3" t="s">
        <v>26</v>
      </c>
      <c r="F471" s="3">
        <v>0.75</v>
      </c>
      <c r="G471" s="3">
        <v>2.0</v>
      </c>
      <c r="H471" s="3">
        <v>1.0</v>
      </c>
      <c r="I471" s="3">
        <v>2666.0</v>
      </c>
      <c r="J471" s="3">
        <v>19.2583</v>
      </c>
      <c r="L471" s="3" t="s">
        <v>29</v>
      </c>
      <c r="M471" s="5" t="str">
        <f t="shared" si="3"/>
        <v/>
      </c>
      <c r="N471" s="4">
        <f>if(C471=1,'Survival Probabilities'!$C$2,if(C471 = 2,'Survival Probabilities'!$C$3,if(C471 = 3,'Survival Probabilities'!$C$4,if(isblank(C471),1))))</f>
        <v>0.2428571429</v>
      </c>
      <c r="O471" s="4">
        <f>if(E471 = "male",'Survival Probabilities'!$C$5,if(E471="female",'Survival Probabilities'!$C$6,if(isblank(E471),1)))</f>
        <v>0.7420382166</v>
      </c>
      <c r="P471" s="4">
        <f>if(F471 &lt; 1,'Survival Probabilities'!$C$10,if(and(F471&gt;= 1, F471&lt;5),'Survival Probabilities'!$C$11, if(and(F471&gt;= 5, F471&lt;10),'Survival Probabilities'!$C$12,if(and(F471&gt;= 10, F471&lt;20),'Survival Probabilities'!$C$13,if(and(F471&gt;= 20, F471&lt;30),'Survival Probabilities'!$C$14,if(and(F471&gt;= 30, F471&lt;40),'Survival Probabilities'!$C$15,if(and(F471&gt;= 40, F471&lt;50),'Survival Probabilities'!$C$16,if(and(F471&gt;= 50, F471&lt;60),'Survival Probabilities'!$C$17,if(and(F471&gt;= 60, F471&lt;70),'Survival Probabilities'!$C$18,if(and(F471&gt;= 70, F471&lt;80),5%,if(and(F471&gt;= 80, F471&lt;90),5%,if(isblank(F471),1))))))))))))</f>
        <v>1</v>
      </c>
      <c r="Q471" s="4">
        <f>if(L471 = "C",'Survival Probabilities'!$C$7,if(L471="Q",'Survival Probabilities'!$C$8,if(L471="S",'Survival Probabilities'!$C$9,if(isblank(L471),1))))</f>
        <v>0.5535714286</v>
      </c>
      <c r="R471" s="5">
        <f>if(M471='Survival Probabilities'!$B$21,'Survival Probabilities'!$C$21,if(M471='Survival Probabilities'!$B$22,'Survival Probabilities'!$C$22,if(M471='Survival Probabilities'!$B$23,'Survival Probabilities'!$C$23,if(M471='Survival Probabilities'!$B$24,'Survival Probabilities'!$C$24,if(M471='Survival Probabilities'!$B$25,'Survival Probabilities'!$C$25,if(M471='Survival Probabilities'!$B$26,'Survival Probabilities'!$C$26,if(M471='Survival Probabilities'!$B$27,'Survival Probabilities'!$C$27,if(M471='Survival Probabilities'!$B$28,5%,if(M471="",1)))))))))</f>
        <v>1</v>
      </c>
      <c r="S471" s="4">
        <f t="shared" si="1"/>
        <v>0.09975870922</v>
      </c>
      <c r="T471" s="5">
        <f>if(S471&gt;='Survival Probabilities'!$J$4,1,0)</f>
        <v>1</v>
      </c>
      <c r="U471" s="5">
        <f t="shared" si="2"/>
        <v>1</v>
      </c>
    </row>
    <row r="472">
      <c r="A472" s="3">
        <v>471.0</v>
      </c>
      <c r="B472" s="3">
        <v>0.0</v>
      </c>
      <c r="C472" s="3">
        <v>3.0</v>
      </c>
      <c r="D472" s="3" t="s">
        <v>689</v>
      </c>
      <c r="E472" s="3" t="s">
        <v>22</v>
      </c>
      <c r="G472" s="3">
        <v>0.0</v>
      </c>
      <c r="H472" s="3">
        <v>0.0</v>
      </c>
      <c r="I472" s="3">
        <v>323592.0</v>
      </c>
      <c r="J472" s="3">
        <v>7.25</v>
      </c>
      <c r="L472" s="3" t="s">
        <v>24</v>
      </c>
      <c r="M472" s="5" t="str">
        <f t="shared" si="3"/>
        <v/>
      </c>
      <c r="N472" s="4">
        <f>if(C472=1,'Survival Probabilities'!$C$2,if(C472 = 2,'Survival Probabilities'!$C$3,if(C472 = 3,'Survival Probabilities'!$C$4,if(isblank(C472),1))))</f>
        <v>0.2428571429</v>
      </c>
      <c r="O472" s="4">
        <f>if(E472 = "male",'Survival Probabilities'!$C$5,if(E472="female",'Survival Probabilities'!$C$6,if(isblank(E472),1)))</f>
        <v>0.1889081456</v>
      </c>
      <c r="P472" s="4">
        <f>if(F472 &lt; 1,'Survival Probabilities'!$C$10,if(and(F472&gt;= 1, F472&lt;5),'Survival Probabilities'!$C$11, if(and(F472&gt;= 5, F472&lt;10),'Survival Probabilities'!$C$12,if(and(F472&gt;= 10, F472&lt;20),'Survival Probabilities'!$C$13,if(and(F472&gt;= 20, F472&lt;30),'Survival Probabilities'!$C$14,if(and(F472&gt;= 30, F472&lt;40),'Survival Probabilities'!$C$15,if(and(F472&gt;= 40, F472&lt;50),'Survival Probabilities'!$C$16,if(and(F472&gt;= 50, F472&lt;60),'Survival Probabilities'!$C$17,if(and(F472&gt;= 60, F472&lt;70),'Survival Probabilities'!$C$18,if(and(F472&gt;= 70, F472&lt;80),5%,if(and(F472&gt;= 80, F472&lt;90),5%,if(isblank(F472),1))))))))))))</f>
        <v>1</v>
      </c>
      <c r="Q472" s="4">
        <f>if(L472 = "C",'Survival Probabilities'!$C$7,if(L472="Q",'Survival Probabilities'!$C$8,if(L472="S",'Survival Probabilities'!$C$9,if(isblank(L472),1))))</f>
        <v>0.3369565217</v>
      </c>
      <c r="R472" s="5">
        <f>if(M472='Survival Probabilities'!$B$21,'Survival Probabilities'!$C$21,if(M472='Survival Probabilities'!$B$22,'Survival Probabilities'!$C$22,if(M472='Survival Probabilities'!$B$23,'Survival Probabilities'!$C$23,if(M472='Survival Probabilities'!$B$24,'Survival Probabilities'!$C$24,if(M472='Survival Probabilities'!$B$25,'Survival Probabilities'!$C$25,if(M472='Survival Probabilities'!$B$26,'Survival Probabilities'!$C$26,if(M472='Survival Probabilities'!$B$27,'Survival Probabilities'!$C$27,if(M472='Survival Probabilities'!$B$28,5%,if(M472="",1)))))))))</f>
        <v>1</v>
      </c>
      <c r="S472" s="4">
        <f t="shared" si="1"/>
        <v>0.01545878769</v>
      </c>
      <c r="T472" s="5">
        <f>if(S472&gt;='Survival Probabilities'!$J$4,1,0)</f>
        <v>0</v>
      </c>
      <c r="U472" s="5">
        <f t="shared" si="2"/>
        <v>1</v>
      </c>
    </row>
    <row r="473">
      <c r="A473" s="3">
        <v>472.0</v>
      </c>
      <c r="B473" s="3">
        <v>0.0</v>
      </c>
      <c r="C473" s="3">
        <v>3.0</v>
      </c>
      <c r="D473" s="3" t="s">
        <v>690</v>
      </c>
      <c r="E473" s="3" t="s">
        <v>22</v>
      </c>
      <c r="F473" s="3">
        <v>38.0</v>
      </c>
      <c r="G473" s="3">
        <v>0.0</v>
      </c>
      <c r="H473" s="3">
        <v>0.0</v>
      </c>
      <c r="I473" s="3">
        <v>315089.0</v>
      </c>
      <c r="J473" s="3">
        <v>8.6625</v>
      </c>
      <c r="L473" s="3" t="s">
        <v>24</v>
      </c>
      <c r="M473" s="5" t="str">
        <f t="shared" si="3"/>
        <v/>
      </c>
      <c r="N473" s="4">
        <f>if(C473=1,'Survival Probabilities'!$C$2,if(C473 = 2,'Survival Probabilities'!$C$3,if(C473 = 3,'Survival Probabilities'!$C$4,if(isblank(C473),1))))</f>
        <v>0.2428571429</v>
      </c>
      <c r="O473" s="4">
        <f>if(E473 = "male",'Survival Probabilities'!$C$5,if(E473="female",'Survival Probabilities'!$C$6,if(isblank(E473),1)))</f>
        <v>0.1889081456</v>
      </c>
      <c r="P473" s="4">
        <f>if(F473 &lt; 1,'Survival Probabilities'!$C$10,if(and(F473&gt;= 1, F473&lt;5),'Survival Probabilities'!$C$11, if(and(F473&gt;= 5, F473&lt;10),'Survival Probabilities'!$C$12,if(and(F473&gt;= 10, F473&lt;20),'Survival Probabilities'!$C$13,if(and(F473&gt;= 20, F473&lt;30),'Survival Probabilities'!$C$14,if(and(F473&gt;= 30, F473&lt;40),'Survival Probabilities'!$C$15,if(and(F473&gt;= 40, F473&lt;50),'Survival Probabilities'!$C$16,if(and(F473&gt;= 50, F473&lt;60),'Survival Probabilities'!$C$17,if(and(F473&gt;= 60, F473&lt;70),'Survival Probabilities'!$C$18,if(and(F473&gt;= 70, F473&lt;80),5%,if(and(F473&gt;= 80, F473&lt;90),5%,if(isblank(F473),1))))))))))))</f>
        <v>0.4371257485</v>
      </c>
      <c r="Q473" s="4">
        <f>if(L473 = "C",'Survival Probabilities'!$C$7,if(L473="Q",'Survival Probabilities'!$C$8,if(L473="S",'Survival Probabilities'!$C$9,if(isblank(L473),1))))</f>
        <v>0.3369565217</v>
      </c>
      <c r="R473" s="5">
        <f>if(M473='Survival Probabilities'!$B$21,'Survival Probabilities'!$C$21,if(M473='Survival Probabilities'!$B$22,'Survival Probabilities'!$C$22,if(M473='Survival Probabilities'!$B$23,'Survival Probabilities'!$C$23,if(M473='Survival Probabilities'!$B$24,'Survival Probabilities'!$C$24,if(M473='Survival Probabilities'!$B$25,'Survival Probabilities'!$C$25,if(M473='Survival Probabilities'!$B$26,'Survival Probabilities'!$C$26,if(M473='Survival Probabilities'!$B$27,'Survival Probabilities'!$C$27,if(M473='Survival Probabilities'!$B$28,5%,if(M473="",1)))))))))</f>
        <v>1</v>
      </c>
      <c r="S473" s="4">
        <f t="shared" si="1"/>
        <v>0.00675743414</v>
      </c>
      <c r="T473" s="5">
        <f>if(S473&gt;='Survival Probabilities'!$J$4,1,0)</f>
        <v>0</v>
      </c>
      <c r="U473" s="5">
        <f t="shared" si="2"/>
        <v>1</v>
      </c>
    </row>
    <row r="474">
      <c r="A474" s="3">
        <v>473.0</v>
      </c>
      <c r="B474" s="3">
        <v>1.0</v>
      </c>
      <c r="C474" s="3">
        <v>2.0</v>
      </c>
      <c r="D474" s="3" t="s">
        <v>691</v>
      </c>
      <c r="E474" s="3" t="s">
        <v>26</v>
      </c>
      <c r="F474" s="3">
        <v>33.0</v>
      </c>
      <c r="G474" s="3">
        <v>1.0</v>
      </c>
      <c r="H474" s="3">
        <v>2.0</v>
      </c>
      <c r="I474" s="3" t="s">
        <v>112</v>
      </c>
      <c r="J474" s="3">
        <v>27.75</v>
      </c>
      <c r="L474" s="3" t="s">
        <v>24</v>
      </c>
      <c r="M474" s="5" t="str">
        <f t="shared" si="3"/>
        <v/>
      </c>
      <c r="N474" s="4">
        <f>if(C474=1,'Survival Probabilities'!$C$2,if(C474 = 2,'Survival Probabilities'!$C$3,if(C474 = 3,'Survival Probabilities'!$C$4,if(isblank(C474),1))))</f>
        <v>0.472826087</v>
      </c>
      <c r="O474" s="4">
        <f>if(E474 = "male",'Survival Probabilities'!$C$5,if(E474="female",'Survival Probabilities'!$C$6,if(isblank(E474),1)))</f>
        <v>0.7420382166</v>
      </c>
      <c r="P474" s="4">
        <f>if(F474 &lt; 1,'Survival Probabilities'!$C$10,if(and(F474&gt;= 1, F474&lt;5),'Survival Probabilities'!$C$11, if(and(F474&gt;= 5, F474&lt;10),'Survival Probabilities'!$C$12,if(and(F474&gt;= 10, F474&lt;20),'Survival Probabilities'!$C$13,if(and(F474&gt;= 20, F474&lt;30),'Survival Probabilities'!$C$14,if(and(F474&gt;= 30, F474&lt;40),'Survival Probabilities'!$C$15,if(and(F474&gt;= 40, F474&lt;50),'Survival Probabilities'!$C$16,if(and(F474&gt;= 50, F474&lt;60),'Survival Probabilities'!$C$17,if(and(F474&gt;= 60, F474&lt;70),'Survival Probabilities'!$C$18,if(and(F474&gt;= 70, F474&lt;80),5%,if(and(F474&gt;= 80, F474&lt;90),5%,if(isblank(F474),1))))))))))))</f>
        <v>0.4371257485</v>
      </c>
      <c r="Q474" s="4">
        <f>if(L474 = "C",'Survival Probabilities'!$C$7,if(L474="Q",'Survival Probabilities'!$C$8,if(L474="S",'Survival Probabilities'!$C$9,if(isblank(L474),1))))</f>
        <v>0.3369565217</v>
      </c>
      <c r="R474" s="5">
        <f>if(M474='Survival Probabilities'!$B$21,'Survival Probabilities'!$C$21,if(M474='Survival Probabilities'!$B$22,'Survival Probabilities'!$C$22,if(M474='Survival Probabilities'!$B$23,'Survival Probabilities'!$C$23,if(M474='Survival Probabilities'!$B$24,'Survival Probabilities'!$C$24,if(M474='Survival Probabilities'!$B$25,'Survival Probabilities'!$C$25,if(M474='Survival Probabilities'!$B$26,'Survival Probabilities'!$C$26,if(M474='Survival Probabilities'!$B$27,'Survival Probabilities'!$C$27,if(M474='Survival Probabilities'!$B$28,5%,if(M474="",1)))))))))</f>
        <v>1</v>
      </c>
      <c r="S474" s="4">
        <f t="shared" si="1"/>
        <v>0.05167826898</v>
      </c>
      <c r="T474" s="5">
        <f>if(S474&gt;='Survival Probabilities'!$J$4,1,0)</f>
        <v>1</v>
      </c>
      <c r="U474" s="5">
        <f t="shared" si="2"/>
        <v>1</v>
      </c>
    </row>
    <row r="475">
      <c r="A475" s="3">
        <v>474.0</v>
      </c>
      <c r="B475" s="3">
        <v>1.0</v>
      </c>
      <c r="C475" s="3">
        <v>2.0</v>
      </c>
      <c r="D475" s="3" t="s">
        <v>692</v>
      </c>
      <c r="E475" s="3" t="s">
        <v>26</v>
      </c>
      <c r="F475" s="3">
        <v>23.0</v>
      </c>
      <c r="G475" s="3">
        <v>0.0</v>
      </c>
      <c r="H475" s="3">
        <v>0.0</v>
      </c>
      <c r="I475" s="3" t="s">
        <v>693</v>
      </c>
      <c r="J475" s="3">
        <v>13.7917</v>
      </c>
      <c r="K475" s="3" t="s">
        <v>451</v>
      </c>
      <c r="L475" s="3" t="s">
        <v>29</v>
      </c>
      <c r="M475" s="5" t="str">
        <f t="shared" si="3"/>
        <v>D</v>
      </c>
      <c r="N475" s="4">
        <f>if(C475=1,'Survival Probabilities'!$C$2,if(C475 = 2,'Survival Probabilities'!$C$3,if(C475 = 3,'Survival Probabilities'!$C$4,if(isblank(C475),1))))</f>
        <v>0.472826087</v>
      </c>
      <c r="O475" s="4">
        <f>if(E475 = "male",'Survival Probabilities'!$C$5,if(E475="female",'Survival Probabilities'!$C$6,if(isblank(E475),1)))</f>
        <v>0.7420382166</v>
      </c>
      <c r="P475" s="4">
        <f>if(F475 &lt; 1,'Survival Probabilities'!$C$10,if(and(F475&gt;= 1, F475&lt;5),'Survival Probabilities'!$C$11, if(and(F475&gt;= 5, F475&lt;10),'Survival Probabilities'!$C$12,if(and(F475&gt;= 10, F475&lt;20),'Survival Probabilities'!$C$13,if(and(F475&gt;= 20, F475&lt;30),'Survival Probabilities'!$C$14,if(and(F475&gt;= 30, F475&lt;40),'Survival Probabilities'!$C$15,if(and(F475&gt;= 40, F475&lt;50),'Survival Probabilities'!$C$16,if(and(F475&gt;= 50, F475&lt;60),'Survival Probabilities'!$C$17,if(and(F475&gt;= 60, F475&lt;70),'Survival Probabilities'!$C$18,if(and(F475&gt;= 70, F475&lt;80),5%,if(and(F475&gt;= 80, F475&lt;90),5%,if(isblank(F475),1))))))))))))</f>
        <v>0.35</v>
      </c>
      <c r="Q475" s="4">
        <f>if(L475 = "C",'Survival Probabilities'!$C$7,if(L475="Q",'Survival Probabilities'!$C$8,if(L475="S",'Survival Probabilities'!$C$9,if(isblank(L475),1))))</f>
        <v>0.5535714286</v>
      </c>
      <c r="R475" s="4">
        <f>if(M475='Survival Probabilities'!$B$21,'Survival Probabilities'!$C$21,if(M475='Survival Probabilities'!$B$22,'Survival Probabilities'!$C$22,if(M475='Survival Probabilities'!$B$23,'Survival Probabilities'!$C$23,if(M475='Survival Probabilities'!$B$24,'Survival Probabilities'!$C$24,if(M475='Survival Probabilities'!$B$25,'Survival Probabilities'!$C$25,if(M475='Survival Probabilities'!$B$26,'Survival Probabilities'!$C$26,if(M475='Survival Probabilities'!$B$27,'Survival Probabilities'!$C$27,if(M475='Survival Probabilities'!$B$28,5%,if(M475="",1)))))))))</f>
        <v>0.7575757576</v>
      </c>
      <c r="S475" s="4">
        <f t="shared" si="1"/>
        <v>0.05149860708</v>
      </c>
      <c r="T475" s="5">
        <f>if(S475&gt;='Survival Probabilities'!$J$4,1,0)</f>
        <v>1</v>
      </c>
      <c r="U475" s="5">
        <f t="shared" si="2"/>
        <v>1</v>
      </c>
    </row>
    <row r="476">
      <c r="A476" s="3">
        <v>475.0</v>
      </c>
      <c r="B476" s="3">
        <v>0.0</v>
      </c>
      <c r="C476" s="3">
        <v>3.0</v>
      </c>
      <c r="D476" s="3" t="s">
        <v>694</v>
      </c>
      <c r="E476" s="3" t="s">
        <v>26</v>
      </c>
      <c r="F476" s="3">
        <v>22.0</v>
      </c>
      <c r="G476" s="3">
        <v>0.0</v>
      </c>
      <c r="H476" s="3">
        <v>0.0</v>
      </c>
      <c r="I476" s="3">
        <v>7553.0</v>
      </c>
      <c r="J476" s="3">
        <v>9.8375</v>
      </c>
      <c r="L476" s="3" t="s">
        <v>24</v>
      </c>
      <c r="M476" s="5" t="str">
        <f t="shared" si="3"/>
        <v/>
      </c>
      <c r="N476" s="4">
        <f>if(C476=1,'Survival Probabilities'!$C$2,if(C476 = 2,'Survival Probabilities'!$C$3,if(C476 = 3,'Survival Probabilities'!$C$4,if(isblank(C476),1))))</f>
        <v>0.2428571429</v>
      </c>
      <c r="O476" s="4">
        <f>if(E476 = "male",'Survival Probabilities'!$C$5,if(E476="female",'Survival Probabilities'!$C$6,if(isblank(E476),1)))</f>
        <v>0.7420382166</v>
      </c>
      <c r="P476" s="4">
        <f>if(F476 &lt; 1,'Survival Probabilities'!$C$10,if(and(F476&gt;= 1, F476&lt;5),'Survival Probabilities'!$C$11, if(and(F476&gt;= 5, F476&lt;10),'Survival Probabilities'!$C$12,if(and(F476&gt;= 10, F476&lt;20),'Survival Probabilities'!$C$13,if(and(F476&gt;= 20, F476&lt;30),'Survival Probabilities'!$C$14,if(and(F476&gt;= 30, F476&lt;40),'Survival Probabilities'!$C$15,if(and(F476&gt;= 40, F476&lt;50),'Survival Probabilities'!$C$16,if(and(F476&gt;= 50, F476&lt;60),'Survival Probabilities'!$C$17,if(and(F476&gt;= 60, F476&lt;70),'Survival Probabilities'!$C$18,if(and(F476&gt;= 70, F476&lt;80),5%,if(and(F476&gt;= 80, F476&lt;90),5%,if(isblank(F476),1))))))))))))</f>
        <v>0.35</v>
      </c>
      <c r="Q476" s="4">
        <f>if(L476 = "C",'Survival Probabilities'!$C$7,if(L476="Q",'Survival Probabilities'!$C$8,if(L476="S",'Survival Probabilities'!$C$9,if(isblank(L476),1))))</f>
        <v>0.3369565217</v>
      </c>
      <c r="R476" s="5">
        <f>if(M476='Survival Probabilities'!$B$21,'Survival Probabilities'!$C$21,if(M476='Survival Probabilities'!$B$22,'Survival Probabilities'!$C$22,if(M476='Survival Probabilities'!$B$23,'Survival Probabilities'!$C$23,if(M476='Survival Probabilities'!$B$24,'Survival Probabilities'!$C$24,if(M476='Survival Probabilities'!$B$25,'Survival Probabilities'!$C$25,if(M476='Survival Probabilities'!$B$26,'Survival Probabilities'!$C$26,if(M476='Survival Probabilities'!$B$27,'Survival Probabilities'!$C$27,if(M476='Survival Probabilities'!$B$28,5%,if(M476="",1)))))))))</f>
        <v>1</v>
      </c>
      <c r="S476" s="4">
        <f t="shared" si="1"/>
        <v>0.0212529424</v>
      </c>
      <c r="T476" s="5">
        <f>if(S476&gt;='Survival Probabilities'!$J$4,1,0)</f>
        <v>0</v>
      </c>
      <c r="U476" s="5">
        <f t="shared" si="2"/>
        <v>1</v>
      </c>
    </row>
    <row r="477">
      <c r="A477" s="3">
        <v>476.0</v>
      </c>
      <c r="B477" s="3">
        <v>0.0</v>
      </c>
      <c r="C477" s="3">
        <v>1.0</v>
      </c>
      <c r="D477" s="3" t="s">
        <v>695</v>
      </c>
      <c r="E477" s="3" t="s">
        <v>22</v>
      </c>
      <c r="G477" s="3">
        <v>0.0</v>
      </c>
      <c r="H477" s="3">
        <v>0.0</v>
      </c>
      <c r="I477" s="3">
        <v>110465.0</v>
      </c>
      <c r="J477" s="3">
        <v>52.0</v>
      </c>
      <c r="K477" s="3" t="s">
        <v>696</v>
      </c>
      <c r="L477" s="3" t="s">
        <v>24</v>
      </c>
      <c r="M477" s="5" t="str">
        <f t="shared" si="3"/>
        <v>A</v>
      </c>
      <c r="N477" s="4">
        <f>if(C477=1,'Survival Probabilities'!$C$2,if(C477 = 2,'Survival Probabilities'!$C$3,if(C477 = 3,'Survival Probabilities'!$C$4,if(isblank(C477),1))))</f>
        <v>0.6296296296</v>
      </c>
      <c r="O477" s="4">
        <f>if(E477 = "male",'Survival Probabilities'!$C$5,if(E477="female",'Survival Probabilities'!$C$6,if(isblank(E477),1)))</f>
        <v>0.1889081456</v>
      </c>
      <c r="P477" s="4">
        <f>if(F477 &lt; 1,'Survival Probabilities'!$C$10,if(and(F477&gt;= 1, F477&lt;5),'Survival Probabilities'!$C$11, if(and(F477&gt;= 5, F477&lt;10),'Survival Probabilities'!$C$12,if(and(F477&gt;= 10, F477&lt;20),'Survival Probabilities'!$C$13,if(and(F477&gt;= 20, F477&lt;30),'Survival Probabilities'!$C$14,if(and(F477&gt;= 30, F477&lt;40),'Survival Probabilities'!$C$15,if(and(F477&gt;= 40, F477&lt;50),'Survival Probabilities'!$C$16,if(and(F477&gt;= 50, F477&lt;60),'Survival Probabilities'!$C$17,if(and(F477&gt;= 60, F477&lt;70),'Survival Probabilities'!$C$18,if(and(F477&gt;= 70, F477&lt;80),5%,if(and(F477&gt;= 80, F477&lt;90),5%,if(isblank(F477),1))))))))))))</f>
        <v>1</v>
      </c>
      <c r="Q477" s="4">
        <f>if(L477 = "C",'Survival Probabilities'!$C$7,if(L477="Q",'Survival Probabilities'!$C$8,if(L477="S",'Survival Probabilities'!$C$9,if(isblank(L477),1))))</f>
        <v>0.3369565217</v>
      </c>
      <c r="R477" s="4">
        <f>if(M477='Survival Probabilities'!$B$21,'Survival Probabilities'!$C$21,if(M477='Survival Probabilities'!$B$22,'Survival Probabilities'!$C$22,if(M477='Survival Probabilities'!$B$23,'Survival Probabilities'!$C$23,if(M477='Survival Probabilities'!$B$24,'Survival Probabilities'!$C$24,if(M477='Survival Probabilities'!$B$25,'Survival Probabilities'!$C$25,if(M477='Survival Probabilities'!$B$26,'Survival Probabilities'!$C$26,if(M477='Survival Probabilities'!$B$27,'Survival Probabilities'!$C$27,if(M477='Survival Probabilities'!$B$28,5%,if(M477="",1)))))))))</f>
        <v>0.4666666667</v>
      </c>
      <c r="S477" s="4">
        <f t="shared" si="1"/>
        <v>0.01870322461</v>
      </c>
      <c r="T477" s="5">
        <f>if(S477&gt;='Survival Probabilities'!$J$4,1,0)</f>
        <v>0</v>
      </c>
      <c r="U477" s="5">
        <f t="shared" si="2"/>
        <v>1</v>
      </c>
    </row>
    <row r="478">
      <c r="A478" s="3">
        <v>477.0</v>
      </c>
      <c r="B478" s="3">
        <v>0.0</v>
      </c>
      <c r="C478" s="3">
        <v>2.0</v>
      </c>
      <c r="D478" s="3" t="s">
        <v>697</v>
      </c>
      <c r="E478" s="3" t="s">
        <v>22</v>
      </c>
      <c r="F478" s="3">
        <v>34.0</v>
      </c>
      <c r="G478" s="3">
        <v>1.0</v>
      </c>
      <c r="H478" s="3">
        <v>0.0</v>
      </c>
      <c r="I478" s="3">
        <v>31027.0</v>
      </c>
      <c r="J478" s="3">
        <v>21.0</v>
      </c>
      <c r="L478" s="3" t="s">
        <v>24</v>
      </c>
      <c r="M478" s="5" t="str">
        <f t="shared" si="3"/>
        <v/>
      </c>
      <c r="N478" s="4">
        <f>if(C478=1,'Survival Probabilities'!$C$2,if(C478 = 2,'Survival Probabilities'!$C$3,if(C478 = 3,'Survival Probabilities'!$C$4,if(isblank(C478),1))))</f>
        <v>0.472826087</v>
      </c>
      <c r="O478" s="4">
        <f>if(E478 = "male",'Survival Probabilities'!$C$5,if(E478="female",'Survival Probabilities'!$C$6,if(isblank(E478),1)))</f>
        <v>0.1889081456</v>
      </c>
      <c r="P478" s="4">
        <f>if(F478 &lt; 1,'Survival Probabilities'!$C$10,if(and(F478&gt;= 1, F478&lt;5),'Survival Probabilities'!$C$11, if(and(F478&gt;= 5, F478&lt;10),'Survival Probabilities'!$C$12,if(and(F478&gt;= 10, F478&lt;20),'Survival Probabilities'!$C$13,if(and(F478&gt;= 20, F478&lt;30),'Survival Probabilities'!$C$14,if(and(F478&gt;= 30, F478&lt;40),'Survival Probabilities'!$C$15,if(and(F478&gt;= 40, F478&lt;50),'Survival Probabilities'!$C$16,if(and(F478&gt;= 50, F478&lt;60),'Survival Probabilities'!$C$17,if(and(F478&gt;= 60, F478&lt;70),'Survival Probabilities'!$C$18,if(and(F478&gt;= 70, F478&lt;80),5%,if(and(F478&gt;= 80, F478&lt;90),5%,if(isblank(F478),1))))))))))))</f>
        <v>0.4371257485</v>
      </c>
      <c r="Q478" s="4">
        <f>if(L478 = "C",'Survival Probabilities'!$C$7,if(L478="Q",'Survival Probabilities'!$C$8,if(L478="S",'Survival Probabilities'!$C$9,if(isblank(L478),1))))</f>
        <v>0.3369565217</v>
      </c>
      <c r="R478" s="5">
        <f>if(M478='Survival Probabilities'!$B$21,'Survival Probabilities'!$C$21,if(M478='Survival Probabilities'!$B$22,'Survival Probabilities'!$C$22,if(M478='Survival Probabilities'!$B$23,'Survival Probabilities'!$C$23,if(M478='Survival Probabilities'!$B$24,'Survival Probabilities'!$C$24,if(M478='Survival Probabilities'!$B$25,'Survival Probabilities'!$C$25,if(M478='Survival Probabilities'!$B$26,'Survival Probabilities'!$C$26,if(M478='Survival Probabilities'!$B$27,'Survival Probabilities'!$C$27,if(M478='Survival Probabilities'!$B$28,5%,if(M478="",1)))))))))</f>
        <v>1</v>
      </c>
      <c r="S478" s="4">
        <f t="shared" si="1"/>
        <v>0.01315625764</v>
      </c>
      <c r="T478" s="5">
        <f>if(S478&gt;='Survival Probabilities'!$J$4,1,0)</f>
        <v>0</v>
      </c>
      <c r="U478" s="5">
        <f t="shared" si="2"/>
        <v>1</v>
      </c>
    </row>
    <row r="479">
      <c r="A479" s="3">
        <v>478.0</v>
      </c>
      <c r="B479" s="3">
        <v>0.0</v>
      </c>
      <c r="C479" s="3">
        <v>3.0</v>
      </c>
      <c r="D479" s="3" t="s">
        <v>698</v>
      </c>
      <c r="E479" s="3" t="s">
        <v>22</v>
      </c>
      <c r="F479" s="3">
        <v>29.0</v>
      </c>
      <c r="G479" s="3">
        <v>1.0</v>
      </c>
      <c r="H479" s="3">
        <v>0.0</v>
      </c>
      <c r="I479" s="3">
        <v>3460.0</v>
      </c>
      <c r="J479" s="3">
        <v>7.0458</v>
      </c>
      <c r="L479" s="3" t="s">
        <v>24</v>
      </c>
      <c r="M479" s="5" t="str">
        <f t="shared" si="3"/>
        <v/>
      </c>
      <c r="N479" s="4">
        <f>if(C479=1,'Survival Probabilities'!$C$2,if(C479 = 2,'Survival Probabilities'!$C$3,if(C479 = 3,'Survival Probabilities'!$C$4,if(isblank(C479),1))))</f>
        <v>0.2428571429</v>
      </c>
      <c r="O479" s="4">
        <f>if(E479 = "male",'Survival Probabilities'!$C$5,if(E479="female",'Survival Probabilities'!$C$6,if(isblank(E479),1)))</f>
        <v>0.1889081456</v>
      </c>
      <c r="P479" s="4">
        <f>if(F479 &lt; 1,'Survival Probabilities'!$C$10,if(and(F479&gt;= 1, F479&lt;5),'Survival Probabilities'!$C$11, if(and(F479&gt;= 5, F479&lt;10),'Survival Probabilities'!$C$12,if(and(F479&gt;= 10, F479&lt;20),'Survival Probabilities'!$C$13,if(and(F479&gt;= 20, F479&lt;30),'Survival Probabilities'!$C$14,if(and(F479&gt;= 30, F479&lt;40),'Survival Probabilities'!$C$15,if(and(F479&gt;= 40, F479&lt;50),'Survival Probabilities'!$C$16,if(and(F479&gt;= 50, F479&lt;60),'Survival Probabilities'!$C$17,if(and(F479&gt;= 60, F479&lt;70),'Survival Probabilities'!$C$18,if(and(F479&gt;= 70, F479&lt;80),5%,if(and(F479&gt;= 80, F479&lt;90),5%,if(isblank(F479),1))))))))))))</f>
        <v>0.35</v>
      </c>
      <c r="Q479" s="4">
        <f>if(L479 = "C",'Survival Probabilities'!$C$7,if(L479="Q",'Survival Probabilities'!$C$8,if(L479="S",'Survival Probabilities'!$C$9,if(isblank(L479),1))))</f>
        <v>0.3369565217</v>
      </c>
      <c r="R479" s="5">
        <f>if(M479='Survival Probabilities'!$B$21,'Survival Probabilities'!$C$21,if(M479='Survival Probabilities'!$B$22,'Survival Probabilities'!$C$22,if(M479='Survival Probabilities'!$B$23,'Survival Probabilities'!$C$23,if(M479='Survival Probabilities'!$B$24,'Survival Probabilities'!$C$24,if(M479='Survival Probabilities'!$B$25,'Survival Probabilities'!$C$25,if(M479='Survival Probabilities'!$B$26,'Survival Probabilities'!$C$26,if(M479='Survival Probabilities'!$B$27,'Survival Probabilities'!$C$27,if(M479='Survival Probabilities'!$B$28,5%,if(M479="",1)))))))))</f>
        <v>1</v>
      </c>
      <c r="S479" s="4">
        <f t="shared" si="1"/>
        <v>0.005410575691</v>
      </c>
      <c r="T479" s="5">
        <f>if(S479&gt;='Survival Probabilities'!$J$4,1,0)</f>
        <v>0</v>
      </c>
      <c r="U479" s="5">
        <f t="shared" si="2"/>
        <v>1</v>
      </c>
    </row>
    <row r="480">
      <c r="A480" s="3">
        <v>479.0</v>
      </c>
      <c r="B480" s="3">
        <v>0.0</v>
      </c>
      <c r="C480" s="3">
        <v>3.0</v>
      </c>
      <c r="D480" s="3" t="s">
        <v>699</v>
      </c>
      <c r="E480" s="3" t="s">
        <v>22</v>
      </c>
      <c r="F480" s="3">
        <v>22.0</v>
      </c>
      <c r="G480" s="3">
        <v>0.0</v>
      </c>
      <c r="H480" s="3">
        <v>0.0</v>
      </c>
      <c r="I480" s="3">
        <v>350060.0</v>
      </c>
      <c r="J480" s="3">
        <v>7.5208</v>
      </c>
      <c r="L480" s="3" t="s">
        <v>24</v>
      </c>
      <c r="M480" s="5" t="str">
        <f t="shared" si="3"/>
        <v/>
      </c>
      <c r="N480" s="4">
        <f>if(C480=1,'Survival Probabilities'!$C$2,if(C480 = 2,'Survival Probabilities'!$C$3,if(C480 = 3,'Survival Probabilities'!$C$4,if(isblank(C480),1))))</f>
        <v>0.2428571429</v>
      </c>
      <c r="O480" s="4">
        <f>if(E480 = "male",'Survival Probabilities'!$C$5,if(E480="female",'Survival Probabilities'!$C$6,if(isblank(E480),1)))</f>
        <v>0.1889081456</v>
      </c>
      <c r="P480" s="4">
        <f>if(F480 &lt; 1,'Survival Probabilities'!$C$10,if(and(F480&gt;= 1, F480&lt;5),'Survival Probabilities'!$C$11, if(and(F480&gt;= 5, F480&lt;10),'Survival Probabilities'!$C$12,if(and(F480&gt;= 10, F480&lt;20),'Survival Probabilities'!$C$13,if(and(F480&gt;= 20, F480&lt;30),'Survival Probabilities'!$C$14,if(and(F480&gt;= 30, F480&lt;40),'Survival Probabilities'!$C$15,if(and(F480&gt;= 40, F480&lt;50),'Survival Probabilities'!$C$16,if(and(F480&gt;= 50, F480&lt;60),'Survival Probabilities'!$C$17,if(and(F480&gt;= 60, F480&lt;70),'Survival Probabilities'!$C$18,if(and(F480&gt;= 70, F480&lt;80),5%,if(and(F480&gt;= 80, F480&lt;90),5%,if(isblank(F480),1))))))))))))</f>
        <v>0.35</v>
      </c>
      <c r="Q480" s="4">
        <f>if(L480 = "C",'Survival Probabilities'!$C$7,if(L480="Q",'Survival Probabilities'!$C$8,if(L480="S",'Survival Probabilities'!$C$9,if(isblank(L480),1))))</f>
        <v>0.3369565217</v>
      </c>
      <c r="R480" s="5">
        <f>if(M480='Survival Probabilities'!$B$21,'Survival Probabilities'!$C$21,if(M480='Survival Probabilities'!$B$22,'Survival Probabilities'!$C$22,if(M480='Survival Probabilities'!$B$23,'Survival Probabilities'!$C$23,if(M480='Survival Probabilities'!$B$24,'Survival Probabilities'!$C$24,if(M480='Survival Probabilities'!$B$25,'Survival Probabilities'!$C$25,if(M480='Survival Probabilities'!$B$26,'Survival Probabilities'!$C$26,if(M480='Survival Probabilities'!$B$27,'Survival Probabilities'!$C$27,if(M480='Survival Probabilities'!$B$28,5%,if(M480="",1)))))))))</f>
        <v>1</v>
      </c>
      <c r="S480" s="4">
        <f t="shared" si="1"/>
        <v>0.005410575691</v>
      </c>
      <c r="T480" s="5">
        <f>if(S480&gt;='Survival Probabilities'!$J$4,1,0)</f>
        <v>0</v>
      </c>
      <c r="U480" s="5">
        <f t="shared" si="2"/>
        <v>1</v>
      </c>
    </row>
    <row r="481">
      <c r="A481" s="3">
        <v>480.0</v>
      </c>
      <c r="B481" s="3">
        <v>1.0</v>
      </c>
      <c r="C481" s="3">
        <v>3.0</v>
      </c>
      <c r="D481" s="3" t="s">
        <v>700</v>
      </c>
      <c r="E481" s="3" t="s">
        <v>26</v>
      </c>
      <c r="F481" s="3">
        <v>2.0</v>
      </c>
      <c r="G481" s="3">
        <v>0.0</v>
      </c>
      <c r="H481" s="3">
        <v>1.0</v>
      </c>
      <c r="I481" s="3">
        <v>3101298.0</v>
      </c>
      <c r="J481" s="3">
        <v>12.2875</v>
      </c>
      <c r="L481" s="3" t="s">
        <v>24</v>
      </c>
      <c r="M481" s="5" t="str">
        <f t="shared" si="3"/>
        <v/>
      </c>
      <c r="N481" s="4">
        <f>if(C481=1,'Survival Probabilities'!$C$2,if(C481 = 2,'Survival Probabilities'!$C$3,if(C481 = 3,'Survival Probabilities'!$C$4,if(isblank(C481),1))))</f>
        <v>0.2428571429</v>
      </c>
      <c r="O481" s="4">
        <f>if(E481 = "male",'Survival Probabilities'!$C$5,if(E481="female",'Survival Probabilities'!$C$6,if(isblank(E481),1)))</f>
        <v>0.7420382166</v>
      </c>
      <c r="P481" s="4">
        <f>if(F481 &lt; 1,'Survival Probabilities'!$C$10,if(and(F481&gt;= 1, F481&lt;5),'Survival Probabilities'!$C$11, if(and(F481&gt;= 5, F481&lt;10),'Survival Probabilities'!$C$12,if(and(F481&gt;= 10, F481&lt;20),'Survival Probabilities'!$C$13,if(and(F481&gt;= 20, F481&lt;30),'Survival Probabilities'!$C$14,if(and(F481&gt;= 30, F481&lt;40),'Survival Probabilities'!$C$15,if(and(F481&gt;= 40, F481&lt;50),'Survival Probabilities'!$C$16,if(and(F481&gt;= 50, F481&lt;60),'Survival Probabilities'!$C$17,if(and(F481&gt;= 60, F481&lt;70),'Survival Probabilities'!$C$18,if(and(F481&gt;= 70, F481&lt;80),5%,if(and(F481&gt;= 80, F481&lt;90),5%,if(isblank(F481),1))))))))))))</f>
        <v>0.6060606061</v>
      </c>
      <c r="Q481" s="4">
        <f>if(L481 = "C",'Survival Probabilities'!$C$7,if(L481="Q",'Survival Probabilities'!$C$8,if(L481="S",'Survival Probabilities'!$C$9,if(isblank(L481),1))))</f>
        <v>0.3369565217</v>
      </c>
      <c r="R481" s="5">
        <f>if(M481='Survival Probabilities'!$B$21,'Survival Probabilities'!$C$21,if(M481='Survival Probabilities'!$B$22,'Survival Probabilities'!$C$22,if(M481='Survival Probabilities'!$B$23,'Survival Probabilities'!$C$23,if(M481='Survival Probabilities'!$B$24,'Survival Probabilities'!$C$24,if(M481='Survival Probabilities'!$B$25,'Survival Probabilities'!$C$25,if(M481='Survival Probabilities'!$B$26,'Survival Probabilities'!$C$26,if(M481='Survival Probabilities'!$B$27,'Survival Probabilities'!$C$27,if(M481='Survival Probabilities'!$B$28,5%,if(M481="",1)))))))))</f>
        <v>1</v>
      </c>
      <c r="S481" s="4">
        <f t="shared" si="1"/>
        <v>0.03680163186</v>
      </c>
      <c r="T481" s="5">
        <f>if(S481&gt;='Survival Probabilities'!$J$4,1,0)</f>
        <v>1</v>
      </c>
      <c r="U481" s="5">
        <f t="shared" si="2"/>
        <v>1</v>
      </c>
    </row>
    <row r="482">
      <c r="A482" s="3">
        <v>481.0</v>
      </c>
      <c r="B482" s="3">
        <v>0.0</v>
      </c>
      <c r="C482" s="3">
        <v>3.0</v>
      </c>
      <c r="D482" s="3" t="s">
        <v>701</v>
      </c>
      <c r="E482" s="3" t="s">
        <v>22</v>
      </c>
      <c r="F482" s="3">
        <v>9.0</v>
      </c>
      <c r="G482" s="3">
        <v>5.0</v>
      </c>
      <c r="H482" s="3">
        <v>2.0</v>
      </c>
      <c r="I482" s="3" t="s">
        <v>114</v>
      </c>
      <c r="J482" s="3">
        <v>46.9</v>
      </c>
      <c r="L482" s="3" t="s">
        <v>24</v>
      </c>
      <c r="M482" s="5" t="str">
        <f t="shared" si="3"/>
        <v/>
      </c>
      <c r="N482" s="4">
        <f>if(C482=1,'Survival Probabilities'!$C$2,if(C482 = 2,'Survival Probabilities'!$C$3,if(C482 = 3,'Survival Probabilities'!$C$4,if(isblank(C482),1))))</f>
        <v>0.2428571429</v>
      </c>
      <c r="O482" s="4">
        <f>if(E482 = "male",'Survival Probabilities'!$C$5,if(E482="female",'Survival Probabilities'!$C$6,if(isblank(E482),1)))</f>
        <v>0.1889081456</v>
      </c>
      <c r="P482" s="4">
        <f>if(F482 &lt; 1,'Survival Probabilities'!$C$10,if(and(F482&gt;= 1, F482&lt;5),'Survival Probabilities'!$C$11, if(and(F482&gt;= 5, F482&lt;10),'Survival Probabilities'!$C$12,if(and(F482&gt;= 10, F482&lt;20),'Survival Probabilities'!$C$13,if(and(F482&gt;= 20, F482&lt;30),'Survival Probabilities'!$C$14,if(and(F482&gt;= 30, F482&lt;40),'Survival Probabilities'!$C$15,if(and(F482&gt;= 40, F482&lt;50),'Survival Probabilities'!$C$16,if(and(F482&gt;= 50, F482&lt;60),'Survival Probabilities'!$C$17,if(and(F482&gt;= 60, F482&lt;70),'Survival Probabilities'!$C$18,if(and(F482&gt;= 70, F482&lt;80),5%,if(and(F482&gt;= 80, F482&lt;90),5%,if(isblank(F482),1))))))))))))</f>
        <v>0.5</v>
      </c>
      <c r="Q482" s="4">
        <f>if(L482 = "C",'Survival Probabilities'!$C$7,if(L482="Q",'Survival Probabilities'!$C$8,if(L482="S",'Survival Probabilities'!$C$9,if(isblank(L482),1))))</f>
        <v>0.3369565217</v>
      </c>
      <c r="R482" s="5">
        <f>if(M482='Survival Probabilities'!$B$21,'Survival Probabilities'!$C$21,if(M482='Survival Probabilities'!$B$22,'Survival Probabilities'!$C$22,if(M482='Survival Probabilities'!$B$23,'Survival Probabilities'!$C$23,if(M482='Survival Probabilities'!$B$24,'Survival Probabilities'!$C$24,if(M482='Survival Probabilities'!$B$25,'Survival Probabilities'!$C$25,if(M482='Survival Probabilities'!$B$26,'Survival Probabilities'!$C$26,if(M482='Survival Probabilities'!$B$27,'Survival Probabilities'!$C$27,if(M482='Survival Probabilities'!$B$28,5%,if(M482="",1)))))))))</f>
        <v>1</v>
      </c>
      <c r="S482" s="4">
        <f t="shared" si="1"/>
        <v>0.007729393845</v>
      </c>
      <c r="T482" s="5">
        <f>if(S482&gt;='Survival Probabilities'!$J$4,1,0)</f>
        <v>0</v>
      </c>
      <c r="U482" s="5">
        <f t="shared" si="2"/>
        <v>1</v>
      </c>
    </row>
    <row r="483">
      <c r="A483" s="3">
        <v>482.0</v>
      </c>
      <c r="B483" s="3">
        <v>0.0</v>
      </c>
      <c r="C483" s="3">
        <v>2.0</v>
      </c>
      <c r="D483" s="3" t="s">
        <v>702</v>
      </c>
      <c r="E483" s="3" t="s">
        <v>22</v>
      </c>
      <c r="G483" s="3">
        <v>0.0</v>
      </c>
      <c r="H483" s="3">
        <v>0.0</v>
      </c>
      <c r="I483" s="3">
        <v>239854.0</v>
      </c>
      <c r="J483" s="3">
        <v>0.0</v>
      </c>
      <c r="L483" s="3" t="s">
        <v>24</v>
      </c>
      <c r="M483" s="5" t="str">
        <f t="shared" si="3"/>
        <v/>
      </c>
      <c r="N483" s="4">
        <f>if(C483=1,'Survival Probabilities'!$C$2,if(C483 = 2,'Survival Probabilities'!$C$3,if(C483 = 3,'Survival Probabilities'!$C$4,if(isblank(C483),1))))</f>
        <v>0.472826087</v>
      </c>
      <c r="O483" s="4">
        <f>if(E483 = "male",'Survival Probabilities'!$C$5,if(E483="female",'Survival Probabilities'!$C$6,if(isblank(E483),1)))</f>
        <v>0.1889081456</v>
      </c>
      <c r="P483" s="4">
        <f>if(F483 &lt; 1,'Survival Probabilities'!$C$10,if(and(F483&gt;= 1, F483&lt;5),'Survival Probabilities'!$C$11, if(and(F483&gt;= 5, F483&lt;10),'Survival Probabilities'!$C$12,if(and(F483&gt;= 10, F483&lt;20),'Survival Probabilities'!$C$13,if(and(F483&gt;= 20, F483&lt;30),'Survival Probabilities'!$C$14,if(and(F483&gt;= 30, F483&lt;40),'Survival Probabilities'!$C$15,if(and(F483&gt;= 40, F483&lt;50),'Survival Probabilities'!$C$16,if(and(F483&gt;= 50, F483&lt;60),'Survival Probabilities'!$C$17,if(and(F483&gt;= 60, F483&lt;70),'Survival Probabilities'!$C$18,if(and(F483&gt;= 70, F483&lt;80),5%,if(and(F483&gt;= 80, F483&lt;90),5%,if(isblank(F483),1))))))))))))</f>
        <v>1</v>
      </c>
      <c r="Q483" s="4">
        <f>if(L483 = "C",'Survival Probabilities'!$C$7,if(L483="Q",'Survival Probabilities'!$C$8,if(L483="S",'Survival Probabilities'!$C$9,if(isblank(L483),1))))</f>
        <v>0.3369565217</v>
      </c>
      <c r="R483" s="5">
        <f>if(M483='Survival Probabilities'!$B$21,'Survival Probabilities'!$C$21,if(M483='Survival Probabilities'!$B$22,'Survival Probabilities'!$C$22,if(M483='Survival Probabilities'!$B$23,'Survival Probabilities'!$C$23,if(M483='Survival Probabilities'!$B$24,'Survival Probabilities'!$C$24,if(M483='Survival Probabilities'!$B$25,'Survival Probabilities'!$C$25,if(M483='Survival Probabilities'!$B$26,'Survival Probabilities'!$C$26,if(M483='Survival Probabilities'!$B$27,'Survival Probabilities'!$C$27,if(M483='Survival Probabilities'!$B$28,5%,if(M483="",1)))))))))</f>
        <v>1</v>
      </c>
      <c r="S483" s="4">
        <f t="shared" si="1"/>
        <v>0.03009719215</v>
      </c>
      <c r="T483" s="5">
        <f>if(S483&gt;='Survival Probabilities'!$J$4,1,0)</f>
        <v>1</v>
      </c>
      <c r="U483" s="5">
        <f t="shared" si="2"/>
        <v>0</v>
      </c>
    </row>
    <row r="484">
      <c r="A484" s="3">
        <v>483.0</v>
      </c>
      <c r="B484" s="3">
        <v>0.0</v>
      </c>
      <c r="C484" s="3">
        <v>3.0</v>
      </c>
      <c r="D484" s="3" t="s">
        <v>703</v>
      </c>
      <c r="E484" s="3" t="s">
        <v>22</v>
      </c>
      <c r="F484" s="3">
        <v>50.0</v>
      </c>
      <c r="G484" s="3">
        <v>0.0</v>
      </c>
      <c r="H484" s="3">
        <v>0.0</v>
      </c>
      <c r="I484" s="3" t="s">
        <v>704</v>
      </c>
      <c r="J484" s="3">
        <v>8.05</v>
      </c>
      <c r="L484" s="3" t="s">
        <v>24</v>
      </c>
      <c r="M484" s="5" t="str">
        <f t="shared" si="3"/>
        <v/>
      </c>
      <c r="N484" s="4">
        <f>if(C484=1,'Survival Probabilities'!$C$2,if(C484 = 2,'Survival Probabilities'!$C$3,if(C484 = 3,'Survival Probabilities'!$C$4,if(isblank(C484),1))))</f>
        <v>0.2428571429</v>
      </c>
      <c r="O484" s="4">
        <f>if(E484 = "male",'Survival Probabilities'!$C$5,if(E484="female",'Survival Probabilities'!$C$6,if(isblank(E484),1)))</f>
        <v>0.1889081456</v>
      </c>
      <c r="P484" s="4">
        <f>if(F484 &lt; 1,'Survival Probabilities'!$C$10,if(and(F484&gt;= 1, F484&lt;5),'Survival Probabilities'!$C$11, if(and(F484&gt;= 5, F484&lt;10),'Survival Probabilities'!$C$12,if(and(F484&gt;= 10, F484&lt;20),'Survival Probabilities'!$C$13,if(and(F484&gt;= 20, F484&lt;30),'Survival Probabilities'!$C$14,if(and(F484&gt;= 30, F484&lt;40),'Survival Probabilities'!$C$15,if(and(F484&gt;= 40, F484&lt;50),'Survival Probabilities'!$C$16,if(and(F484&gt;= 50, F484&lt;60),'Survival Probabilities'!$C$17,if(and(F484&gt;= 60, F484&lt;70),'Survival Probabilities'!$C$18,if(and(F484&gt;= 70, F484&lt;80),5%,if(and(F484&gt;= 80, F484&lt;90),5%,if(isblank(F484),1))))))))))))</f>
        <v>0.4166666667</v>
      </c>
      <c r="Q484" s="4">
        <f>if(L484 = "C",'Survival Probabilities'!$C$7,if(L484="Q",'Survival Probabilities'!$C$8,if(L484="S",'Survival Probabilities'!$C$9,if(isblank(L484),1))))</f>
        <v>0.3369565217</v>
      </c>
      <c r="R484" s="5">
        <f>if(M484='Survival Probabilities'!$B$21,'Survival Probabilities'!$C$21,if(M484='Survival Probabilities'!$B$22,'Survival Probabilities'!$C$22,if(M484='Survival Probabilities'!$B$23,'Survival Probabilities'!$C$23,if(M484='Survival Probabilities'!$B$24,'Survival Probabilities'!$C$24,if(M484='Survival Probabilities'!$B$25,'Survival Probabilities'!$C$25,if(M484='Survival Probabilities'!$B$26,'Survival Probabilities'!$C$26,if(M484='Survival Probabilities'!$B$27,'Survival Probabilities'!$C$27,if(M484='Survival Probabilities'!$B$28,5%,if(M484="",1)))))))))</f>
        <v>1</v>
      </c>
      <c r="S484" s="4">
        <f t="shared" si="1"/>
        <v>0.006441161537</v>
      </c>
      <c r="T484" s="5">
        <f>if(S484&gt;='Survival Probabilities'!$J$4,1,0)</f>
        <v>0</v>
      </c>
      <c r="U484" s="5">
        <f t="shared" si="2"/>
        <v>1</v>
      </c>
    </row>
    <row r="485">
      <c r="A485" s="3">
        <v>484.0</v>
      </c>
      <c r="B485" s="3">
        <v>1.0</v>
      </c>
      <c r="C485" s="3">
        <v>3.0</v>
      </c>
      <c r="D485" s="3" t="s">
        <v>705</v>
      </c>
      <c r="E485" s="3" t="s">
        <v>26</v>
      </c>
      <c r="F485" s="3">
        <v>63.0</v>
      </c>
      <c r="G485" s="3">
        <v>0.0</v>
      </c>
      <c r="H485" s="3">
        <v>0.0</v>
      </c>
      <c r="I485" s="3">
        <v>4134.0</v>
      </c>
      <c r="J485" s="3">
        <v>9.5875</v>
      </c>
      <c r="L485" s="3" t="s">
        <v>24</v>
      </c>
      <c r="M485" s="5" t="str">
        <f t="shared" si="3"/>
        <v/>
      </c>
      <c r="N485" s="4">
        <f>if(C485=1,'Survival Probabilities'!$C$2,if(C485 = 2,'Survival Probabilities'!$C$3,if(C485 = 3,'Survival Probabilities'!$C$4,if(isblank(C485),1))))</f>
        <v>0.2428571429</v>
      </c>
      <c r="O485" s="4">
        <f>if(E485 = "male",'Survival Probabilities'!$C$5,if(E485="female",'Survival Probabilities'!$C$6,if(isblank(E485),1)))</f>
        <v>0.7420382166</v>
      </c>
      <c r="P485" s="4">
        <f>if(F485 &lt; 1,'Survival Probabilities'!$C$10,if(and(F485&gt;= 1, F485&lt;5),'Survival Probabilities'!$C$11, if(and(F485&gt;= 5, F485&lt;10),'Survival Probabilities'!$C$12,if(and(F485&gt;= 10, F485&lt;20),'Survival Probabilities'!$C$13,if(and(F485&gt;= 20, F485&lt;30),'Survival Probabilities'!$C$14,if(and(F485&gt;= 30, F485&lt;40),'Survival Probabilities'!$C$15,if(and(F485&gt;= 40, F485&lt;50),'Survival Probabilities'!$C$16,if(and(F485&gt;= 50, F485&lt;60),'Survival Probabilities'!$C$17,if(and(F485&gt;= 60, F485&lt;70),'Survival Probabilities'!$C$18,if(and(F485&gt;= 70, F485&lt;80),5%,if(and(F485&gt;= 80, F485&lt;90),5%,if(isblank(F485),1))))))))))))</f>
        <v>0.3157894737</v>
      </c>
      <c r="Q485" s="4">
        <f>if(L485 = "C",'Survival Probabilities'!$C$7,if(L485="Q",'Survival Probabilities'!$C$8,if(L485="S",'Survival Probabilities'!$C$9,if(isblank(L485),1))))</f>
        <v>0.3369565217</v>
      </c>
      <c r="R485" s="5">
        <f>if(M485='Survival Probabilities'!$B$21,'Survival Probabilities'!$C$21,if(M485='Survival Probabilities'!$B$22,'Survival Probabilities'!$C$22,if(M485='Survival Probabilities'!$B$23,'Survival Probabilities'!$C$23,if(M485='Survival Probabilities'!$B$24,'Survival Probabilities'!$C$24,if(M485='Survival Probabilities'!$B$25,'Survival Probabilities'!$C$25,if(M485='Survival Probabilities'!$B$26,'Survival Probabilities'!$C$26,if(M485='Survival Probabilities'!$B$27,'Survival Probabilities'!$C$27,if(M485='Survival Probabilities'!$B$28,5%,if(M485="",1)))))))))</f>
        <v>1</v>
      </c>
      <c r="S485" s="4">
        <f t="shared" si="1"/>
        <v>0.01917558713</v>
      </c>
      <c r="T485" s="5">
        <f>if(S485&gt;='Survival Probabilities'!$J$4,1,0)</f>
        <v>0</v>
      </c>
      <c r="U485" s="5">
        <f t="shared" si="2"/>
        <v>0</v>
      </c>
    </row>
    <row r="486">
      <c r="A486" s="3">
        <v>485.0</v>
      </c>
      <c r="B486" s="3">
        <v>1.0</v>
      </c>
      <c r="C486" s="3">
        <v>1.0</v>
      </c>
      <c r="D486" s="3" t="s">
        <v>706</v>
      </c>
      <c r="E486" s="3" t="s">
        <v>22</v>
      </c>
      <c r="F486" s="3">
        <v>25.0</v>
      </c>
      <c r="G486" s="3">
        <v>1.0</v>
      </c>
      <c r="H486" s="3">
        <v>0.0</v>
      </c>
      <c r="I486" s="3">
        <v>11967.0</v>
      </c>
      <c r="J486" s="3">
        <v>91.0792</v>
      </c>
      <c r="K486" s="3" t="s">
        <v>448</v>
      </c>
      <c r="L486" s="3" t="s">
        <v>29</v>
      </c>
      <c r="M486" s="5" t="str">
        <f t="shared" si="3"/>
        <v>B</v>
      </c>
      <c r="N486" s="4">
        <f>if(C486=1,'Survival Probabilities'!$C$2,if(C486 = 2,'Survival Probabilities'!$C$3,if(C486 = 3,'Survival Probabilities'!$C$4,if(isblank(C486),1))))</f>
        <v>0.6296296296</v>
      </c>
      <c r="O486" s="4">
        <f>if(E486 = "male",'Survival Probabilities'!$C$5,if(E486="female",'Survival Probabilities'!$C$6,if(isblank(E486),1)))</f>
        <v>0.1889081456</v>
      </c>
      <c r="P486" s="4">
        <f>if(F486 &lt; 1,'Survival Probabilities'!$C$10,if(and(F486&gt;= 1, F486&lt;5),'Survival Probabilities'!$C$11, if(and(F486&gt;= 5, F486&lt;10),'Survival Probabilities'!$C$12,if(and(F486&gt;= 10, F486&lt;20),'Survival Probabilities'!$C$13,if(and(F486&gt;= 20, F486&lt;30),'Survival Probabilities'!$C$14,if(and(F486&gt;= 30, F486&lt;40),'Survival Probabilities'!$C$15,if(and(F486&gt;= 40, F486&lt;50),'Survival Probabilities'!$C$16,if(and(F486&gt;= 50, F486&lt;60),'Survival Probabilities'!$C$17,if(and(F486&gt;= 60, F486&lt;70),'Survival Probabilities'!$C$18,if(and(F486&gt;= 70, F486&lt;80),5%,if(and(F486&gt;= 80, F486&lt;90),5%,if(isblank(F486),1))))))))))))</f>
        <v>0.35</v>
      </c>
      <c r="Q486" s="4">
        <f>if(L486 = "C",'Survival Probabilities'!$C$7,if(L486="Q",'Survival Probabilities'!$C$8,if(L486="S",'Survival Probabilities'!$C$9,if(isblank(L486),1))))</f>
        <v>0.5535714286</v>
      </c>
      <c r="R486" s="4">
        <f>if(M486='Survival Probabilities'!$B$21,'Survival Probabilities'!$C$21,if(M486='Survival Probabilities'!$B$22,'Survival Probabilities'!$C$22,if(M486='Survival Probabilities'!$B$23,'Survival Probabilities'!$C$23,if(M486='Survival Probabilities'!$B$24,'Survival Probabilities'!$C$24,if(M486='Survival Probabilities'!$B$25,'Survival Probabilities'!$C$25,if(M486='Survival Probabilities'!$B$26,'Survival Probabilities'!$C$26,if(M486='Survival Probabilities'!$B$27,'Survival Probabilities'!$C$27,if(M486='Survival Probabilities'!$B$28,5%,if(M486="",1)))))))))</f>
        <v>0.7446808511</v>
      </c>
      <c r="S486" s="4">
        <f t="shared" si="1"/>
        <v>0.01716120343</v>
      </c>
      <c r="T486" s="5">
        <f>if(S486&gt;='Survival Probabilities'!$J$4,1,0)</f>
        <v>0</v>
      </c>
      <c r="U486" s="5">
        <f t="shared" si="2"/>
        <v>0</v>
      </c>
    </row>
    <row r="487">
      <c r="A487" s="3">
        <v>486.0</v>
      </c>
      <c r="B487" s="3">
        <v>0.0</v>
      </c>
      <c r="C487" s="3">
        <v>3.0</v>
      </c>
      <c r="D487" s="3" t="s">
        <v>707</v>
      </c>
      <c r="E487" s="3" t="s">
        <v>26</v>
      </c>
      <c r="G487" s="3">
        <v>3.0</v>
      </c>
      <c r="H487" s="3">
        <v>1.0</v>
      </c>
      <c r="I487" s="3">
        <v>4133.0</v>
      </c>
      <c r="J487" s="3">
        <v>25.4667</v>
      </c>
      <c r="L487" s="3" t="s">
        <v>24</v>
      </c>
      <c r="M487" s="5" t="str">
        <f t="shared" si="3"/>
        <v/>
      </c>
      <c r="N487" s="4">
        <f>if(C487=1,'Survival Probabilities'!$C$2,if(C487 = 2,'Survival Probabilities'!$C$3,if(C487 = 3,'Survival Probabilities'!$C$4,if(isblank(C487),1))))</f>
        <v>0.2428571429</v>
      </c>
      <c r="O487" s="4">
        <f>if(E487 = "male",'Survival Probabilities'!$C$5,if(E487="female",'Survival Probabilities'!$C$6,if(isblank(E487),1)))</f>
        <v>0.7420382166</v>
      </c>
      <c r="P487" s="4">
        <f>if(F487 &lt; 1,'Survival Probabilities'!$C$10,if(and(F487&gt;= 1, F487&lt;5),'Survival Probabilities'!$C$11, if(and(F487&gt;= 5, F487&lt;10),'Survival Probabilities'!$C$12,if(and(F487&gt;= 10, F487&lt;20),'Survival Probabilities'!$C$13,if(and(F487&gt;= 20, F487&lt;30),'Survival Probabilities'!$C$14,if(and(F487&gt;= 30, F487&lt;40),'Survival Probabilities'!$C$15,if(and(F487&gt;= 40, F487&lt;50),'Survival Probabilities'!$C$16,if(and(F487&gt;= 50, F487&lt;60),'Survival Probabilities'!$C$17,if(and(F487&gt;= 60, F487&lt;70),'Survival Probabilities'!$C$18,if(and(F487&gt;= 70, F487&lt;80),5%,if(and(F487&gt;= 80, F487&lt;90),5%,if(isblank(F487),1))))))))))))</f>
        <v>1</v>
      </c>
      <c r="Q487" s="4">
        <f>if(L487 = "C",'Survival Probabilities'!$C$7,if(L487="Q",'Survival Probabilities'!$C$8,if(L487="S",'Survival Probabilities'!$C$9,if(isblank(L487),1))))</f>
        <v>0.3369565217</v>
      </c>
      <c r="R487" s="5">
        <f>if(M487='Survival Probabilities'!$B$21,'Survival Probabilities'!$C$21,if(M487='Survival Probabilities'!$B$22,'Survival Probabilities'!$C$22,if(M487='Survival Probabilities'!$B$23,'Survival Probabilities'!$C$23,if(M487='Survival Probabilities'!$B$24,'Survival Probabilities'!$C$24,if(M487='Survival Probabilities'!$B$25,'Survival Probabilities'!$C$25,if(M487='Survival Probabilities'!$B$26,'Survival Probabilities'!$C$26,if(M487='Survival Probabilities'!$B$27,'Survival Probabilities'!$C$27,if(M487='Survival Probabilities'!$B$28,5%,if(M487="",1)))))))))</f>
        <v>1</v>
      </c>
      <c r="S487" s="4">
        <f t="shared" si="1"/>
        <v>0.06072269257</v>
      </c>
      <c r="T487" s="5">
        <f>if(S487&gt;='Survival Probabilities'!$J$4,1,0)</f>
        <v>1</v>
      </c>
      <c r="U487" s="5">
        <f t="shared" si="2"/>
        <v>0</v>
      </c>
    </row>
    <row r="488">
      <c r="A488" s="3">
        <v>487.0</v>
      </c>
      <c r="B488" s="3">
        <v>1.0</v>
      </c>
      <c r="C488" s="3">
        <v>1.0</v>
      </c>
      <c r="D488" s="3" t="s">
        <v>708</v>
      </c>
      <c r="E488" s="3" t="s">
        <v>26</v>
      </c>
      <c r="F488" s="3">
        <v>35.0</v>
      </c>
      <c r="G488" s="3">
        <v>1.0</v>
      </c>
      <c r="H488" s="3">
        <v>0.0</v>
      </c>
      <c r="I488" s="3">
        <v>19943.0</v>
      </c>
      <c r="J488" s="3">
        <v>90.0</v>
      </c>
      <c r="K488" s="3" t="s">
        <v>351</v>
      </c>
      <c r="L488" s="3" t="s">
        <v>24</v>
      </c>
      <c r="M488" s="5" t="str">
        <f t="shared" si="3"/>
        <v>C</v>
      </c>
      <c r="N488" s="4">
        <f>if(C488=1,'Survival Probabilities'!$C$2,if(C488 = 2,'Survival Probabilities'!$C$3,if(C488 = 3,'Survival Probabilities'!$C$4,if(isblank(C488),1))))</f>
        <v>0.6296296296</v>
      </c>
      <c r="O488" s="4">
        <f>if(E488 = "male",'Survival Probabilities'!$C$5,if(E488="female",'Survival Probabilities'!$C$6,if(isblank(E488),1)))</f>
        <v>0.7420382166</v>
      </c>
      <c r="P488" s="4">
        <f>if(F488 &lt; 1,'Survival Probabilities'!$C$10,if(and(F488&gt;= 1, F488&lt;5),'Survival Probabilities'!$C$11, if(and(F488&gt;= 5, F488&lt;10),'Survival Probabilities'!$C$12,if(and(F488&gt;= 10, F488&lt;20),'Survival Probabilities'!$C$13,if(and(F488&gt;= 20, F488&lt;30),'Survival Probabilities'!$C$14,if(and(F488&gt;= 30, F488&lt;40),'Survival Probabilities'!$C$15,if(and(F488&gt;= 40, F488&lt;50),'Survival Probabilities'!$C$16,if(and(F488&gt;= 50, F488&lt;60),'Survival Probabilities'!$C$17,if(and(F488&gt;= 60, F488&lt;70),'Survival Probabilities'!$C$18,if(and(F488&gt;= 70, F488&lt;80),5%,if(and(F488&gt;= 80, F488&lt;90),5%,if(isblank(F488),1))))))))))))</f>
        <v>0.4371257485</v>
      </c>
      <c r="Q488" s="4">
        <f>if(L488 = "C",'Survival Probabilities'!$C$7,if(L488="Q",'Survival Probabilities'!$C$8,if(L488="S",'Survival Probabilities'!$C$9,if(isblank(L488),1))))</f>
        <v>0.3369565217</v>
      </c>
      <c r="R488" s="4">
        <f>if(M488='Survival Probabilities'!$B$21,'Survival Probabilities'!$C$21,if(M488='Survival Probabilities'!$B$22,'Survival Probabilities'!$C$22,if(M488='Survival Probabilities'!$B$23,'Survival Probabilities'!$C$23,if(M488='Survival Probabilities'!$B$24,'Survival Probabilities'!$C$24,if(M488='Survival Probabilities'!$B$25,'Survival Probabilities'!$C$25,if(M488='Survival Probabilities'!$B$26,'Survival Probabilities'!$C$26,if(M488='Survival Probabilities'!$B$27,'Survival Probabilities'!$C$27,if(M488='Survival Probabilities'!$B$28,5%,if(M488="",1)))))))))</f>
        <v>0.593220339</v>
      </c>
      <c r="S488" s="4">
        <f t="shared" si="1"/>
        <v>0.04082326332</v>
      </c>
      <c r="T488" s="5">
        <f>if(S488&gt;='Survival Probabilities'!$J$4,1,0)</f>
        <v>1</v>
      </c>
      <c r="U488" s="5">
        <f t="shared" si="2"/>
        <v>1</v>
      </c>
    </row>
    <row r="489">
      <c r="A489" s="3">
        <v>488.0</v>
      </c>
      <c r="B489" s="3">
        <v>0.0</v>
      </c>
      <c r="C489" s="3">
        <v>1.0</v>
      </c>
      <c r="D489" s="3" t="s">
        <v>709</v>
      </c>
      <c r="E489" s="3" t="s">
        <v>22</v>
      </c>
      <c r="F489" s="3">
        <v>58.0</v>
      </c>
      <c r="G489" s="3">
        <v>0.0</v>
      </c>
      <c r="H489" s="3">
        <v>0.0</v>
      </c>
      <c r="I489" s="3">
        <v>11771.0</v>
      </c>
      <c r="J489" s="3">
        <v>29.7</v>
      </c>
      <c r="K489" s="3" t="s">
        <v>710</v>
      </c>
      <c r="L489" s="3" t="s">
        <v>29</v>
      </c>
      <c r="M489" s="5" t="str">
        <f t="shared" si="3"/>
        <v>B</v>
      </c>
      <c r="N489" s="4">
        <f>if(C489=1,'Survival Probabilities'!$C$2,if(C489 = 2,'Survival Probabilities'!$C$3,if(C489 = 3,'Survival Probabilities'!$C$4,if(isblank(C489),1))))</f>
        <v>0.6296296296</v>
      </c>
      <c r="O489" s="4">
        <f>if(E489 = "male",'Survival Probabilities'!$C$5,if(E489="female",'Survival Probabilities'!$C$6,if(isblank(E489),1)))</f>
        <v>0.1889081456</v>
      </c>
      <c r="P489" s="4">
        <f>if(F489 &lt; 1,'Survival Probabilities'!$C$10,if(and(F489&gt;= 1, F489&lt;5),'Survival Probabilities'!$C$11, if(and(F489&gt;= 5, F489&lt;10),'Survival Probabilities'!$C$12,if(and(F489&gt;= 10, F489&lt;20),'Survival Probabilities'!$C$13,if(and(F489&gt;= 20, F489&lt;30),'Survival Probabilities'!$C$14,if(and(F489&gt;= 30, F489&lt;40),'Survival Probabilities'!$C$15,if(and(F489&gt;= 40, F489&lt;50),'Survival Probabilities'!$C$16,if(and(F489&gt;= 50, F489&lt;60),'Survival Probabilities'!$C$17,if(and(F489&gt;= 60, F489&lt;70),'Survival Probabilities'!$C$18,if(and(F489&gt;= 70, F489&lt;80),5%,if(and(F489&gt;= 80, F489&lt;90),5%,if(isblank(F489),1))))))))))))</f>
        <v>0.4166666667</v>
      </c>
      <c r="Q489" s="4">
        <f>if(L489 = "C",'Survival Probabilities'!$C$7,if(L489="Q",'Survival Probabilities'!$C$8,if(L489="S",'Survival Probabilities'!$C$9,if(isblank(L489),1))))</f>
        <v>0.5535714286</v>
      </c>
      <c r="R489" s="4">
        <f>if(M489='Survival Probabilities'!$B$21,'Survival Probabilities'!$C$21,if(M489='Survival Probabilities'!$B$22,'Survival Probabilities'!$C$22,if(M489='Survival Probabilities'!$B$23,'Survival Probabilities'!$C$23,if(M489='Survival Probabilities'!$B$24,'Survival Probabilities'!$C$24,if(M489='Survival Probabilities'!$B$25,'Survival Probabilities'!$C$25,if(M489='Survival Probabilities'!$B$26,'Survival Probabilities'!$C$26,if(M489='Survival Probabilities'!$B$27,'Survival Probabilities'!$C$27,if(M489='Survival Probabilities'!$B$28,5%,if(M489="",1)))))))))</f>
        <v>0.7446808511</v>
      </c>
      <c r="S489" s="4">
        <f t="shared" si="1"/>
        <v>0.02043000409</v>
      </c>
      <c r="T489" s="5">
        <f>if(S489&gt;='Survival Probabilities'!$J$4,1,0)</f>
        <v>0</v>
      </c>
      <c r="U489" s="5">
        <f t="shared" si="2"/>
        <v>1</v>
      </c>
    </row>
    <row r="490">
      <c r="A490" s="3">
        <v>489.0</v>
      </c>
      <c r="B490" s="3">
        <v>0.0</v>
      </c>
      <c r="C490" s="3">
        <v>3.0</v>
      </c>
      <c r="D490" s="3" t="s">
        <v>711</v>
      </c>
      <c r="E490" s="3" t="s">
        <v>22</v>
      </c>
      <c r="F490" s="3">
        <v>30.0</v>
      </c>
      <c r="G490" s="3">
        <v>0.0</v>
      </c>
      <c r="H490" s="3">
        <v>0.0</v>
      </c>
      <c r="I490" s="3" t="s">
        <v>712</v>
      </c>
      <c r="J490" s="3">
        <v>8.05</v>
      </c>
      <c r="L490" s="3" t="s">
        <v>24</v>
      </c>
      <c r="M490" s="5" t="str">
        <f t="shared" si="3"/>
        <v/>
      </c>
      <c r="N490" s="4">
        <f>if(C490=1,'Survival Probabilities'!$C$2,if(C490 = 2,'Survival Probabilities'!$C$3,if(C490 = 3,'Survival Probabilities'!$C$4,if(isblank(C490),1))))</f>
        <v>0.2428571429</v>
      </c>
      <c r="O490" s="4">
        <f>if(E490 = "male",'Survival Probabilities'!$C$5,if(E490="female",'Survival Probabilities'!$C$6,if(isblank(E490),1)))</f>
        <v>0.1889081456</v>
      </c>
      <c r="P490" s="4">
        <f>if(F490 &lt; 1,'Survival Probabilities'!$C$10,if(and(F490&gt;= 1, F490&lt;5),'Survival Probabilities'!$C$11, if(and(F490&gt;= 5, F490&lt;10),'Survival Probabilities'!$C$12,if(and(F490&gt;= 10, F490&lt;20),'Survival Probabilities'!$C$13,if(and(F490&gt;= 20, F490&lt;30),'Survival Probabilities'!$C$14,if(and(F490&gt;= 30, F490&lt;40),'Survival Probabilities'!$C$15,if(and(F490&gt;= 40, F490&lt;50),'Survival Probabilities'!$C$16,if(and(F490&gt;= 50, F490&lt;60),'Survival Probabilities'!$C$17,if(and(F490&gt;= 60, F490&lt;70),'Survival Probabilities'!$C$18,if(and(F490&gt;= 70, F490&lt;80),5%,if(and(F490&gt;= 80, F490&lt;90),5%,if(isblank(F490),1))))))))))))</f>
        <v>0.4371257485</v>
      </c>
      <c r="Q490" s="4">
        <f>if(L490 = "C",'Survival Probabilities'!$C$7,if(L490="Q",'Survival Probabilities'!$C$8,if(L490="S",'Survival Probabilities'!$C$9,if(isblank(L490),1))))</f>
        <v>0.3369565217</v>
      </c>
      <c r="R490" s="5">
        <f>if(M490='Survival Probabilities'!$B$21,'Survival Probabilities'!$C$21,if(M490='Survival Probabilities'!$B$22,'Survival Probabilities'!$C$22,if(M490='Survival Probabilities'!$B$23,'Survival Probabilities'!$C$23,if(M490='Survival Probabilities'!$B$24,'Survival Probabilities'!$C$24,if(M490='Survival Probabilities'!$B$25,'Survival Probabilities'!$C$25,if(M490='Survival Probabilities'!$B$26,'Survival Probabilities'!$C$26,if(M490='Survival Probabilities'!$B$27,'Survival Probabilities'!$C$27,if(M490='Survival Probabilities'!$B$28,5%,if(M490="",1)))))))))</f>
        <v>1</v>
      </c>
      <c r="S490" s="4">
        <f t="shared" si="1"/>
        <v>0.00675743414</v>
      </c>
      <c r="T490" s="5">
        <f>if(S490&gt;='Survival Probabilities'!$J$4,1,0)</f>
        <v>0</v>
      </c>
      <c r="U490" s="5">
        <f t="shared" si="2"/>
        <v>1</v>
      </c>
    </row>
    <row r="491">
      <c r="A491" s="3">
        <v>490.0</v>
      </c>
      <c r="B491" s="3">
        <v>1.0</v>
      </c>
      <c r="C491" s="3">
        <v>3.0</v>
      </c>
      <c r="D491" s="3" t="s">
        <v>713</v>
      </c>
      <c r="E491" s="3" t="s">
        <v>22</v>
      </c>
      <c r="F491" s="3">
        <v>9.0</v>
      </c>
      <c r="G491" s="3">
        <v>1.0</v>
      </c>
      <c r="H491" s="3">
        <v>1.0</v>
      </c>
      <c r="I491" s="3" t="s">
        <v>531</v>
      </c>
      <c r="J491" s="3">
        <v>15.9</v>
      </c>
      <c r="L491" s="3" t="s">
        <v>24</v>
      </c>
      <c r="M491" s="5" t="str">
        <f t="shared" si="3"/>
        <v/>
      </c>
      <c r="N491" s="4">
        <f>if(C491=1,'Survival Probabilities'!$C$2,if(C491 = 2,'Survival Probabilities'!$C$3,if(C491 = 3,'Survival Probabilities'!$C$4,if(isblank(C491),1))))</f>
        <v>0.2428571429</v>
      </c>
      <c r="O491" s="4">
        <f>if(E491 = "male",'Survival Probabilities'!$C$5,if(E491="female",'Survival Probabilities'!$C$6,if(isblank(E491),1)))</f>
        <v>0.1889081456</v>
      </c>
      <c r="P491" s="4">
        <f>if(F491 &lt; 1,'Survival Probabilities'!$C$10,if(and(F491&gt;= 1, F491&lt;5),'Survival Probabilities'!$C$11, if(and(F491&gt;= 5, F491&lt;10),'Survival Probabilities'!$C$12,if(and(F491&gt;= 10, F491&lt;20),'Survival Probabilities'!$C$13,if(and(F491&gt;= 20, F491&lt;30),'Survival Probabilities'!$C$14,if(and(F491&gt;= 30, F491&lt;40),'Survival Probabilities'!$C$15,if(and(F491&gt;= 40, F491&lt;50),'Survival Probabilities'!$C$16,if(and(F491&gt;= 50, F491&lt;60),'Survival Probabilities'!$C$17,if(and(F491&gt;= 60, F491&lt;70),'Survival Probabilities'!$C$18,if(and(F491&gt;= 70, F491&lt;80),5%,if(and(F491&gt;= 80, F491&lt;90),5%,if(isblank(F491),1))))))))))))</f>
        <v>0.5</v>
      </c>
      <c r="Q491" s="4">
        <f>if(L491 = "C",'Survival Probabilities'!$C$7,if(L491="Q",'Survival Probabilities'!$C$8,if(L491="S",'Survival Probabilities'!$C$9,if(isblank(L491),1))))</f>
        <v>0.3369565217</v>
      </c>
      <c r="R491" s="5">
        <f>if(M491='Survival Probabilities'!$B$21,'Survival Probabilities'!$C$21,if(M491='Survival Probabilities'!$B$22,'Survival Probabilities'!$C$22,if(M491='Survival Probabilities'!$B$23,'Survival Probabilities'!$C$23,if(M491='Survival Probabilities'!$B$24,'Survival Probabilities'!$C$24,if(M491='Survival Probabilities'!$B$25,'Survival Probabilities'!$C$25,if(M491='Survival Probabilities'!$B$26,'Survival Probabilities'!$C$26,if(M491='Survival Probabilities'!$B$27,'Survival Probabilities'!$C$27,if(M491='Survival Probabilities'!$B$28,5%,if(M491="",1)))))))))</f>
        <v>1</v>
      </c>
      <c r="S491" s="4">
        <f t="shared" si="1"/>
        <v>0.007729393845</v>
      </c>
      <c r="T491" s="5">
        <f>if(S491&gt;='Survival Probabilities'!$J$4,1,0)</f>
        <v>0</v>
      </c>
      <c r="U491" s="5">
        <f t="shared" si="2"/>
        <v>0</v>
      </c>
    </row>
    <row r="492">
      <c r="A492" s="3">
        <v>491.0</v>
      </c>
      <c r="B492" s="3">
        <v>0.0</v>
      </c>
      <c r="C492" s="3">
        <v>3.0</v>
      </c>
      <c r="D492" s="3" t="s">
        <v>714</v>
      </c>
      <c r="E492" s="3" t="s">
        <v>22</v>
      </c>
      <c r="G492" s="3">
        <v>1.0</v>
      </c>
      <c r="H492" s="3">
        <v>0.0</v>
      </c>
      <c r="I492" s="3">
        <v>65304.0</v>
      </c>
      <c r="J492" s="3">
        <v>19.9667</v>
      </c>
      <c r="L492" s="3" t="s">
        <v>24</v>
      </c>
      <c r="M492" s="5" t="str">
        <f t="shared" si="3"/>
        <v/>
      </c>
      <c r="N492" s="4">
        <f>if(C492=1,'Survival Probabilities'!$C$2,if(C492 = 2,'Survival Probabilities'!$C$3,if(C492 = 3,'Survival Probabilities'!$C$4,if(isblank(C492),1))))</f>
        <v>0.2428571429</v>
      </c>
      <c r="O492" s="4">
        <f>if(E492 = "male",'Survival Probabilities'!$C$5,if(E492="female",'Survival Probabilities'!$C$6,if(isblank(E492),1)))</f>
        <v>0.1889081456</v>
      </c>
      <c r="P492" s="4">
        <f>if(F492 &lt; 1,'Survival Probabilities'!$C$10,if(and(F492&gt;= 1, F492&lt;5),'Survival Probabilities'!$C$11, if(and(F492&gt;= 5, F492&lt;10),'Survival Probabilities'!$C$12,if(and(F492&gt;= 10, F492&lt;20),'Survival Probabilities'!$C$13,if(and(F492&gt;= 20, F492&lt;30),'Survival Probabilities'!$C$14,if(and(F492&gt;= 30, F492&lt;40),'Survival Probabilities'!$C$15,if(and(F492&gt;= 40, F492&lt;50),'Survival Probabilities'!$C$16,if(and(F492&gt;= 50, F492&lt;60),'Survival Probabilities'!$C$17,if(and(F492&gt;= 60, F492&lt;70),'Survival Probabilities'!$C$18,if(and(F492&gt;= 70, F492&lt;80),5%,if(and(F492&gt;= 80, F492&lt;90),5%,if(isblank(F492),1))))))))))))</f>
        <v>1</v>
      </c>
      <c r="Q492" s="4">
        <f>if(L492 = "C",'Survival Probabilities'!$C$7,if(L492="Q",'Survival Probabilities'!$C$8,if(L492="S",'Survival Probabilities'!$C$9,if(isblank(L492),1))))</f>
        <v>0.3369565217</v>
      </c>
      <c r="R492" s="5">
        <f>if(M492='Survival Probabilities'!$B$21,'Survival Probabilities'!$C$21,if(M492='Survival Probabilities'!$B$22,'Survival Probabilities'!$C$22,if(M492='Survival Probabilities'!$B$23,'Survival Probabilities'!$C$23,if(M492='Survival Probabilities'!$B$24,'Survival Probabilities'!$C$24,if(M492='Survival Probabilities'!$B$25,'Survival Probabilities'!$C$25,if(M492='Survival Probabilities'!$B$26,'Survival Probabilities'!$C$26,if(M492='Survival Probabilities'!$B$27,'Survival Probabilities'!$C$27,if(M492='Survival Probabilities'!$B$28,5%,if(M492="",1)))))))))</f>
        <v>1</v>
      </c>
      <c r="S492" s="4">
        <f t="shared" si="1"/>
        <v>0.01545878769</v>
      </c>
      <c r="T492" s="5">
        <f>if(S492&gt;='Survival Probabilities'!$J$4,1,0)</f>
        <v>0</v>
      </c>
      <c r="U492" s="5">
        <f t="shared" si="2"/>
        <v>1</v>
      </c>
    </row>
    <row r="493">
      <c r="A493" s="3">
        <v>492.0</v>
      </c>
      <c r="B493" s="3">
        <v>0.0</v>
      </c>
      <c r="C493" s="3">
        <v>3.0</v>
      </c>
      <c r="D493" s="3" t="s">
        <v>715</v>
      </c>
      <c r="E493" s="3" t="s">
        <v>22</v>
      </c>
      <c r="F493" s="3">
        <v>21.0</v>
      </c>
      <c r="G493" s="3">
        <v>0.0</v>
      </c>
      <c r="H493" s="3">
        <v>0.0</v>
      </c>
      <c r="I493" s="3" t="s">
        <v>716</v>
      </c>
      <c r="J493" s="3">
        <v>7.25</v>
      </c>
      <c r="L493" s="3" t="s">
        <v>24</v>
      </c>
      <c r="M493" s="5" t="str">
        <f t="shared" si="3"/>
        <v/>
      </c>
      <c r="N493" s="4">
        <f>if(C493=1,'Survival Probabilities'!$C$2,if(C493 = 2,'Survival Probabilities'!$C$3,if(C493 = 3,'Survival Probabilities'!$C$4,if(isblank(C493),1))))</f>
        <v>0.2428571429</v>
      </c>
      <c r="O493" s="4">
        <f>if(E493 = "male",'Survival Probabilities'!$C$5,if(E493="female",'Survival Probabilities'!$C$6,if(isblank(E493),1)))</f>
        <v>0.1889081456</v>
      </c>
      <c r="P493" s="4">
        <f>if(F493 &lt; 1,'Survival Probabilities'!$C$10,if(and(F493&gt;= 1, F493&lt;5),'Survival Probabilities'!$C$11, if(and(F493&gt;= 5, F493&lt;10),'Survival Probabilities'!$C$12,if(and(F493&gt;= 10, F493&lt;20),'Survival Probabilities'!$C$13,if(and(F493&gt;= 20, F493&lt;30),'Survival Probabilities'!$C$14,if(and(F493&gt;= 30, F493&lt;40),'Survival Probabilities'!$C$15,if(and(F493&gt;= 40, F493&lt;50),'Survival Probabilities'!$C$16,if(and(F493&gt;= 50, F493&lt;60),'Survival Probabilities'!$C$17,if(and(F493&gt;= 60, F493&lt;70),'Survival Probabilities'!$C$18,if(and(F493&gt;= 70, F493&lt;80),5%,if(and(F493&gt;= 80, F493&lt;90),5%,if(isblank(F493),1))))))))))))</f>
        <v>0.35</v>
      </c>
      <c r="Q493" s="4">
        <f>if(L493 = "C",'Survival Probabilities'!$C$7,if(L493="Q",'Survival Probabilities'!$C$8,if(L493="S",'Survival Probabilities'!$C$9,if(isblank(L493),1))))</f>
        <v>0.3369565217</v>
      </c>
      <c r="R493" s="5">
        <f>if(M493='Survival Probabilities'!$B$21,'Survival Probabilities'!$C$21,if(M493='Survival Probabilities'!$B$22,'Survival Probabilities'!$C$22,if(M493='Survival Probabilities'!$B$23,'Survival Probabilities'!$C$23,if(M493='Survival Probabilities'!$B$24,'Survival Probabilities'!$C$24,if(M493='Survival Probabilities'!$B$25,'Survival Probabilities'!$C$25,if(M493='Survival Probabilities'!$B$26,'Survival Probabilities'!$C$26,if(M493='Survival Probabilities'!$B$27,'Survival Probabilities'!$C$27,if(M493='Survival Probabilities'!$B$28,5%,if(M493="",1)))))))))</f>
        <v>1</v>
      </c>
      <c r="S493" s="4">
        <f t="shared" si="1"/>
        <v>0.005410575691</v>
      </c>
      <c r="T493" s="5">
        <f>if(S493&gt;='Survival Probabilities'!$J$4,1,0)</f>
        <v>0</v>
      </c>
      <c r="U493" s="5">
        <f t="shared" si="2"/>
        <v>1</v>
      </c>
    </row>
    <row r="494">
      <c r="A494" s="3">
        <v>493.0</v>
      </c>
      <c r="B494" s="3">
        <v>0.0</v>
      </c>
      <c r="C494" s="3">
        <v>1.0</v>
      </c>
      <c r="D494" s="3" t="s">
        <v>717</v>
      </c>
      <c r="E494" s="3" t="s">
        <v>22</v>
      </c>
      <c r="F494" s="3">
        <v>55.0</v>
      </c>
      <c r="G494" s="3">
        <v>0.0</v>
      </c>
      <c r="H494" s="3">
        <v>0.0</v>
      </c>
      <c r="I494" s="3">
        <v>113787.0</v>
      </c>
      <c r="J494" s="3">
        <v>30.5</v>
      </c>
      <c r="K494" s="3" t="s">
        <v>718</v>
      </c>
      <c r="L494" s="3" t="s">
        <v>24</v>
      </c>
      <c r="M494" s="5" t="str">
        <f t="shared" si="3"/>
        <v>C</v>
      </c>
      <c r="N494" s="4">
        <f>if(C494=1,'Survival Probabilities'!$C$2,if(C494 = 2,'Survival Probabilities'!$C$3,if(C494 = 3,'Survival Probabilities'!$C$4,if(isblank(C494),1))))</f>
        <v>0.6296296296</v>
      </c>
      <c r="O494" s="4">
        <f>if(E494 = "male",'Survival Probabilities'!$C$5,if(E494="female",'Survival Probabilities'!$C$6,if(isblank(E494),1)))</f>
        <v>0.1889081456</v>
      </c>
      <c r="P494" s="4">
        <f>if(F494 &lt; 1,'Survival Probabilities'!$C$10,if(and(F494&gt;= 1, F494&lt;5),'Survival Probabilities'!$C$11, if(and(F494&gt;= 5, F494&lt;10),'Survival Probabilities'!$C$12,if(and(F494&gt;= 10, F494&lt;20),'Survival Probabilities'!$C$13,if(and(F494&gt;= 20, F494&lt;30),'Survival Probabilities'!$C$14,if(and(F494&gt;= 30, F494&lt;40),'Survival Probabilities'!$C$15,if(and(F494&gt;= 40, F494&lt;50),'Survival Probabilities'!$C$16,if(and(F494&gt;= 50, F494&lt;60),'Survival Probabilities'!$C$17,if(and(F494&gt;= 60, F494&lt;70),'Survival Probabilities'!$C$18,if(and(F494&gt;= 70, F494&lt;80),5%,if(and(F494&gt;= 80, F494&lt;90),5%,if(isblank(F494),1))))))))))))</f>
        <v>0.4166666667</v>
      </c>
      <c r="Q494" s="4">
        <f>if(L494 = "C",'Survival Probabilities'!$C$7,if(L494="Q",'Survival Probabilities'!$C$8,if(L494="S",'Survival Probabilities'!$C$9,if(isblank(L494),1))))</f>
        <v>0.3369565217</v>
      </c>
      <c r="R494" s="4">
        <f>if(M494='Survival Probabilities'!$B$21,'Survival Probabilities'!$C$21,if(M494='Survival Probabilities'!$B$22,'Survival Probabilities'!$C$22,if(M494='Survival Probabilities'!$B$23,'Survival Probabilities'!$C$23,if(M494='Survival Probabilities'!$B$24,'Survival Probabilities'!$C$24,if(M494='Survival Probabilities'!$B$25,'Survival Probabilities'!$C$25,if(M494='Survival Probabilities'!$B$26,'Survival Probabilities'!$C$26,if(M494='Survival Probabilities'!$B$27,'Survival Probabilities'!$C$27,if(M494='Survival Probabilities'!$B$28,5%,if(M494="",1)))))))))</f>
        <v>0.593220339</v>
      </c>
      <c r="S494" s="4">
        <f t="shared" si="1"/>
        <v>0.009906368968</v>
      </c>
      <c r="T494" s="5">
        <f>if(S494&gt;='Survival Probabilities'!$J$4,1,0)</f>
        <v>0</v>
      </c>
      <c r="U494" s="5">
        <f t="shared" si="2"/>
        <v>1</v>
      </c>
    </row>
    <row r="495">
      <c r="A495" s="3">
        <v>494.0</v>
      </c>
      <c r="B495" s="3">
        <v>0.0</v>
      </c>
      <c r="C495" s="3">
        <v>1.0</v>
      </c>
      <c r="D495" s="3" t="s">
        <v>719</v>
      </c>
      <c r="E495" s="3" t="s">
        <v>22</v>
      </c>
      <c r="F495" s="3">
        <v>71.0</v>
      </c>
      <c r="G495" s="3">
        <v>0.0</v>
      </c>
      <c r="H495" s="3">
        <v>0.0</v>
      </c>
      <c r="I495" s="3" t="s">
        <v>720</v>
      </c>
      <c r="J495" s="3">
        <v>49.5042</v>
      </c>
      <c r="L495" s="3" t="s">
        <v>29</v>
      </c>
      <c r="M495" s="5" t="str">
        <f t="shared" si="3"/>
        <v/>
      </c>
      <c r="N495" s="4">
        <f>if(C495=1,'Survival Probabilities'!$C$2,if(C495 = 2,'Survival Probabilities'!$C$3,if(C495 = 3,'Survival Probabilities'!$C$4,if(isblank(C495),1))))</f>
        <v>0.6296296296</v>
      </c>
      <c r="O495" s="4">
        <f>if(E495 = "male",'Survival Probabilities'!$C$5,if(E495="female",'Survival Probabilities'!$C$6,if(isblank(E495),1)))</f>
        <v>0.1889081456</v>
      </c>
      <c r="P495" s="5">
        <f>if(F495 &lt; 1,'Survival Probabilities'!$C$10,if(and(F495&gt;= 1, F495&lt;5),'Survival Probabilities'!$C$11, if(and(F495&gt;= 5, F495&lt;10),'Survival Probabilities'!$C$12,if(and(F495&gt;= 10, F495&lt;20),'Survival Probabilities'!$C$13,if(and(F495&gt;= 20, F495&lt;30),'Survival Probabilities'!$C$14,if(and(F495&gt;= 30, F495&lt;40),'Survival Probabilities'!$C$15,if(and(F495&gt;= 40, F495&lt;50),'Survival Probabilities'!$C$16,if(and(F495&gt;= 50, F495&lt;60),'Survival Probabilities'!$C$17,if(and(F495&gt;= 60, F495&lt;70),'Survival Probabilities'!$C$18,if(and(F495&gt;= 70, F495&lt;80),5%,if(and(F495&gt;= 80, F495&lt;90),5%,if(isblank(F495),1))))))))))))</f>
        <v>0.05</v>
      </c>
      <c r="Q495" s="4">
        <f>if(L495 = "C",'Survival Probabilities'!$C$7,if(L495="Q",'Survival Probabilities'!$C$8,if(L495="S",'Survival Probabilities'!$C$9,if(isblank(L495),1))))</f>
        <v>0.5535714286</v>
      </c>
      <c r="R495" s="5">
        <f>if(M495='Survival Probabilities'!$B$21,'Survival Probabilities'!$C$21,if(M495='Survival Probabilities'!$B$22,'Survival Probabilities'!$C$22,if(M495='Survival Probabilities'!$B$23,'Survival Probabilities'!$C$23,if(M495='Survival Probabilities'!$B$24,'Survival Probabilities'!$C$24,if(M495='Survival Probabilities'!$B$25,'Survival Probabilities'!$C$25,if(M495='Survival Probabilities'!$B$26,'Survival Probabilities'!$C$26,if(M495='Survival Probabilities'!$B$27,'Survival Probabilities'!$C$27,if(M495='Survival Probabilities'!$B$28,5%,if(M495="",1)))))))))</f>
        <v>1</v>
      </c>
      <c r="S495" s="4">
        <f t="shared" si="1"/>
        <v>0.00329214923</v>
      </c>
      <c r="T495" s="5">
        <f>if(S495&gt;='Survival Probabilities'!$J$4,1,0)</f>
        <v>0</v>
      </c>
      <c r="U495" s="5">
        <f t="shared" si="2"/>
        <v>1</v>
      </c>
    </row>
    <row r="496">
      <c r="A496" s="3">
        <v>495.0</v>
      </c>
      <c r="B496" s="3">
        <v>0.0</v>
      </c>
      <c r="C496" s="3">
        <v>3.0</v>
      </c>
      <c r="D496" s="3" t="s">
        <v>721</v>
      </c>
      <c r="E496" s="3" t="s">
        <v>22</v>
      </c>
      <c r="F496" s="3">
        <v>21.0</v>
      </c>
      <c r="G496" s="3">
        <v>0.0</v>
      </c>
      <c r="H496" s="3">
        <v>0.0</v>
      </c>
      <c r="I496" s="3" t="s">
        <v>722</v>
      </c>
      <c r="J496" s="3">
        <v>8.05</v>
      </c>
      <c r="L496" s="3" t="s">
        <v>24</v>
      </c>
      <c r="M496" s="5" t="str">
        <f t="shared" si="3"/>
        <v/>
      </c>
      <c r="N496" s="4">
        <f>if(C496=1,'Survival Probabilities'!$C$2,if(C496 = 2,'Survival Probabilities'!$C$3,if(C496 = 3,'Survival Probabilities'!$C$4,if(isblank(C496),1))))</f>
        <v>0.2428571429</v>
      </c>
      <c r="O496" s="4">
        <f>if(E496 = "male",'Survival Probabilities'!$C$5,if(E496="female",'Survival Probabilities'!$C$6,if(isblank(E496),1)))</f>
        <v>0.1889081456</v>
      </c>
      <c r="P496" s="4">
        <f>if(F496 &lt; 1,'Survival Probabilities'!$C$10,if(and(F496&gt;= 1, F496&lt;5),'Survival Probabilities'!$C$11, if(and(F496&gt;= 5, F496&lt;10),'Survival Probabilities'!$C$12,if(and(F496&gt;= 10, F496&lt;20),'Survival Probabilities'!$C$13,if(and(F496&gt;= 20, F496&lt;30),'Survival Probabilities'!$C$14,if(and(F496&gt;= 30, F496&lt;40),'Survival Probabilities'!$C$15,if(and(F496&gt;= 40, F496&lt;50),'Survival Probabilities'!$C$16,if(and(F496&gt;= 50, F496&lt;60),'Survival Probabilities'!$C$17,if(and(F496&gt;= 60, F496&lt;70),'Survival Probabilities'!$C$18,if(and(F496&gt;= 70, F496&lt;80),5%,if(and(F496&gt;= 80, F496&lt;90),5%,if(isblank(F496),1))))))))))))</f>
        <v>0.35</v>
      </c>
      <c r="Q496" s="4">
        <f>if(L496 = "C",'Survival Probabilities'!$C$7,if(L496="Q",'Survival Probabilities'!$C$8,if(L496="S",'Survival Probabilities'!$C$9,if(isblank(L496),1))))</f>
        <v>0.3369565217</v>
      </c>
      <c r="R496" s="5">
        <f>if(M496='Survival Probabilities'!$B$21,'Survival Probabilities'!$C$21,if(M496='Survival Probabilities'!$B$22,'Survival Probabilities'!$C$22,if(M496='Survival Probabilities'!$B$23,'Survival Probabilities'!$C$23,if(M496='Survival Probabilities'!$B$24,'Survival Probabilities'!$C$24,if(M496='Survival Probabilities'!$B$25,'Survival Probabilities'!$C$25,if(M496='Survival Probabilities'!$B$26,'Survival Probabilities'!$C$26,if(M496='Survival Probabilities'!$B$27,'Survival Probabilities'!$C$27,if(M496='Survival Probabilities'!$B$28,5%,if(M496="",1)))))))))</f>
        <v>1</v>
      </c>
      <c r="S496" s="4">
        <f t="shared" si="1"/>
        <v>0.005410575691</v>
      </c>
      <c r="T496" s="5">
        <f>if(S496&gt;='Survival Probabilities'!$J$4,1,0)</f>
        <v>0</v>
      </c>
      <c r="U496" s="5">
        <f t="shared" si="2"/>
        <v>1</v>
      </c>
    </row>
    <row r="497">
      <c r="A497" s="3">
        <v>496.0</v>
      </c>
      <c r="B497" s="3">
        <v>0.0</v>
      </c>
      <c r="C497" s="3">
        <v>3.0</v>
      </c>
      <c r="D497" s="3" t="s">
        <v>723</v>
      </c>
      <c r="E497" s="3" t="s">
        <v>22</v>
      </c>
      <c r="G497" s="3">
        <v>0.0</v>
      </c>
      <c r="H497" s="3">
        <v>0.0</v>
      </c>
      <c r="I497" s="3">
        <v>2627.0</v>
      </c>
      <c r="J497" s="3">
        <v>14.4583</v>
      </c>
      <c r="L497" s="3" t="s">
        <v>29</v>
      </c>
      <c r="M497" s="5" t="str">
        <f t="shared" si="3"/>
        <v/>
      </c>
      <c r="N497" s="4">
        <f>if(C497=1,'Survival Probabilities'!$C$2,if(C497 = 2,'Survival Probabilities'!$C$3,if(C497 = 3,'Survival Probabilities'!$C$4,if(isblank(C497),1))))</f>
        <v>0.2428571429</v>
      </c>
      <c r="O497" s="4">
        <f>if(E497 = "male",'Survival Probabilities'!$C$5,if(E497="female",'Survival Probabilities'!$C$6,if(isblank(E497),1)))</f>
        <v>0.1889081456</v>
      </c>
      <c r="P497" s="4">
        <f>if(F497 &lt; 1,'Survival Probabilities'!$C$10,if(and(F497&gt;= 1, F497&lt;5),'Survival Probabilities'!$C$11, if(and(F497&gt;= 5, F497&lt;10),'Survival Probabilities'!$C$12,if(and(F497&gt;= 10, F497&lt;20),'Survival Probabilities'!$C$13,if(and(F497&gt;= 20, F497&lt;30),'Survival Probabilities'!$C$14,if(and(F497&gt;= 30, F497&lt;40),'Survival Probabilities'!$C$15,if(and(F497&gt;= 40, F497&lt;50),'Survival Probabilities'!$C$16,if(and(F497&gt;= 50, F497&lt;60),'Survival Probabilities'!$C$17,if(and(F497&gt;= 60, F497&lt;70),'Survival Probabilities'!$C$18,if(and(F497&gt;= 70, F497&lt;80),5%,if(and(F497&gt;= 80, F497&lt;90),5%,if(isblank(F497),1))))))))))))</f>
        <v>1</v>
      </c>
      <c r="Q497" s="4">
        <f>if(L497 = "C",'Survival Probabilities'!$C$7,if(L497="Q",'Survival Probabilities'!$C$8,if(L497="S",'Survival Probabilities'!$C$9,if(isblank(L497),1))))</f>
        <v>0.5535714286</v>
      </c>
      <c r="R497" s="5">
        <f>if(M497='Survival Probabilities'!$B$21,'Survival Probabilities'!$C$21,if(M497='Survival Probabilities'!$B$22,'Survival Probabilities'!$C$22,if(M497='Survival Probabilities'!$B$23,'Survival Probabilities'!$C$23,if(M497='Survival Probabilities'!$B$24,'Survival Probabilities'!$C$24,if(M497='Survival Probabilities'!$B$25,'Survival Probabilities'!$C$25,if(M497='Survival Probabilities'!$B$26,'Survival Probabilities'!$C$26,if(M497='Survival Probabilities'!$B$27,'Survival Probabilities'!$C$27,if(M497='Survival Probabilities'!$B$28,5%,if(M497="",1)))))))))</f>
        <v>1</v>
      </c>
      <c r="S497" s="4">
        <f t="shared" si="1"/>
        <v>0.02539657978</v>
      </c>
      <c r="T497" s="5">
        <f>if(S497&gt;='Survival Probabilities'!$J$4,1,0)</f>
        <v>0</v>
      </c>
      <c r="U497" s="5">
        <f t="shared" si="2"/>
        <v>1</v>
      </c>
    </row>
    <row r="498">
      <c r="A498" s="3">
        <v>497.0</v>
      </c>
      <c r="B498" s="3">
        <v>1.0</v>
      </c>
      <c r="C498" s="3">
        <v>1.0</v>
      </c>
      <c r="D498" s="3" t="s">
        <v>724</v>
      </c>
      <c r="E498" s="3" t="s">
        <v>26</v>
      </c>
      <c r="F498" s="3">
        <v>54.0</v>
      </c>
      <c r="G498" s="3">
        <v>1.0</v>
      </c>
      <c r="H498" s="3">
        <v>0.0</v>
      </c>
      <c r="I498" s="3">
        <v>36947.0</v>
      </c>
      <c r="J498" s="3">
        <v>78.2667</v>
      </c>
      <c r="K498" s="3" t="s">
        <v>725</v>
      </c>
      <c r="L498" s="3" t="s">
        <v>29</v>
      </c>
      <c r="M498" s="5" t="str">
        <f t="shared" si="3"/>
        <v>D</v>
      </c>
      <c r="N498" s="4">
        <f>if(C498=1,'Survival Probabilities'!$C$2,if(C498 = 2,'Survival Probabilities'!$C$3,if(C498 = 3,'Survival Probabilities'!$C$4,if(isblank(C498),1))))</f>
        <v>0.6296296296</v>
      </c>
      <c r="O498" s="4">
        <f>if(E498 = "male",'Survival Probabilities'!$C$5,if(E498="female",'Survival Probabilities'!$C$6,if(isblank(E498),1)))</f>
        <v>0.7420382166</v>
      </c>
      <c r="P498" s="4">
        <f>if(F498 &lt; 1,'Survival Probabilities'!$C$10,if(and(F498&gt;= 1, F498&lt;5),'Survival Probabilities'!$C$11, if(and(F498&gt;= 5, F498&lt;10),'Survival Probabilities'!$C$12,if(and(F498&gt;= 10, F498&lt;20),'Survival Probabilities'!$C$13,if(and(F498&gt;= 20, F498&lt;30),'Survival Probabilities'!$C$14,if(and(F498&gt;= 30, F498&lt;40),'Survival Probabilities'!$C$15,if(and(F498&gt;= 40, F498&lt;50),'Survival Probabilities'!$C$16,if(and(F498&gt;= 50, F498&lt;60),'Survival Probabilities'!$C$17,if(and(F498&gt;= 60, F498&lt;70),'Survival Probabilities'!$C$18,if(and(F498&gt;= 70, F498&lt;80),5%,if(and(F498&gt;= 80, F498&lt;90),5%,if(isblank(F498),1))))))))))))</f>
        <v>0.4166666667</v>
      </c>
      <c r="Q498" s="4">
        <f>if(L498 = "C",'Survival Probabilities'!$C$7,if(L498="Q",'Survival Probabilities'!$C$8,if(L498="S",'Survival Probabilities'!$C$9,if(isblank(L498),1))))</f>
        <v>0.5535714286</v>
      </c>
      <c r="R498" s="4">
        <f>if(M498='Survival Probabilities'!$B$21,'Survival Probabilities'!$C$21,if(M498='Survival Probabilities'!$B$22,'Survival Probabilities'!$C$22,if(M498='Survival Probabilities'!$B$23,'Survival Probabilities'!$C$23,if(M498='Survival Probabilities'!$B$24,'Survival Probabilities'!$C$24,if(M498='Survival Probabilities'!$B$25,'Survival Probabilities'!$C$25,if(M498='Survival Probabilities'!$B$26,'Survival Probabilities'!$C$26,if(M498='Survival Probabilities'!$B$27,'Survival Probabilities'!$C$27,if(M498='Survival Probabilities'!$B$28,5%,if(M498="",1)))))))))</f>
        <v>0.7575757576</v>
      </c>
      <c r="S498" s="4">
        <f t="shared" si="1"/>
        <v>0.08163942253</v>
      </c>
      <c r="T498" s="5">
        <f>if(S498&gt;='Survival Probabilities'!$J$4,1,0)</f>
        <v>1</v>
      </c>
      <c r="U498" s="5">
        <f t="shared" si="2"/>
        <v>1</v>
      </c>
    </row>
    <row r="499">
      <c r="A499" s="3">
        <v>498.0</v>
      </c>
      <c r="B499" s="3">
        <v>0.0</v>
      </c>
      <c r="C499" s="3">
        <v>3.0</v>
      </c>
      <c r="D499" s="3" t="s">
        <v>726</v>
      </c>
      <c r="E499" s="3" t="s">
        <v>22</v>
      </c>
      <c r="G499" s="3">
        <v>0.0</v>
      </c>
      <c r="H499" s="3">
        <v>0.0</v>
      </c>
      <c r="I499" s="3" t="s">
        <v>727</v>
      </c>
      <c r="J499" s="3">
        <v>15.1</v>
      </c>
      <c r="L499" s="3" t="s">
        <v>24</v>
      </c>
      <c r="M499" s="5" t="str">
        <f t="shared" si="3"/>
        <v/>
      </c>
      <c r="N499" s="4">
        <f>if(C499=1,'Survival Probabilities'!$C$2,if(C499 = 2,'Survival Probabilities'!$C$3,if(C499 = 3,'Survival Probabilities'!$C$4,if(isblank(C499),1))))</f>
        <v>0.2428571429</v>
      </c>
      <c r="O499" s="4">
        <f>if(E499 = "male",'Survival Probabilities'!$C$5,if(E499="female",'Survival Probabilities'!$C$6,if(isblank(E499),1)))</f>
        <v>0.1889081456</v>
      </c>
      <c r="P499" s="4">
        <f>if(F499 &lt; 1,'Survival Probabilities'!$C$10,if(and(F499&gt;= 1, F499&lt;5),'Survival Probabilities'!$C$11, if(and(F499&gt;= 5, F499&lt;10),'Survival Probabilities'!$C$12,if(and(F499&gt;= 10, F499&lt;20),'Survival Probabilities'!$C$13,if(and(F499&gt;= 20, F499&lt;30),'Survival Probabilities'!$C$14,if(and(F499&gt;= 30, F499&lt;40),'Survival Probabilities'!$C$15,if(and(F499&gt;= 40, F499&lt;50),'Survival Probabilities'!$C$16,if(and(F499&gt;= 50, F499&lt;60),'Survival Probabilities'!$C$17,if(and(F499&gt;= 60, F499&lt;70),'Survival Probabilities'!$C$18,if(and(F499&gt;= 70, F499&lt;80),5%,if(and(F499&gt;= 80, F499&lt;90),5%,if(isblank(F499),1))))))))))))</f>
        <v>1</v>
      </c>
      <c r="Q499" s="4">
        <f>if(L499 = "C",'Survival Probabilities'!$C$7,if(L499="Q",'Survival Probabilities'!$C$8,if(L499="S",'Survival Probabilities'!$C$9,if(isblank(L499),1))))</f>
        <v>0.3369565217</v>
      </c>
      <c r="R499" s="5">
        <f>if(M499='Survival Probabilities'!$B$21,'Survival Probabilities'!$C$21,if(M499='Survival Probabilities'!$B$22,'Survival Probabilities'!$C$22,if(M499='Survival Probabilities'!$B$23,'Survival Probabilities'!$C$23,if(M499='Survival Probabilities'!$B$24,'Survival Probabilities'!$C$24,if(M499='Survival Probabilities'!$B$25,'Survival Probabilities'!$C$25,if(M499='Survival Probabilities'!$B$26,'Survival Probabilities'!$C$26,if(M499='Survival Probabilities'!$B$27,'Survival Probabilities'!$C$27,if(M499='Survival Probabilities'!$B$28,5%,if(M499="",1)))))))))</f>
        <v>1</v>
      </c>
      <c r="S499" s="4">
        <f t="shared" si="1"/>
        <v>0.01545878769</v>
      </c>
      <c r="T499" s="5">
        <f>if(S499&gt;='Survival Probabilities'!$J$4,1,0)</f>
        <v>0</v>
      </c>
      <c r="U499" s="5">
        <f t="shared" si="2"/>
        <v>1</v>
      </c>
    </row>
    <row r="500">
      <c r="A500" s="3">
        <v>499.0</v>
      </c>
      <c r="B500" s="3">
        <v>0.0</v>
      </c>
      <c r="C500" s="3">
        <v>1.0</v>
      </c>
      <c r="D500" s="3" t="s">
        <v>728</v>
      </c>
      <c r="E500" s="3" t="s">
        <v>26</v>
      </c>
      <c r="F500" s="3">
        <v>25.0</v>
      </c>
      <c r="G500" s="3">
        <v>1.0</v>
      </c>
      <c r="H500" s="3">
        <v>2.0</v>
      </c>
      <c r="I500" s="3">
        <v>113781.0</v>
      </c>
      <c r="J500" s="3">
        <v>151.55</v>
      </c>
      <c r="K500" s="3" t="s">
        <v>458</v>
      </c>
      <c r="L500" s="3" t="s">
        <v>24</v>
      </c>
      <c r="M500" s="5" t="str">
        <f t="shared" si="3"/>
        <v>C</v>
      </c>
      <c r="N500" s="4">
        <f>if(C500=1,'Survival Probabilities'!$C$2,if(C500 = 2,'Survival Probabilities'!$C$3,if(C500 = 3,'Survival Probabilities'!$C$4,if(isblank(C500),1))))</f>
        <v>0.6296296296</v>
      </c>
      <c r="O500" s="4">
        <f>if(E500 = "male",'Survival Probabilities'!$C$5,if(E500="female",'Survival Probabilities'!$C$6,if(isblank(E500),1)))</f>
        <v>0.7420382166</v>
      </c>
      <c r="P500" s="4">
        <f>if(F500 &lt; 1,'Survival Probabilities'!$C$10,if(and(F500&gt;= 1, F500&lt;5),'Survival Probabilities'!$C$11, if(and(F500&gt;= 5, F500&lt;10),'Survival Probabilities'!$C$12,if(and(F500&gt;= 10, F500&lt;20),'Survival Probabilities'!$C$13,if(and(F500&gt;= 20, F500&lt;30),'Survival Probabilities'!$C$14,if(and(F500&gt;= 30, F500&lt;40),'Survival Probabilities'!$C$15,if(and(F500&gt;= 40, F500&lt;50),'Survival Probabilities'!$C$16,if(and(F500&gt;= 50, F500&lt;60),'Survival Probabilities'!$C$17,if(and(F500&gt;= 60, F500&lt;70),'Survival Probabilities'!$C$18,if(and(F500&gt;= 70, F500&lt;80),5%,if(and(F500&gt;= 80, F500&lt;90),5%,if(isblank(F500),1))))))))))))</f>
        <v>0.35</v>
      </c>
      <c r="Q500" s="4">
        <f>if(L500 = "C",'Survival Probabilities'!$C$7,if(L500="Q",'Survival Probabilities'!$C$8,if(L500="S",'Survival Probabilities'!$C$9,if(isblank(L500),1))))</f>
        <v>0.3369565217</v>
      </c>
      <c r="R500" s="4">
        <f>if(M500='Survival Probabilities'!$B$21,'Survival Probabilities'!$C$21,if(M500='Survival Probabilities'!$B$22,'Survival Probabilities'!$C$22,if(M500='Survival Probabilities'!$B$23,'Survival Probabilities'!$C$23,if(M500='Survival Probabilities'!$B$24,'Survival Probabilities'!$C$24,if(M500='Survival Probabilities'!$B$25,'Survival Probabilities'!$C$25,if(M500='Survival Probabilities'!$B$26,'Survival Probabilities'!$C$26,if(M500='Survival Probabilities'!$B$27,'Survival Probabilities'!$C$27,if(M500='Survival Probabilities'!$B$28,5%,if(M500="",1)))))))))</f>
        <v>0.593220339</v>
      </c>
      <c r="S500" s="4">
        <f t="shared" si="1"/>
        <v>0.0326865718</v>
      </c>
      <c r="T500" s="5">
        <f>if(S500&gt;='Survival Probabilities'!$J$4,1,0)</f>
        <v>1</v>
      </c>
      <c r="U500" s="5">
        <f t="shared" si="2"/>
        <v>0</v>
      </c>
    </row>
    <row r="501">
      <c r="A501" s="3">
        <v>500.0</v>
      </c>
      <c r="B501" s="3">
        <v>0.0</v>
      </c>
      <c r="C501" s="3">
        <v>3.0</v>
      </c>
      <c r="D501" s="3" t="s">
        <v>729</v>
      </c>
      <c r="E501" s="3" t="s">
        <v>22</v>
      </c>
      <c r="F501" s="3">
        <v>24.0</v>
      </c>
      <c r="G501" s="3">
        <v>0.0</v>
      </c>
      <c r="H501" s="3">
        <v>0.0</v>
      </c>
      <c r="I501" s="3">
        <v>350035.0</v>
      </c>
      <c r="J501" s="3">
        <v>7.7958</v>
      </c>
      <c r="L501" s="3" t="s">
        <v>24</v>
      </c>
      <c r="M501" s="5" t="str">
        <f t="shared" si="3"/>
        <v/>
      </c>
      <c r="N501" s="4">
        <f>if(C501=1,'Survival Probabilities'!$C$2,if(C501 = 2,'Survival Probabilities'!$C$3,if(C501 = 3,'Survival Probabilities'!$C$4,if(isblank(C501),1))))</f>
        <v>0.2428571429</v>
      </c>
      <c r="O501" s="4">
        <f>if(E501 = "male",'Survival Probabilities'!$C$5,if(E501="female",'Survival Probabilities'!$C$6,if(isblank(E501),1)))</f>
        <v>0.1889081456</v>
      </c>
      <c r="P501" s="4">
        <f>if(F501 &lt; 1,'Survival Probabilities'!$C$10,if(and(F501&gt;= 1, F501&lt;5),'Survival Probabilities'!$C$11, if(and(F501&gt;= 5, F501&lt;10),'Survival Probabilities'!$C$12,if(and(F501&gt;= 10, F501&lt;20),'Survival Probabilities'!$C$13,if(and(F501&gt;= 20, F501&lt;30),'Survival Probabilities'!$C$14,if(and(F501&gt;= 30, F501&lt;40),'Survival Probabilities'!$C$15,if(and(F501&gt;= 40, F501&lt;50),'Survival Probabilities'!$C$16,if(and(F501&gt;= 50, F501&lt;60),'Survival Probabilities'!$C$17,if(and(F501&gt;= 60, F501&lt;70),'Survival Probabilities'!$C$18,if(and(F501&gt;= 70, F501&lt;80),5%,if(and(F501&gt;= 80, F501&lt;90),5%,if(isblank(F501),1))))))))))))</f>
        <v>0.35</v>
      </c>
      <c r="Q501" s="4">
        <f>if(L501 = "C",'Survival Probabilities'!$C$7,if(L501="Q",'Survival Probabilities'!$C$8,if(L501="S",'Survival Probabilities'!$C$9,if(isblank(L501),1))))</f>
        <v>0.3369565217</v>
      </c>
      <c r="R501" s="5">
        <f>if(M501='Survival Probabilities'!$B$21,'Survival Probabilities'!$C$21,if(M501='Survival Probabilities'!$B$22,'Survival Probabilities'!$C$22,if(M501='Survival Probabilities'!$B$23,'Survival Probabilities'!$C$23,if(M501='Survival Probabilities'!$B$24,'Survival Probabilities'!$C$24,if(M501='Survival Probabilities'!$B$25,'Survival Probabilities'!$C$25,if(M501='Survival Probabilities'!$B$26,'Survival Probabilities'!$C$26,if(M501='Survival Probabilities'!$B$27,'Survival Probabilities'!$C$27,if(M501='Survival Probabilities'!$B$28,5%,if(M501="",1)))))))))</f>
        <v>1</v>
      </c>
      <c r="S501" s="4">
        <f t="shared" si="1"/>
        <v>0.005410575691</v>
      </c>
      <c r="T501" s="5">
        <f>if(S501&gt;='Survival Probabilities'!$J$4,1,0)</f>
        <v>0</v>
      </c>
      <c r="U501" s="5">
        <f t="shared" si="2"/>
        <v>1</v>
      </c>
    </row>
    <row r="502">
      <c r="A502" s="3">
        <v>501.0</v>
      </c>
      <c r="B502" s="3">
        <v>0.0</v>
      </c>
      <c r="C502" s="3">
        <v>3.0</v>
      </c>
      <c r="D502" s="3" t="s">
        <v>730</v>
      </c>
      <c r="E502" s="3" t="s">
        <v>22</v>
      </c>
      <c r="F502" s="3">
        <v>17.0</v>
      </c>
      <c r="G502" s="3">
        <v>0.0</v>
      </c>
      <c r="H502" s="3">
        <v>0.0</v>
      </c>
      <c r="I502" s="3">
        <v>315086.0</v>
      </c>
      <c r="J502" s="3">
        <v>8.6625</v>
      </c>
      <c r="L502" s="3" t="s">
        <v>24</v>
      </c>
      <c r="M502" s="5" t="str">
        <f t="shared" si="3"/>
        <v/>
      </c>
      <c r="N502" s="4">
        <f>if(C502=1,'Survival Probabilities'!$C$2,if(C502 = 2,'Survival Probabilities'!$C$3,if(C502 = 3,'Survival Probabilities'!$C$4,if(isblank(C502),1))))</f>
        <v>0.2428571429</v>
      </c>
      <c r="O502" s="4">
        <f>if(E502 = "male",'Survival Probabilities'!$C$5,if(E502="female",'Survival Probabilities'!$C$6,if(isblank(E502),1)))</f>
        <v>0.1889081456</v>
      </c>
      <c r="P502" s="4">
        <f>if(F502 &lt; 1,'Survival Probabilities'!$C$10,if(and(F502&gt;= 1, F502&lt;5),'Survival Probabilities'!$C$11, if(and(F502&gt;= 5, F502&lt;10),'Survival Probabilities'!$C$12,if(and(F502&gt;= 10, F502&lt;20),'Survival Probabilities'!$C$13,if(and(F502&gt;= 20, F502&lt;30),'Survival Probabilities'!$C$14,if(and(F502&gt;= 30, F502&lt;40),'Survival Probabilities'!$C$15,if(and(F502&gt;= 40, F502&lt;50),'Survival Probabilities'!$C$16,if(and(F502&gt;= 50, F502&lt;60),'Survival Probabilities'!$C$17,if(and(F502&gt;= 60, F502&lt;70),'Survival Probabilities'!$C$18,if(and(F502&gt;= 70, F502&lt;80),5%,if(and(F502&gt;= 80, F502&lt;90),5%,if(isblank(F502),1))))))))))))</f>
        <v>0.4019607843</v>
      </c>
      <c r="Q502" s="4">
        <f>if(L502 = "C",'Survival Probabilities'!$C$7,if(L502="Q",'Survival Probabilities'!$C$8,if(L502="S",'Survival Probabilities'!$C$9,if(isblank(L502),1))))</f>
        <v>0.3369565217</v>
      </c>
      <c r="R502" s="5">
        <f>if(M502='Survival Probabilities'!$B$21,'Survival Probabilities'!$C$21,if(M502='Survival Probabilities'!$B$22,'Survival Probabilities'!$C$22,if(M502='Survival Probabilities'!$B$23,'Survival Probabilities'!$C$23,if(M502='Survival Probabilities'!$B$24,'Survival Probabilities'!$C$24,if(M502='Survival Probabilities'!$B$25,'Survival Probabilities'!$C$25,if(M502='Survival Probabilities'!$B$26,'Survival Probabilities'!$C$26,if(M502='Survival Probabilities'!$B$27,'Survival Probabilities'!$C$27,if(M502='Survival Probabilities'!$B$28,5%,if(M502="",1)))))))))</f>
        <v>1</v>
      </c>
      <c r="S502" s="4">
        <f t="shared" si="1"/>
        <v>0.006213826424</v>
      </c>
      <c r="T502" s="5">
        <f>if(S502&gt;='Survival Probabilities'!$J$4,1,0)</f>
        <v>0</v>
      </c>
      <c r="U502" s="5">
        <f t="shared" si="2"/>
        <v>1</v>
      </c>
    </row>
    <row r="503">
      <c r="A503" s="3">
        <v>502.0</v>
      </c>
      <c r="B503" s="3">
        <v>0.0</v>
      </c>
      <c r="C503" s="3">
        <v>3.0</v>
      </c>
      <c r="D503" s="3" t="s">
        <v>731</v>
      </c>
      <c r="E503" s="3" t="s">
        <v>26</v>
      </c>
      <c r="F503" s="3">
        <v>21.0</v>
      </c>
      <c r="G503" s="3">
        <v>0.0</v>
      </c>
      <c r="H503" s="3">
        <v>0.0</v>
      </c>
      <c r="I503" s="3">
        <v>364846.0</v>
      </c>
      <c r="J503" s="3">
        <v>7.75</v>
      </c>
      <c r="L503" s="3" t="s">
        <v>36</v>
      </c>
      <c r="M503" s="5" t="str">
        <f t="shared" si="3"/>
        <v/>
      </c>
      <c r="N503" s="4">
        <f>if(C503=1,'Survival Probabilities'!$C$2,if(C503 = 2,'Survival Probabilities'!$C$3,if(C503 = 3,'Survival Probabilities'!$C$4,if(isblank(C503),1))))</f>
        <v>0.2428571429</v>
      </c>
      <c r="O503" s="4">
        <f>if(E503 = "male",'Survival Probabilities'!$C$5,if(E503="female",'Survival Probabilities'!$C$6,if(isblank(E503),1)))</f>
        <v>0.7420382166</v>
      </c>
      <c r="P503" s="4">
        <f>if(F503 &lt; 1,'Survival Probabilities'!$C$10,if(and(F503&gt;= 1, F503&lt;5),'Survival Probabilities'!$C$11, if(and(F503&gt;= 5, F503&lt;10),'Survival Probabilities'!$C$12,if(and(F503&gt;= 10, F503&lt;20),'Survival Probabilities'!$C$13,if(and(F503&gt;= 20, F503&lt;30),'Survival Probabilities'!$C$14,if(and(F503&gt;= 30, F503&lt;40),'Survival Probabilities'!$C$15,if(and(F503&gt;= 40, F503&lt;50),'Survival Probabilities'!$C$16,if(and(F503&gt;= 50, F503&lt;60),'Survival Probabilities'!$C$17,if(and(F503&gt;= 60, F503&lt;70),'Survival Probabilities'!$C$18,if(and(F503&gt;= 70, F503&lt;80),5%,if(and(F503&gt;= 80, F503&lt;90),5%,if(isblank(F503),1))))))))))))</f>
        <v>0.35</v>
      </c>
      <c r="Q503" s="4">
        <f>if(L503 = "C",'Survival Probabilities'!$C$7,if(L503="Q",'Survival Probabilities'!$C$8,if(L503="S",'Survival Probabilities'!$C$9,if(isblank(L503),1))))</f>
        <v>0.3896103896</v>
      </c>
      <c r="R503" s="5">
        <f>if(M503='Survival Probabilities'!$B$21,'Survival Probabilities'!$C$21,if(M503='Survival Probabilities'!$B$22,'Survival Probabilities'!$C$22,if(M503='Survival Probabilities'!$B$23,'Survival Probabilities'!$C$23,if(M503='Survival Probabilities'!$B$24,'Survival Probabilities'!$C$24,if(M503='Survival Probabilities'!$B$25,'Survival Probabilities'!$C$25,if(M503='Survival Probabilities'!$B$26,'Survival Probabilities'!$C$26,if(M503='Survival Probabilities'!$B$27,'Survival Probabilities'!$C$27,if(M503='Survival Probabilities'!$B$28,5%,if(M503="",1)))))))))</f>
        <v>1</v>
      </c>
      <c r="S503" s="4">
        <f t="shared" si="1"/>
        <v>0.02457399289</v>
      </c>
      <c r="T503" s="5">
        <f>if(S503&gt;='Survival Probabilities'!$J$4,1,0)</f>
        <v>0</v>
      </c>
      <c r="U503" s="5">
        <f t="shared" si="2"/>
        <v>1</v>
      </c>
    </row>
    <row r="504">
      <c r="A504" s="3">
        <v>503.0</v>
      </c>
      <c r="B504" s="3">
        <v>0.0</v>
      </c>
      <c r="C504" s="3">
        <v>3.0</v>
      </c>
      <c r="D504" s="3" t="s">
        <v>732</v>
      </c>
      <c r="E504" s="3" t="s">
        <v>26</v>
      </c>
      <c r="G504" s="3">
        <v>0.0</v>
      </c>
      <c r="H504" s="3">
        <v>0.0</v>
      </c>
      <c r="I504" s="3">
        <v>330909.0</v>
      </c>
      <c r="J504" s="3">
        <v>7.6292</v>
      </c>
      <c r="L504" s="3" t="s">
        <v>36</v>
      </c>
      <c r="M504" s="5" t="str">
        <f t="shared" si="3"/>
        <v/>
      </c>
      <c r="N504" s="4">
        <f>if(C504=1,'Survival Probabilities'!$C$2,if(C504 = 2,'Survival Probabilities'!$C$3,if(C504 = 3,'Survival Probabilities'!$C$4,if(isblank(C504),1))))</f>
        <v>0.2428571429</v>
      </c>
      <c r="O504" s="4">
        <f>if(E504 = "male",'Survival Probabilities'!$C$5,if(E504="female",'Survival Probabilities'!$C$6,if(isblank(E504),1)))</f>
        <v>0.7420382166</v>
      </c>
      <c r="P504" s="4">
        <f>if(F504 &lt; 1,'Survival Probabilities'!$C$10,if(and(F504&gt;= 1, F504&lt;5),'Survival Probabilities'!$C$11, if(and(F504&gt;= 5, F504&lt;10),'Survival Probabilities'!$C$12,if(and(F504&gt;= 10, F504&lt;20),'Survival Probabilities'!$C$13,if(and(F504&gt;= 20, F504&lt;30),'Survival Probabilities'!$C$14,if(and(F504&gt;= 30, F504&lt;40),'Survival Probabilities'!$C$15,if(and(F504&gt;= 40, F504&lt;50),'Survival Probabilities'!$C$16,if(and(F504&gt;= 50, F504&lt;60),'Survival Probabilities'!$C$17,if(and(F504&gt;= 60, F504&lt;70),'Survival Probabilities'!$C$18,if(and(F504&gt;= 70, F504&lt;80),5%,if(and(F504&gt;= 80, F504&lt;90),5%,if(isblank(F504),1))))))))))))</f>
        <v>1</v>
      </c>
      <c r="Q504" s="4">
        <f>if(L504 = "C",'Survival Probabilities'!$C$7,if(L504="Q",'Survival Probabilities'!$C$8,if(L504="S",'Survival Probabilities'!$C$9,if(isblank(L504),1))))</f>
        <v>0.3896103896</v>
      </c>
      <c r="R504" s="5">
        <f>if(M504='Survival Probabilities'!$B$21,'Survival Probabilities'!$C$21,if(M504='Survival Probabilities'!$B$22,'Survival Probabilities'!$C$22,if(M504='Survival Probabilities'!$B$23,'Survival Probabilities'!$C$23,if(M504='Survival Probabilities'!$B$24,'Survival Probabilities'!$C$24,if(M504='Survival Probabilities'!$B$25,'Survival Probabilities'!$C$25,if(M504='Survival Probabilities'!$B$26,'Survival Probabilities'!$C$26,if(M504='Survival Probabilities'!$B$27,'Survival Probabilities'!$C$27,if(M504='Survival Probabilities'!$B$28,5%,if(M504="",1)))))))))</f>
        <v>1</v>
      </c>
      <c r="S504" s="4">
        <f t="shared" si="1"/>
        <v>0.07021140825</v>
      </c>
      <c r="T504" s="5">
        <f>if(S504&gt;='Survival Probabilities'!$J$4,1,0)</f>
        <v>1</v>
      </c>
      <c r="U504" s="5">
        <f t="shared" si="2"/>
        <v>0</v>
      </c>
    </row>
    <row r="505">
      <c r="A505" s="3">
        <v>504.0</v>
      </c>
      <c r="B505" s="3">
        <v>0.0</v>
      </c>
      <c r="C505" s="3">
        <v>3.0</v>
      </c>
      <c r="D505" s="3" t="s">
        <v>733</v>
      </c>
      <c r="E505" s="3" t="s">
        <v>26</v>
      </c>
      <c r="F505" s="3">
        <v>37.0</v>
      </c>
      <c r="G505" s="3">
        <v>0.0</v>
      </c>
      <c r="H505" s="3">
        <v>0.0</v>
      </c>
      <c r="I505" s="3">
        <v>4135.0</v>
      </c>
      <c r="J505" s="3">
        <v>9.5875</v>
      </c>
      <c r="L505" s="3" t="s">
        <v>24</v>
      </c>
      <c r="M505" s="5" t="str">
        <f t="shared" si="3"/>
        <v/>
      </c>
      <c r="N505" s="4">
        <f>if(C505=1,'Survival Probabilities'!$C$2,if(C505 = 2,'Survival Probabilities'!$C$3,if(C505 = 3,'Survival Probabilities'!$C$4,if(isblank(C505),1))))</f>
        <v>0.2428571429</v>
      </c>
      <c r="O505" s="4">
        <f>if(E505 = "male",'Survival Probabilities'!$C$5,if(E505="female",'Survival Probabilities'!$C$6,if(isblank(E505),1)))</f>
        <v>0.7420382166</v>
      </c>
      <c r="P505" s="4">
        <f>if(F505 &lt; 1,'Survival Probabilities'!$C$10,if(and(F505&gt;= 1, F505&lt;5),'Survival Probabilities'!$C$11, if(and(F505&gt;= 5, F505&lt;10),'Survival Probabilities'!$C$12,if(and(F505&gt;= 10, F505&lt;20),'Survival Probabilities'!$C$13,if(and(F505&gt;= 20, F505&lt;30),'Survival Probabilities'!$C$14,if(and(F505&gt;= 30, F505&lt;40),'Survival Probabilities'!$C$15,if(and(F505&gt;= 40, F505&lt;50),'Survival Probabilities'!$C$16,if(and(F505&gt;= 50, F505&lt;60),'Survival Probabilities'!$C$17,if(and(F505&gt;= 60, F505&lt;70),'Survival Probabilities'!$C$18,if(and(F505&gt;= 70, F505&lt;80),5%,if(and(F505&gt;= 80, F505&lt;90),5%,if(isblank(F505),1))))))))))))</f>
        <v>0.4371257485</v>
      </c>
      <c r="Q505" s="4">
        <f>if(L505 = "C",'Survival Probabilities'!$C$7,if(L505="Q",'Survival Probabilities'!$C$8,if(L505="S",'Survival Probabilities'!$C$9,if(isblank(L505),1))))</f>
        <v>0.3369565217</v>
      </c>
      <c r="R505" s="5">
        <f>if(M505='Survival Probabilities'!$B$21,'Survival Probabilities'!$C$21,if(M505='Survival Probabilities'!$B$22,'Survival Probabilities'!$C$22,if(M505='Survival Probabilities'!$B$23,'Survival Probabilities'!$C$23,if(M505='Survival Probabilities'!$B$24,'Survival Probabilities'!$C$24,if(M505='Survival Probabilities'!$B$25,'Survival Probabilities'!$C$25,if(M505='Survival Probabilities'!$B$26,'Survival Probabilities'!$C$26,if(M505='Survival Probabilities'!$B$27,'Survival Probabilities'!$C$27,if(M505='Survival Probabilities'!$B$28,5%,if(M505="",1)))))))))</f>
        <v>1</v>
      </c>
      <c r="S505" s="4">
        <f t="shared" si="1"/>
        <v>0.02654345244</v>
      </c>
      <c r="T505" s="5">
        <f>if(S505&gt;='Survival Probabilities'!$J$4,1,0)</f>
        <v>0</v>
      </c>
      <c r="U505" s="5">
        <f t="shared" si="2"/>
        <v>1</v>
      </c>
    </row>
    <row r="506">
      <c r="A506" s="3">
        <v>505.0</v>
      </c>
      <c r="B506" s="3">
        <v>1.0</v>
      </c>
      <c r="C506" s="3">
        <v>1.0</v>
      </c>
      <c r="D506" s="3" t="s">
        <v>734</v>
      </c>
      <c r="E506" s="3" t="s">
        <v>26</v>
      </c>
      <c r="F506" s="3">
        <v>16.0</v>
      </c>
      <c r="G506" s="3">
        <v>0.0</v>
      </c>
      <c r="H506" s="3">
        <v>0.0</v>
      </c>
      <c r="I506" s="3">
        <v>110152.0</v>
      </c>
      <c r="J506" s="3">
        <v>86.5</v>
      </c>
      <c r="K506" s="3" t="s">
        <v>735</v>
      </c>
      <c r="L506" s="3" t="s">
        <v>24</v>
      </c>
      <c r="M506" s="5" t="str">
        <f t="shared" si="3"/>
        <v>B</v>
      </c>
      <c r="N506" s="4">
        <f>if(C506=1,'Survival Probabilities'!$C$2,if(C506 = 2,'Survival Probabilities'!$C$3,if(C506 = 3,'Survival Probabilities'!$C$4,if(isblank(C506),1))))</f>
        <v>0.6296296296</v>
      </c>
      <c r="O506" s="4">
        <f>if(E506 = "male",'Survival Probabilities'!$C$5,if(E506="female",'Survival Probabilities'!$C$6,if(isblank(E506),1)))</f>
        <v>0.7420382166</v>
      </c>
      <c r="P506" s="4">
        <f>if(F506 &lt; 1,'Survival Probabilities'!$C$10,if(and(F506&gt;= 1, F506&lt;5),'Survival Probabilities'!$C$11, if(and(F506&gt;= 5, F506&lt;10),'Survival Probabilities'!$C$12,if(and(F506&gt;= 10, F506&lt;20),'Survival Probabilities'!$C$13,if(and(F506&gt;= 20, F506&lt;30),'Survival Probabilities'!$C$14,if(and(F506&gt;= 30, F506&lt;40),'Survival Probabilities'!$C$15,if(and(F506&gt;= 40, F506&lt;50),'Survival Probabilities'!$C$16,if(and(F506&gt;= 50, F506&lt;60),'Survival Probabilities'!$C$17,if(and(F506&gt;= 60, F506&lt;70),'Survival Probabilities'!$C$18,if(and(F506&gt;= 70, F506&lt;80),5%,if(and(F506&gt;= 80, F506&lt;90),5%,if(isblank(F506),1))))))))))))</f>
        <v>0.4019607843</v>
      </c>
      <c r="Q506" s="4">
        <f>if(L506 = "C",'Survival Probabilities'!$C$7,if(L506="Q",'Survival Probabilities'!$C$8,if(L506="S",'Survival Probabilities'!$C$9,if(isblank(L506),1))))</f>
        <v>0.3369565217</v>
      </c>
      <c r="R506" s="4">
        <f>if(M506='Survival Probabilities'!$B$21,'Survival Probabilities'!$C$21,if(M506='Survival Probabilities'!$B$22,'Survival Probabilities'!$C$22,if(M506='Survival Probabilities'!$B$23,'Survival Probabilities'!$C$23,if(M506='Survival Probabilities'!$B$24,'Survival Probabilities'!$C$24,if(M506='Survival Probabilities'!$B$25,'Survival Probabilities'!$C$25,if(M506='Survival Probabilities'!$B$26,'Survival Probabilities'!$C$26,if(M506='Survival Probabilities'!$B$27,'Survival Probabilities'!$C$27,if(M506='Survival Probabilities'!$B$28,5%,if(M506="",1)))))))))</f>
        <v>0.7446808511</v>
      </c>
      <c r="S506" s="4">
        <f t="shared" si="1"/>
        <v>0.04712367673</v>
      </c>
      <c r="T506" s="5">
        <f>if(S506&gt;='Survival Probabilities'!$J$4,1,0)</f>
        <v>1</v>
      </c>
      <c r="U506" s="5">
        <f t="shared" si="2"/>
        <v>1</v>
      </c>
    </row>
    <row r="507">
      <c r="A507" s="3">
        <v>506.0</v>
      </c>
      <c r="B507" s="3">
        <v>0.0</v>
      </c>
      <c r="C507" s="3">
        <v>1.0</v>
      </c>
      <c r="D507" s="3" t="s">
        <v>736</v>
      </c>
      <c r="E507" s="3" t="s">
        <v>22</v>
      </c>
      <c r="F507" s="3">
        <v>18.0</v>
      </c>
      <c r="G507" s="3">
        <v>1.0</v>
      </c>
      <c r="H507" s="3">
        <v>0.0</v>
      </c>
      <c r="I507" s="3" t="s">
        <v>471</v>
      </c>
      <c r="J507" s="3">
        <v>108.9</v>
      </c>
      <c r="K507" s="3" t="s">
        <v>472</v>
      </c>
      <c r="L507" s="3" t="s">
        <v>29</v>
      </c>
      <c r="M507" s="5" t="str">
        <f t="shared" si="3"/>
        <v>C</v>
      </c>
      <c r="N507" s="4">
        <f>if(C507=1,'Survival Probabilities'!$C$2,if(C507 = 2,'Survival Probabilities'!$C$3,if(C507 = 3,'Survival Probabilities'!$C$4,if(isblank(C507),1))))</f>
        <v>0.6296296296</v>
      </c>
      <c r="O507" s="4">
        <f>if(E507 = "male",'Survival Probabilities'!$C$5,if(E507="female",'Survival Probabilities'!$C$6,if(isblank(E507),1)))</f>
        <v>0.1889081456</v>
      </c>
      <c r="P507" s="4">
        <f>if(F507 &lt; 1,'Survival Probabilities'!$C$10,if(and(F507&gt;= 1, F507&lt;5),'Survival Probabilities'!$C$11, if(and(F507&gt;= 5, F507&lt;10),'Survival Probabilities'!$C$12,if(and(F507&gt;= 10, F507&lt;20),'Survival Probabilities'!$C$13,if(and(F507&gt;= 20, F507&lt;30),'Survival Probabilities'!$C$14,if(and(F507&gt;= 30, F507&lt;40),'Survival Probabilities'!$C$15,if(and(F507&gt;= 40, F507&lt;50),'Survival Probabilities'!$C$16,if(and(F507&gt;= 50, F507&lt;60),'Survival Probabilities'!$C$17,if(and(F507&gt;= 60, F507&lt;70),'Survival Probabilities'!$C$18,if(and(F507&gt;= 70, F507&lt;80),5%,if(and(F507&gt;= 80, F507&lt;90),5%,if(isblank(F507),1))))))))))))</f>
        <v>0.4019607843</v>
      </c>
      <c r="Q507" s="4">
        <f>if(L507 = "C",'Survival Probabilities'!$C$7,if(L507="Q",'Survival Probabilities'!$C$8,if(L507="S",'Survival Probabilities'!$C$9,if(isblank(L507),1))))</f>
        <v>0.5535714286</v>
      </c>
      <c r="R507" s="4">
        <f>if(M507='Survival Probabilities'!$B$21,'Survival Probabilities'!$C$21,if(M507='Survival Probabilities'!$B$22,'Survival Probabilities'!$C$22,if(M507='Survival Probabilities'!$B$23,'Survival Probabilities'!$C$23,if(M507='Survival Probabilities'!$B$24,'Survival Probabilities'!$C$24,if(M507='Survival Probabilities'!$B$25,'Survival Probabilities'!$C$25,if(M507='Survival Probabilities'!$B$26,'Survival Probabilities'!$C$26,if(M507='Survival Probabilities'!$B$27,'Survival Probabilities'!$C$27,if(M507='Survival Probabilities'!$B$28,5%,if(M507="",1)))))))))</f>
        <v>0.593220339</v>
      </c>
      <c r="S507" s="4">
        <f t="shared" si="1"/>
        <v>0.01570034611</v>
      </c>
      <c r="T507" s="5">
        <f>if(S507&gt;='Survival Probabilities'!$J$4,1,0)</f>
        <v>0</v>
      </c>
      <c r="U507" s="5">
        <f t="shared" si="2"/>
        <v>1</v>
      </c>
    </row>
    <row r="508">
      <c r="A508" s="3">
        <v>507.0</v>
      </c>
      <c r="B508" s="3">
        <v>1.0</v>
      </c>
      <c r="C508" s="3">
        <v>2.0</v>
      </c>
      <c r="D508" s="3" t="s">
        <v>737</v>
      </c>
      <c r="E508" s="3" t="s">
        <v>26</v>
      </c>
      <c r="F508" s="3">
        <v>33.0</v>
      </c>
      <c r="G508" s="3">
        <v>0.0</v>
      </c>
      <c r="H508" s="3">
        <v>2.0</v>
      </c>
      <c r="I508" s="3">
        <v>26360.0</v>
      </c>
      <c r="J508" s="3">
        <v>26.0</v>
      </c>
      <c r="L508" s="3" t="s">
        <v>24</v>
      </c>
      <c r="M508" s="5" t="str">
        <f t="shared" si="3"/>
        <v/>
      </c>
      <c r="N508" s="4">
        <f>if(C508=1,'Survival Probabilities'!$C$2,if(C508 = 2,'Survival Probabilities'!$C$3,if(C508 = 3,'Survival Probabilities'!$C$4,if(isblank(C508),1))))</f>
        <v>0.472826087</v>
      </c>
      <c r="O508" s="4">
        <f>if(E508 = "male",'Survival Probabilities'!$C$5,if(E508="female",'Survival Probabilities'!$C$6,if(isblank(E508),1)))</f>
        <v>0.7420382166</v>
      </c>
      <c r="P508" s="4">
        <f>if(F508 &lt; 1,'Survival Probabilities'!$C$10,if(and(F508&gt;= 1, F508&lt;5),'Survival Probabilities'!$C$11, if(and(F508&gt;= 5, F508&lt;10),'Survival Probabilities'!$C$12,if(and(F508&gt;= 10, F508&lt;20),'Survival Probabilities'!$C$13,if(and(F508&gt;= 20, F508&lt;30),'Survival Probabilities'!$C$14,if(and(F508&gt;= 30, F508&lt;40),'Survival Probabilities'!$C$15,if(and(F508&gt;= 40, F508&lt;50),'Survival Probabilities'!$C$16,if(and(F508&gt;= 50, F508&lt;60),'Survival Probabilities'!$C$17,if(and(F508&gt;= 60, F508&lt;70),'Survival Probabilities'!$C$18,if(and(F508&gt;= 70, F508&lt;80),5%,if(and(F508&gt;= 80, F508&lt;90),5%,if(isblank(F508),1))))))))))))</f>
        <v>0.4371257485</v>
      </c>
      <c r="Q508" s="4">
        <f>if(L508 = "C",'Survival Probabilities'!$C$7,if(L508="Q",'Survival Probabilities'!$C$8,if(L508="S",'Survival Probabilities'!$C$9,if(isblank(L508),1))))</f>
        <v>0.3369565217</v>
      </c>
      <c r="R508" s="5">
        <f>if(M508='Survival Probabilities'!$B$21,'Survival Probabilities'!$C$21,if(M508='Survival Probabilities'!$B$22,'Survival Probabilities'!$C$22,if(M508='Survival Probabilities'!$B$23,'Survival Probabilities'!$C$23,if(M508='Survival Probabilities'!$B$24,'Survival Probabilities'!$C$24,if(M508='Survival Probabilities'!$B$25,'Survival Probabilities'!$C$25,if(M508='Survival Probabilities'!$B$26,'Survival Probabilities'!$C$26,if(M508='Survival Probabilities'!$B$27,'Survival Probabilities'!$C$27,if(M508='Survival Probabilities'!$B$28,5%,if(M508="",1)))))))))</f>
        <v>1</v>
      </c>
      <c r="S508" s="4">
        <f t="shared" si="1"/>
        <v>0.05167826898</v>
      </c>
      <c r="T508" s="5">
        <f>if(S508&gt;='Survival Probabilities'!$J$4,1,0)</f>
        <v>1</v>
      </c>
      <c r="U508" s="5">
        <f t="shared" si="2"/>
        <v>1</v>
      </c>
    </row>
    <row r="509">
      <c r="A509" s="3">
        <v>508.0</v>
      </c>
      <c r="B509" s="3">
        <v>1.0</v>
      </c>
      <c r="C509" s="3">
        <v>1.0</v>
      </c>
      <c r="D509" s="3" t="s">
        <v>738</v>
      </c>
      <c r="E509" s="3" t="s">
        <v>22</v>
      </c>
      <c r="G509" s="3">
        <v>0.0</v>
      </c>
      <c r="H509" s="3">
        <v>0.0</v>
      </c>
      <c r="I509" s="3">
        <v>111427.0</v>
      </c>
      <c r="J509" s="3">
        <v>26.55</v>
      </c>
      <c r="L509" s="3" t="s">
        <v>24</v>
      </c>
      <c r="M509" s="5" t="str">
        <f t="shared" si="3"/>
        <v/>
      </c>
      <c r="N509" s="4">
        <f>if(C509=1,'Survival Probabilities'!$C$2,if(C509 = 2,'Survival Probabilities'!$C$3,if(C509 = 3,'Survival Probabilities'!$C$4,if(isblank(C509),1))))</f>
        <v>0.6296296296</v>
      </c>
      <c r="O509" s="4">
        <f>if(E509 = "male",'Survival Probabilities'!$C$5,if(E509="female",'Survival Probabilities'!$C$6,if(isblank(E509),1)))</f>
        <v>0.1889081456</v>
      </c>
      <c r="P509" s="4">
        <f>if(F509 &lt; 1,'Survival Probabilities'!$C$10,if(and(F509&gt;= 1, F509&lt;5),'Survival Probabilities'!$C$11, if(and(F509&gt;= 5, F509&lt;10),'Survival Probabilities'!$C$12,if(and(F509&gt;= 10, F509&lt;20),'Survival Probabilities'!$C$13,if(and(F509&gt;= 20, F509&lt;30),'Survival Probabilities'!$C$14,if(and(F509&gt;= 30, F509&lt;40),'Survival Probabilities'!$C$15,if(and(F509&gt;= 40, F509&lt;50),'Survival Probabilities'!$C$16,if(and(F509&gt;= 50, F509&lt;60),'Survival Probabilities'!$C$17,if(and(F509&gt;= 60, F509&lt;70),'Survival Probabilities'!$C$18,if(and(F509&gt;= 70, F509&lt;80),5%,if(and(F509&gt;= 80, F509&lt;90),5%,if(isblank(F509),1))))))))))))</f>
        <v>1</v>
      </c>
      <c r="Q509" s="4">
        <f>if(L509 = "C",'Survival Probabilities'!$C$7,if(L509="Q",'Survival Probabilities'!$C$8,if(L509="S",'Survival Probabilities'!$C$9,if(isblank(L509),1))))</f>
        <v>0.3369565217</v>
      </c>
      <c r="R509" s="5">
        <f>if(M509='Survival Probabilities'!$B$21,'Survival Probabilities'!$C$21,if(M509='Survival Probabilities'!$B$22,'Survival Probabilities'!$C$22,if(M509='Survival Probabilities'!$B$23,'Survival Probabilities'!$C$23,if(M509='Survival Probabilities'!$B$24,'Survival Probabilities'!$C$24,if(M509='Survival Probabilities'!$B$25,'Survival Probabilities'!$C$25,if(M509='Survival Probabilities'!$B$26,'Survival Probabilities'!$C$26,if(M509='Survival Probabilities'!$B$27,'Survival Probabilities'!$C$27,if(M509='Survival Probabilities'!$B$28,5%,if(M509="",1)))))))))</f>
        <v>1</v>
      </c>
      <c r="S509" s="4">
        <f t="shared" si="1"/>
        <v>0.04007833845</v>
      </c>
      <c r="T509" s="5">
        <f>if(S509&gt;='Survival Probabilities'!$J$4,1,0)</f>
        <v>1</v>
      </c>
      <c r="U509" s="5">
        <f t="shared" si="2"/>
        <v>1</v>
      </c>
    </row>
    <row r="510">
      <c r="A510" s="3">
        <v>509.0</v>
      </c>
      <c r="B510" s="3">
        <v>0.0</v>
      </c>
      <c r="C510" s="3">
        <v>3.0</v>
      </c>
      <c r="D510" s="3" t="s">
        <v>739</v>
      </c>
      <c r="E510" s="3" t="s">
        <v>22</v>
      </c>
      <c r="F510" s="3">
        <v>28.0</v>
      </c>
      <c r="G510" s="3">
        <v>0.0</v>
      </c>
      <c r="H510" s="3">
        <v>0.0</v>
      </c>
      <c r="I510" s="3" t="s">
        <v>740</v>
      </c>
      <c r="J510" s="3">
        <v>22.525</v>
      </c>
      <c r="L510" s="3" t="s">
        <v>24</v>
      </c>
      <c r="M510" s="5" t="str">
        <f t="shared" si="3"/>
        <v/>
      </c>
      <c r="N510" s="4">
        <f>if(C510=1,'Survival Probabilities'!$C$2,if(C510 = 2,'Survival Probabilities'!$C$3,if(C510 = 3,'Survival Probabilities'!$C$4,if(isblank(C510),1))))</f>
        <v>0.2428571429</v>
      </c>
      <c r="O510" s="4">
        <f>if(E510 = "male",'Survival Probabilities'!$C$5,if(E510="female",'Survival Probabilities'!$C$6,if(isblank(E510),1)))</f>
        <v>0.1889081456</v>
      </c>
      <c r="P510" s="4">
        <f>if(F510 &lt; 1,'Survival Probabilities'!$C$10,if(and(F510&gt;= 1, F510&lt;5),'Survival Probabilities'!$C$11, if(and(F510&gt;= 5, F510&lt;10),'Survival Probabilities'!$C$12,if(and(F510&gt;= 10, F510&lt;20),'Survival Probabilities'!$C$13,if(and(F510&gt;= 20, F510&lt;30),'Survival Probabilities'!$C$14,if(and(F510&gt;= 30, F510&lt;40),'Survival Probabilities'!$C$15,if(and(F510&gt;= 40, F510&lt;50),'Survival Probabilities'!$C$16,if(and(F510&gt;= 50, F510&lt;60),'Survival Probabilities'!$C$17,if(and(F510&gt;= 60, F510&lt;70),'Survival Probabilities'!$C$18,if(and(F510&gt;= 70, F510&lt;80),5%,if(and(F510&gt;= 80, F510&lt;90),5%,if(isblank(F510),1))))))))))))</f>
        <v>0.35</v>
      </c>
      <c r="Q510" s="4">
        <f>if(L510 = "C",'Survival Probabilities'!$C$7,if(L510="Q",'Survival Probabilities'!$C$8,if(L510="S",'Survival Probabilities'!$C$9,if(isblank(L510),1))))</f>
        <v>0.3369565217</v>
      </c>
      <c r="R510" s="5">
        <f>if(M510='Survival Probabilities'!$B$21,'Survival Probabilities'!$C$21,if(M510='Survival Probabilities'!$B$22,'Survival Probabilities'!$C$22,if(M510='Survival Probabilities'!$B$23,'Survival Probabilities'!$C$23,if(M510='Survival Probabilities'!$B$24,'Survival Probabilities'!$C$24,if(M510='Survival Probabilities'!$B$25,'Survival Probabilities'!$C$25,if(M510='Survival Probabilities'!$B$26,'Survival Probabilities'!$C$26,if(M510='Survival Probabilities'!$B$27,'Survival Probabilities'!$C$27,if(M510='Survival Probabilities'!$B$28,5%,if(M510="",1)))))))))</f>
        <v>1</v>
      </c>
      <c r="S510" s="4">
        <f t="shared" si="1"/>
        <v>0.005410575691</v>
      </c>
      <c r="T510" s="5">
        <f>if(S510&gt;='Survival Probabilities'!$J$4,1,0)</f>
        <v>0</v>
      </c>
      <c r="U510" s="5">
        <f t="shared" si="2"/>
        <v>1</v>
      </c>
    </row>
    <row r="511">
      <c r="A511" s="3">
        <v>510.0</v>
      </c>
      <c r="B511" s="3">
        <v>1.0</v>
      </c>
      <c r="C511" s="3">
        <v>3.0</v>
      </c>
      <c r="D511" s="3" t="s">
        <v>741</v>
      </c>
      <c r="E511" s="3" t="s">
        <v>22</v>
      </c>
      <c r="F511" s="3">
        <v>26.0</v>
      </c>
      <c r="G511" s="3">
        <v>0.0</v>
      </c>
      <c r="H511" s="3">
        <v>0.0</v>
      </c>
      <c r="I511" s="3">
        <v>1601.0</v>
      </c>
      <c r="J511" s="3">
        <v>56.4958</v>
      </c>
      <c r="L511" s="3" t="s">
        <v>24</v>
      </c>
      <c r="M511" s="5" t="str">
        <f t="shared" si="3"/>
        <v/>
      </c>
      <c r="N511" s="4">
        <f>if(C511=1,'Survival Probabilities'!$C$2,if(C511 = 2,'Survival Probabilities'!$C$3,if(C511 = 3,'Survival Probabilities'!$C$4,if(isblank(C511),1))))</f>
        <v>0.2428571429</v>
      </c>
      <c r="O511" s="4">
        <f>if(E511 = "male",'Survival Probabilities'!$C$5,if(E511="female",'Survival Probabilities'!$C$6,if(isblank(E511),1)))</f>
        <v>0.1889081456</v>
      </c>
      <c r="P511" s="4">
        <f>if(F511 &lt; 1,'Survival Probabilities'!$C$10,if(and(F511&gt;= 1, F511&lt;5),'Survival Probabilities'!$C$11, if(and(F511&gt;= 5, F511&lt;10),'Survival Probabilities'!$C$12,if(and(F511&gt;= 10, F511&lt;20),'Survival Probabilities'!$C$13,if(and(F511&gt;= 20, F511&lt;30),'Survival Probabilities'!$C$14,if(and(F511&gt;= 30, F511&lt;40),'Survival Probabilities'!$C$15,if(and(F511&gt;= 40, F511&lt;50),'Survival Probabilities'!$C$16,if(and(F511&gt;= 50, F511&lt;60),'Survival Probabilities'!$C$17,if(and(F511&gt;= 60, F511&lt;70),'Survival Probabilities'!$C$18,if(and(F511&gt;= 70, F511&lt;80),5%,if(and(F511&gt;= 80, F511&lt;90),5%,if(isblank(F511),1))))))))))))</f>
        <v>0.35</v>
      </c>
      <c r="Q511" s="4">
        <f>if(L511 = "C",'Survival Probabilities'!$C$7,if(L511="Q",'Survival Probabilities'!$C$8,if(L511="S",'Survival Probabilities'!$C$9,if(isblank(L511),1))))</f>
        <v>0.3369565217</v>
      </c>
      <c r="R511" s="5">
        <f>if(M511='Survival Probabilities'!$B$21,'Survival Probabilities'!$C$21,if(M511='Survival Probabilities'!$B$22,'Survival Probabilities'!$C$22,if(M511='Survival Probabilities'!$B$23,'Survival Probabilities'!$C$23,if(M511='Survival Probabilities'!$B$24,'Survival Probabilities'!$C$24,if(M511='Survival Probabilities'!$B$25,'Survival Probabilities'!$C$25,if(M511='Survival Probabilities'!$B$26,'Survival Probabilities'!$C$26,if(M511='Survival Probabilities'!$B$27,'Survival Probabilities'!$C$27,if(M511='Survival Probabilities'!$B$28,5%,if(M511="",1)))))))))</f>
        <v>1</v>
      </c>
      <c r="S511" s="4">
        <f t="shared" si="1"/>
        <v>0.005410575691</v>
      </c>
      <c r="T511" s="5">
        <f>if(S511&gt;='Survival Probabilities'!$J$4,1,0)</f>
        <v>0</v>
      </c>
      <c r="U511" s="5">
        <f t="shared" si="2"/>
        <v>0</v>
      </c>
    </row>
    <row r="512">
      <c r="A512" s="3">
        <v>511.0</v>
      </c>
      <c r="B512" s="3">
        <v>1.0</v>
      </c>
      <c r="C512" s="3">
        <v>3.0</v>
      </c>
      <c r="D512" s="3" t="s">
        <v>742</v>
      </c>
      <c r="E512" s="3" t="s">
        <v>22</v>
      </c>
      <c r="F512" s="3">
        <v>29.0</v>
      </c>
      <c r="G512" s="3">
        <v>0.0</v>
      </c>
      <c r="H512" s="3">
        <v>0.0</v>
      </c>
      <c r="I512" s="3">
        <v>382651.0</v>
      </c>
      <c r="J512" s="3">
        <v>7.75</v>
      </c>
      <c r="L512" s="3" t="s">
        <v>36</v>
      </c>
      <c r="M512" s="5" t="str">
        <f t="shared" si="3"/>
        <v/>
      </c>
      <c r="N512" s="4">
        <f>if(C512=1,'Survival Probabilities'!$C$2,if(C512 = 2,'Survival Probabilities'!$C$3,if(C512 = 3,'Survival Probabilities'!$C$4,if(isblank(C512),1))))</f>
        <v>0.2428571429</v>
      </c>
      <c r="O512" s="4">
        <f>if(E512 = "male",'Survival Probabilities'!$C$5,if(E512="female",'Survival Probabilities'!$C$6,if(isblank(E512),1)))</f>
        <v>0.1889081456</v>
      </c>
      <c r="P512" s="4">
        <f>if(F512 &lt; 1,'Survival Probabilities'!$C$10,if(and(F512&gt;= 1, F512&lt;5),'Survival Probabilities'!$C$11, if(and(F512&gt;= 5, F512&lt;10),'Survival Probabilities'!$C$12,if(and(F512&gt;= 10, F512&lt;20),'Survival Probabilities'!$C$13,if(and(F512&gt;= 20, F512&lt;30),'Survival Probabilities'!$C$14,if(and(F512&gt;= 30, F512&lt;40),'Survival Probabilities'!$C$15,if(and(F512&gt;= 40, F512&lt;50),'Survival Probabilities'!$C$16,if(and(F512&gt;= 50, F512&lt;60),'Survival Probabilities'!$C$17,if(and(F512&gt;= 60, F512&lt;70),'Survival Probabilities'!$C$18,if(and(F512&gt;= 70, F512&lt;80),5%,if(and(F512&gt;= 80, F512&lt;90),5%,if(isblank(F512),1))))))))))))</f>
        <v>0.35</v>
      </c>
      <c r="Q512" s="4">
        <f>if(L512 = "C",'Survival Probabilities'!$C$7,if(L512="Q",'Survival Probabilities'!$C$8,if(L512="S",'Survival Probabilities'!$C$9,if(isblank(L512),1))))</f>
        <v>0.3896103896</v>
      </c>
      <c r="R512" s="5">
        <f>if(M512='Survival Probabilities'!$B$21,'Survival Probabilities'!$C$21,if(M512='Survival Probabilities'!$B$22,'Survival Probabilities'!$C$22,if(M512='Survival Probabilities'!$B$23,'Survival Probabilities'!$C$23,if(M512='Survival Probabilities'!$B$24,'Survival Probabilities'!$C$24,if(M512='Survival Probabilities'!$B$25,'Survival Probabilities'!$C$25,if(M512='Survival Probabilities'!$B$26,'Survival Probabilities'!$C$26,if(M512='Survival Probabilities'!$B$27,'Survival Probabilities'!$C$27,if(M512='Survival Probabilities'!$B$28,5%,if(M512="",1)))))))))</f>
        <v>1</v>
      </c>
      <c r="S512" s="4">
        <f t="shared" si="1"/>
        <v>0.006256048977</v>
      </c>
      <c r="T512" s="5">
        <f>if(S512&gt;='Survival Probabilities'!$J$4,1,0)</f>
        <v>0</v>
      </c>
      <c r="U512" s="5">
        <f t="shared" si="2"/>
        <v>0</v>
      </c>
    </row>
    <row r="513">
      <c r="A513" s="3">
        <v>512.0</v>
      </c>
      <c r="B513" s="3">
        <v>0.0</v>
      </c>
      <c r="C513" s="3">
        <v>3.0</v>
      </c>
      <c r="D513" s="3" t="s">
        <v>743</v>
      </c>
      <c r="E513" s="3" t="s">
        <v>22</v>
      </c>
      <c r="G513" s="3">
        <v>0.0</v>
      </c>
      <c r="H513" s="3">
        <v>0.0</v>
      </c>
      <c r="I513" s="3" t="s">
        <v>744</v>
      </c>
      <c r="J513" s="3">
        <v>8.05</v>
      </c>
      <c r="L513" s="3" t="s">
        <v>24</v>
      </c>
      <c r="M513" s="5" t="str">
        <f t="shared" si="3"/>
        <v/>
      </c>
      <c r="N513" s="4">
        <f>if(C513=1,'Survival Probabilities'!$C$2,if(C513 = 2,'Survival Probabilities'!$C$3,if(C513 = 3,'Survival Probabilities'!$C$4,if(isblank(C513),1))))</f>
        <v>0.2428571429</v>
      </c>
      <c r="O513" s="4">
        <f>if(E513 = "male",'Survival Probabilities'!$C$5,if(E513="female",'Survival Probabilities'!$C$6,if(isblank(E513),1)))</f>
        <v>0.1889081456</v>
      </c>
      <c r="P513" s="4">
        <f>if(F513 &lt; 1,'Survival Probabilities'!$C$10,if(and(F513&gt;= 1, F513&lt;5),'Survival Probabilities'!$C$11, if(and(F513&gt;= 5, F513&lt;10),'Survival Probabilities'!$C$12,if(and(F513&gt;= 10, F513&lt;20),'Survival Probabilities'!$C$13,if(and(F513&gt;= 20, F513&lt;30),'Survival Probabilities'!$C$14,if(and(F513&gt;= 30, F513&lt;40),'Survival Probabilities'!$C$15,if(and(F513&gt;= 40, F513&lt;50),'Survival Probabilities'!$C$16,if(and(F513&gt;= 50, F513&lt;60),'Survival Probabilities'!$C$17,if(and(F513&gt;= 60, F513&lt;70),'Survival Probabilities'!$C$18,if(and(F513&gt;= 70, F513&lt;80),5%,if(and(F513&gt;= 80, F513&lt;90),5%,if(isblank(F513),1))))))))))))</f>
        <v>1</v>
      </c>
      <c r="Q513" s="4">
        <f>if(L513 = "C",'Survival Probabilities'!$C$7,if(L513="Q",'Survival Probabilities'!$C$8,if(L513="S",'Survival Probabilities'!$C$9,if(isblank(L513),1))))</f>
        <v>0.3369565217</v>
      </c>
      <c r="R513" s="5">
        <f>if(M513='Survival Probabilities'!$B$21,'Survival Probabilities'!$C$21,if(M513='Survival Probabilities'!$B$22,'Survival Probabilities'!$C$22,if(M513='Survival Probabilities'!$B$23,'Survival Probabilities'!$C$23,if(M513='Survival Probabilities'!$B$24,'Survival Probabilities'!$C$24,if(M513='Survival Probabilities'!$B$25,'Survival Probabilities'!$C$25,if(M513='Survival Probabilities'!$B$26,'Survival Probabilities'!$C$26,if(M513='Survival Probabilities'!$B$27,'Survival Probabilities'!$C$27,if(M513='Survival Probabilities'!$B$28,5%,if(M513="",1)))))))))</f>
        <v>1</v>
      </c>
      <c r="S513" s="4">
        <f t="shared" si="1"/>
        <v>0.01545878769</v>
      </c>
      <c r="T513" s="5">
        <f>if(S513&gt;='Survival Probabilities'!$J$4,1,0)</f>
        <v>0</v>
      </c>
      <c r="U513" s="5">
        <f t="shared" si="2"/>
        <v>1</v>
      </c>
    </row>
    <row r="514">
      <c r="A514" s="3">
        <v>513.0</v>
      </c>
      <c r="B514" s="3">
        <v>1.0</v>
      </c>
      <c r="C514" s="3">
        <v>1.0</v>
      </c>
      <c r="D514" s="3" t="s">
        <v>745</v>
      </c>
      <c r="E514" s="3" t="s">
        <v>22</v>
      </c>
      <c r="F514" s="3">
        <v>36.0</v>
      </c>
      <c r="G514" s="3">
        <v>0.0</v>
      </c>
      <c r="H514" s="3">
        <v>0.0</v>
      </c>
      <c r="I514" s="3" t="s">
        <v>746</v>
      </c>
      <c r="J514" s="3">
        <v>26.2875</v>
      </c>
      <c r="K514" s="3" t="s">
        <v>747</v>
      </c>
      <c r="L514" s="3" t="s">
        <v>24</v>
      </c>
      <c r="M514" s="5" t="str">
        <f t="shared" si="3"/>
        <v>E</v>
      </c>
      <c r="N514" s="4">
        <f>if(C514=1,'Survival Probabilities'!$C$2,if(C514 = 2,'Survival Probabilities'!$C$3,if(C514 = 3,'Survival Probabilities'!$C$4,if(isblank(C514),1))))</f>
        <v>0.6296296296</v>
      </c>
      <c r="O514" s="4">
        <f>if(E514 = "male",'Survival Probabilities'!$C$5,if(E514="female",'Survival Probabilities'!$C$6,if(isblank(E514),1)))</f>
        <v>0.1889081456</v>
      </c>
      <c r="P514" s="4">
        <f>if(F514 &lt; 1,'Survival Probabilities'!$C$10,if(and(F514&gt;= 1, F514&lt;5),'Survival Probabilities'!$C$11, if(and(F514&gt;= 5, F514&lt;10),'Survival Probabilities'!$C$12,if(and(F514&gt;= 10, F514&lt;20),'Survival Probabilities'!$C$13,if(and(F514&gt;= 20, F514&lt;30),'Survival Probabilities'!$C$14,if(and(F514&gt;= 30, F514&lt;40),'Survival Probabilities'!$C$15,if(and(F514&gt;= 40, F514&lt;50),'Survival Probabilities'!$C$16,if(and(F514&gt;= 50, F514&lt;60),'Survival Probabilities'!$C$17,if(and(F514&gt;= 60, F514&lt;70),'Survival Probabilities'!$C$18,if(and(F514&gt;= 70, F514&lt;80),5%,if(and(F514&gt;= 80, F514&lt;90),5%,if(isblank(F514),1))))))))))))</f>
        <v>0.4371257485</v>
      </c>
      <c r="Q514" s="4">
        <f>if(L514 = "C",'Survival Probabilities'!$C$7,if(L514="Q",'Survival Probabilities'!$C$8,if(L514="S",'Survival Probabilities'!$C$9,if(isblank(L514),1))))</f>
        <v>0.3369565217</v>
      </c>
      <c r="R514" s="4">
        <f>if(M514='Survival Probabilities'!$B$21,'Survival Probabilities'!$C$21,if(M514='Survival Probabilities'!$B$22,'Survival Probabilities'!$C$22,if(M514='Survival Probabilities'!$B$23,'Survival Probabilities'!$C$23,if(M514='Survival Probabilities'!$B$24,'Survival Probabilities'!$C$24,if(M514='Survival Probabilities'!$B$25,'Survival Probabilities'!$C$25,if(M514='Survival Probabilities'!$B$26,'Survival Probabilities'!$C$26,if(M514='Survival Probabilities'!$B$27,'Survival Probabilities'!$C$27,if(M514='Survival Probabilities'!$B$28,5%,if(M514="",1)))))))))</f>
        <v>0.75</v>
      </c>
      <c r="S514" s="4">
        <f t="shared" si="1"/>
        <v>0.01313945527</v>
      </c>
      <c r="T514" s="5">
        <f>if(S514&gt;='Survival Probabilities'!$J$4,1,0)</f>
        <v>0</v>
      </c>
      <c r="U514" s="5">
        <f t="shared" si="2"/>
        <v>0</v>
      </c>
    </row>
    <row r="515">
      <c r="A515" s="3">
        <v>514.0</v>
      </c>
      <c r="B515" s="3">
        <v>1.0</v>
      </c>
      <c r="C515" s="3">
        <v>1.0</v>
      </c>
      <c r="D515" s="3" t="s">
        <v>748</v>
      </c>
      <c r="E515" s="3" t="s">
        <v>26</v>
      </c>
      <c r="F515" s="3">
        <v>54.0</v>
      </c>
      <c r="G515" s="3">
        <v>1.0</v>
      </c>
      <c r="H515" s="3">
        <v>0.0</v>
      </c>
      <c r="I515" s="3" t="s">
        <v>749</v>
      </c>
      <c r="J515" s="3">
        <v>59.4</v>
      </c>
      <c r="L515" s="3" t="s">
        <v>29</v>
      </c>
      <c r="M515" s="5" t="str">
        <f t="shared" si="3"/>
        <v/>
      </c>
      <c r="N515" s="4">
        <f>if(C515=1,'Survival Probabilities'!$C$2,if(C515 = 2,'Survival Probabilities'!$C$3,if(C515 = 3,'Survival Probabilities'!$C$4,if(isblank(C515),1))))</f>
        <v>0.6296296296</v>
      </c>
      <c r="O515" s="4">
        <f>if(E515 = "male",'Survival Probabilities'!$C$5,if(E515="female",'Survival Probabilities'!$C$6,if(isblank(E515),1)))</f>
        <v>0.7420382166</v>
      </c>
      <c r="P515" s="4">
        <f>if(F515 &lt; 1,'Survival Probabilities'!$C$10,if(and(F515&gt;= 1, F515&lt;5),'Survival Probabilities'!$C$11, if(and(F515&gt;= 5, F515&lt;10),'Survival Probabilities'!$C$12,if(and(F515&gt;= 10, F515&lt;20),'Survival Probabilities'!$C$13,if(and(F515&gt;= 20, F515&lt;30),'Survival Probabilities'!$C$14,if(and(F515&gt;= 30, F515&lt;40),'Survival Probabilities'!$C$15,if(and(F515&gt;= 40, F515&lt;50),'Survival Probabilities'!$C$16,if(and(F515&gt;= 50, F515&lt;60),'Survival Probabilities'!$C$17,if(and(F515&gt;= 60, F515&lt;70),'Survival Probabilities'!$C$18,if(and(F515&gt;= 70, F515&lt;80),5%,if(and(F515&gt;= 80, F515&lt;90),5%,if(isblank(F515),1))))))))))))</f>
        <v>0.4166666667</v>
      </c>
      <c r="Q515" s="4">
        <f>if(L515 = "C",'Survival Probabilities'!$C$7,if(L515="Q",'Survival Probabilities'!$C$8,if(L515="S",'Survival Probabilities'!$C$9,if(isblank(L515),1))))</f>
        <v>0.5535714286</v>
      </c>
      <c r="R515" s="5">
        <f>if(M515='Survival Probabilities'!$B$21,'Survival Probabilities'!$C$21,if(M515='Survival Probabilities'!$B$22,'Survival Probabilities'!$C$22,if(M515='Survival Probabilities'!$B$23,'Survival Probabilities'!$C$23,if(M515='Survival Probabilities'!$B$24,'Survival Probabilities'!$C$24,if(M515='Survival Probabilities'!$B$25,'Survival Probabilities'!$C$25,if(M515='Survival Probabilities'!$B$26,'Survival Probabilities'!$C$26,if(M515='Survival Probabilities'!$B$27,'Survival Probabilities'!$C$27,if(M515='Survival Probabilities'!$B$28,5%,if(M515="",1)))))))))</f>
        <v>1</v>
      </c>
      <c r="S515" s="4">
        <f t="shared" si="1"/>
        <v>0.1077640377</v>
      </c>
      <c r="T515" s="5">
        <f>if(S515&gt;='Survival Probabilities'!$J$4,1,0)</f>
        <v>1</v>
      </c>
      <c r="U515" s="5">
        <f t="shared" si="2"/>
        <v>1</v>
      </c>
    </row>
    <row r="516">
      <c r="A516" s="3">
        <v>515.0</v>
      </c>
      <c r="B516" s="3">
        <v>0.0</v>
      </c>
      <c r="C516" s="3">
        <v>3.0</v>
      </c>
      <c r="D516" s="3" t="s">
        <v>750</v>
      </c>
      <c r="E516" s="3" t="s">
        <v>22</v>
      </c>
      <c r="F516" s="3">
        <v>24.0</v>
      </c>
      <c r="G516" s="3">
        <v>0.0</v>
      </c>
      <c r="H516" s="3">
        <v>0.0</v>
      </c>
      <c r="I516" s="3">
        <v>349209.0</v>
      </c>
      <c r="J516" s="3">
        <v>7.4958</v>
      </c>
      <c r="L516" s="3" t="s">
        <v>24</v>
      </c>
      <c r="M516" s="5" t="str">
        <f t="shared" si="3"/>
        <v/>
      </c>
      <c r="N516" s="4">
        <f>if(C516=1,'Survival Probabilities'!$C$2,if(C516 = 2,'Survival Probabilities'!$C$3,if(C516 = 3,'Survival Probabilities'!$C$4,if(isblank(C516),1))))</f>
        <v>0.2428571429</v>
      </c>
      <c r="O516" s="4">
        <f>if(E516 = "male",'Survival Probabilities'!$C$5,if(E516="female",'Survival Probabilities'!$C$6,if(isblank(E516),1)))</f>
        <v>0.1889081456</v>
      </c>
      <c r="P516" s="4">
        <f>if(F516 &lt; 1,'Survival Probabilities'!$C$10,if(and(F516&gt;= 1, F516&lt;5),'Survival Probabilities'!$C$11, if(and(F516&gt;= 5, F516&lt;10),'Survival Probabilities'!$C$12,if(and(F516&gt;= 10, F516&lt;20),'Survival Probabilities'!$C$13,if(and(F516&gt;= 20, F516&lt;30),'Survival Probabilities'!$C$14,if(and(F516&gt;= 30, F516&lt;40),'Survival Probabilities'!$C$15,if(and(F516&gt;= 40, F516&lt;50),'Survival Probabilities'!$C$16,if(and(F516&gt;= 50, F516&lt;60),'Survival Probabilities'!$C$17,if(and(F516&gt;= 60, F516&lt;70),'Survival Probabilities'!$C$18,if(and(F516&gt;= 70, F516&lt;80),5%,if(and(F516&gt;= 80, F516&lt;90),5%,if(isblank(F516),1))))))))))))</f>
        <v>0.35</v>
      </c>
      <c r="Q516" s="4">
        <f>if(L516 = "C",'Survival Probabilities'!$C$7,if(L516="Q",'Survival Probabilities'!$C$8,if(L516="S",'Survival Probabilities'!$C$9,if(isblank(L516),1))))</f>
        <v>0.3369565217</v>
      </c>
      <c r="R516" s="5">
        <f>if(M516='Survival Probabilities'!$B$21,'Survival Probabilities'!$C$21,if(M516='Survival Probabilities'!$B$22,'Survival Probabilities'!$C$22,if(M516='Survival Probabilities'!$B$23,'Survival Probabilities'!$C$23,if(M516='Survival Probabilities'!$B$24,'Survival Probabilities'!$C$24,if(M516='Survival Probabilities'!$B$25,'Survival Probabilities'!$C$25,if(M516='Survival Probabilities'!$B$26,'Survival Probabilities'!$C$26,if(M516='Survival Probabilities'!$B$27,'Survival Probabilities'!$C$27,if(M516='Survival Probabilities'!$B$28,5%,if(M516="",1)))))))))</f>
        <v>1</v>
      </c>
      <c r="S516" s="4">
        <f t="shared" si="1"/>
        <v>0.005410575691</v>
      </c>
      <c r="T516" s="5">
        <f>if(S516&gt;='Survival Probabilities'!$J$4,1,0)</f>
        <v>0</v>
      </c>
      <c r="U516" s="5">
        <f t="shared" si="2"/>
        <v>1</v>
      </c>
    </row>
    <row r="517">
      <c r="A517" s="3">
        <v>516.0</v>
      </c>
      <c r="B517" s="3">
        <v>0.0</v>
      </c>
      <c r="C517" s="3">
        <v>1.0</v>
      </c>
      <c r="D517" s="3" t="s">
        <v>751</v>
      </c>
      <c r="E517" s="3" t="s">
        <v>22</v>
      </c>
      <c r="F517" s="3">
        <v>47.0</v>
      </c>
      <c r="G517" s="3">
        <v>0.0</v>
      </c>
      <c r="H517" s="3">
        <v>0.0</v>
      </c>
      <c r="I517" s="3">
        <v>36967.0</v>
      </c>
      <c r="J517" s="3">
        <v>34.0208</v>
      </c>
      <c r="K517" s="3" t="s">
        <v>752</v>
      </c>
      <c r="L517" s="3" t="s">
        <v>24</v>
      </c>
      <c r="M517" s="5" t="str">
        <f t="shared" si="3"/>
        <v>D</v>
      </c>
      <c r="N517" s="4">
        <f>if(C517=1,'Survival Probabilities'!$C$2,if(C517 = 2,'Survival Probabilities'!$C$3,if(C517 = 3,'Survival Probabilities'!$C$4,if(isblank(C517),1))))</f>
        <v>0.6296296296</v>
      </c>
      <c r="O517" s="4">
        <f>if(E517 = "male",'Survival Probabilities'!$C$5,if(E517="female",'Survival Probabilities'!$C$6,if(isblank(E517),1)))</f>
        <v>0.1889081456</v>
      </c>
      <c r="P517" s="4">
        <f>if(F517 &lt; 1,'Survival Probabilities'!$C$10,if(and(F517&gt;= 1, F517&lt;5),'Survival Probabilities'!$C$11, if(and(F517&gt;= 5, F517&lt;10),'Survival Probabilities'!$C$12,if(and(F517&gt;= 10, F517&lt;20),'Survival Probabilities'!$C$13,if(and(F517&gt;= 20, F517&lt;30),'Survival Probabilities'!$C$14,if(and(F517&gt;= 30, F517&lt;40),'Survival Probabilities'!$C$15,if(and(F517&gt;= 40, F517&lt;50),'Survival Probabilities'!$C$16,if(and(F517&gt;= 50, F517&lt;60),'Survival Probabilities'!$C$17,if(and(F517&gt;= 60, F517&lt;70),'Survival Probabilities'!$C$18,if(and(F517&gt;= 70, F517&lt;80),5%,if(and(F517&gt;= 80, F517&lt;90),5%,if(isblank(F517),1))))))))))))</f>
        <v>0.3820224719</v>
      </c>
      <c r="Q517" s="4">
        <f>if(L517 = "C",'Survival Probabilities'!$C$7,if(L517="Q",'Survival Probabilities'!$C$8,if(L517="S",'Survival Probabilities'!$C$9,if(isblank(L517),1))))</f>
        <v>0.3369565217</v>
      </c>
      <c r="R517" s="4">
        <f>if(M517='Survival Probabilities'!$B$21,'Survival Probabilities'!$C$21,if(M517='Survival Probabilities'!$B$22,'Survival Probabilities'!$C$22,if(M517='Survival Probabilities'!$B$23,'Survival Probabilities'!$C$23,if(M517='Survival Probabilities'!$B$24,'Survival Probabilities'!$C$24,if(M517='Survival Probabilities'!$B$25,'Survival Probabilities'!$C$25,if(M517='Survival Probabilities'!$B$26,'Survival Probabilities'!$C$26,if(M517='Survival Probabilities'!$B$27,'Survival Probabilities'!$C$27,if(M517='Survival Probabilities'!$B$28,5%,if(M517="",1)))))))))</f>
        <v>0.7575757576</v>
      </c>
      <c r="S517" s="4">
        <f t="shared" si="1"/>
        <v>0.01159911055</v>
      </c>
      <c r="T517" s="5">
        <f>if(S517&gt;='Survival Probabilities'!$J$4,1,0)</f>
        <v>0</v>
      </c>
      <c r="U517" s="5">
        <f t="shared" si="2"/>
        <v>1</v>
      </c>
    </row>
    <row r="518">
      <c r="A518" s="3">
        <v>517.0</v>
      </c>
      <c r="B518" s="3">
        <v>1.0</v>
      </c>
      <c r="C518" s="3">
        <v>2.0</v>
      </c>
      <c r="D518" s="3" t="s">
        <v>753</v>
      </c>
      <c r="E518" s="3" t="s">
        <v>26</v>
      </c>
      <c r="F518" s="3">
        <v>34.0</v>
      </c>
      <c r="G518" s="3">
        <v>0.0</v>
      </c>
      <c r="H518" s="3">
        <v>0.0</v>
      </c>
      <c r="I518" s="3" t="s">
        <v>754</v>
      </c>
      <c r="J518" s="3">
        <v>10.5</v>
      </c>
      <c r="K518" s="3" t="s">
        <v>126</v>
      </c>
      <c r="L518" s="3" t="s">
        <v>24</v>
      </c>
      <c r="M518" s="5" t="str">
        <f t="shared" si="3"/>
        <v>F</v>
      </c>
      <c r="N518" s="4">
        <f>if(C518=1,'Survival Probabilities'!$C$2,if(C518 = 2,'Survival Probabilities'!$C$3,if(C518 = 3,'Survival Probabilities'!$C$4,if(isblank(C518),1))))</f>
        <v>0.472826087</v>
      </c>
      <c r="O518" s="4">
        <f>if(E518 = "male",'Survival Probabilities'!$C$5,if(E518="female",'Survival Probabilities'!$C$6,if(isblank(E518),1)))</f>
        <v>0.7420382166</v>
      </c>
      <c r="P518" s="4">
        <f>if(F518 &lt; 1,'Survival Probabilities'!$C$10,if(and(F518&gt;= 1, F518&lt;5),'Survival Probabilities'!$C$11, if(and(F518&gt;= 5, F518&lt;10),'Survival Probabilities'!$C$12,if(and(F518&gt;= 10, F518&lt;20),'Survival Probabilities'!$C$13,if(and(F518&gt;= 20, F518&lt;30),'Survival Probabilities'!$C$14,if(and(F518&gt;= 30, F518&lt;40),'Survival Probabilities'!$C$15,if(and(F518&gt;= 40, F518&lt;50),'Survival Probabilities'!$C$16,if(and(F518&gt;= 50, F518&lt;60),'Survival Probabilities'!$C$17,if(and(F518&gt;= 60, F518&lt;70),'Survival Probabilities'!$C$18,if(and(F518&gt;= 70, F518&lt;80),5%,if(and(F518&gt;= 80, F518&lt;90),5%,if(isblank(F518),1))))))))))))</f>
        <v>0.4371257485</v>
      </c>
      <c r="Q518" s="4">
        <f>if(L518 = "C",'Survival Probabilities'!$C$7,if(L518="Q",'Survival Probabilities'!$C$8,if(L518="S",'Survival Probabilities'!$C$9,if(isblank(L518),1))))</f>
        <v>0.3369565217</v>
      </c>
      <c r="R518" s="4">
        <f>if(M518='Survival Probabilities'!$B$21,'Survival Probabilities'!$C$21,if(M518='Survival Probabilities'!$B$22,'Survival Probabilities'!$C$22,if(M518='Survival Probabilities'!$B$23,'Survival Probabilities'!$C$23,if(M518='Survival Probabilities'!$B$24,'Survival Probabilities'!$C$24,if(M518='Survival Probabilities'!$B$25,'Survival Probabilities'!$C$25,if(M518='Survival Probabilities'!$B$26,'Survival Probabilities'!$C$26,if(M518='Survival Probabilities'!$B$27,'Survival Probabilities'!$C$27,if(M518='Survival Probabilities'!$B$28,5%,if(M518="",1)))))))))</f>
        <v>0.6153846154</v>
      </c>
      <c r="S518" s="4">
        <f t="shared" si="1"/>
        <v>0.03180201168</v>
      </c>
      <c r="T518" s="5">
        <f>if(S518&gt;='Survival Probabilities'!$J$4,1,0)</f>
        <v>1</v>
      </c>
      <c r="U518" s="5">
        <f t="shared" si="2"/>
        <v>1</v>
      </c>
    </row>
    <row r="519">
      <c r="A519" s="3">
        <v>518.0</v>
      </c>
      <c r="B519" s="3">
        <v>0.0</v>
      </c>
      <c r="C519" s="3">
        <v>3.0</v>
      </c>
      <c r="D519" s="3" t="s">
        <v>755</v>
      </c>
      <c r="E519" s="3" t="s">
        <v>22</v>
      </c>
      <c r="G519" s="3">
        <v>0.0</v>
      </c>
      <c r="H519" s="3">
        <v>0.0</v>
      </c>
      <c r="I519" s="3">
        <v>371110.0</v>
      </c>
      <c r="J519" s="3">
        <v>24.15</v>
      </c>
      <c r="L519" s="3" t="s">
        <v>36</v>
      </c>
      <c r="M519" s="5" t="str">
        <f t="shared" si="3"/>
        <v/>
      </c>
      <c r="N519" s="4">
        <f>if(C519=1,'Survival Probabilities'!$C$2,if(C519 = 2,'Survival Probabilities'!$C$3,if(C519 = 3,'Survival Probabilities'!$C$4,if(isblank(C519),1))))</f>
        <v>0.2428571429</v>
      </c>
      <c r="O519" s="4">
        <f>if(E519 = "male",'Survival Probabilities'!$C$5,if(E519="female",'Survival Probabilities'!$C$6,if(isblank(E519),1)))</f>
        <v>0.1889081456</v>
      </c>
      <c r="P519" s="4">
        <f>if(F519 &lt; 1,'Survival Probabilities'!$C$10,if(and(F519&gt;= 1, F519&lt;5),'Survival Probabilities'!$C$11, if(and(F519&gt;= 5, F519&lt;10),'Survival Probabilities'!$C$12,if(and(F519&gt;= 10, F519&lt;20),'Survival Probabilities'!$C$13,if(and(F519&gt;= 20, F519&lt;30),'Survival Probabilities'!$C$14,if(and(F519&gt;= 30, F519&lt;40),'Survival Probabilities'!$C$15,if(and(F519&gt;= 40, F519&lt;50),'Survival Probabilities'!$C$16,if(and(F519&gt;= 50, F519&lt;60),'Survival Probabilities'!$C$17,if(and(F519&gt;= 60, F519&lt;70),'Survival Probabilities'!$C$18,if(and(F519&gt;= 70, F519&lt;80),5%,if(and(F519&gt;= 80, F519&lt;90),5%,if(isblank(F519),1))))))))))))</f>
        <v>1</v>
      </c>
      <c r="Q519" s="4">
        <f>if(L519 = "C",'Survival Probabilities'!$C$7,if(L519="Q",'Survival Probabilities'!$C$8,if(L519="S",'Survival Probabilities'!$C$9,if(isblank(L519),1))))</f>
        <v>0.3896103896</v>
      </c>
      <c r="R519" s="5">
        <f>if(M519='Survival Probabilities'!$B$21,'Survival Probabilities'!$C$21,if(M519='Survival Probabilities'!$B$22,'Survival Probabilities'!$C$22,if(M519='Survival Probabilities'!$B$23,'Survival Probabilities'!$C$23,if(M519='Survival Probabilities'!$B$24,'Survival Probabilities'!$C$24,if(M519='Survival Probabilities'!$B$25,'Survival Probabilities'!$C$25,if(M519='Survival Probabilities'!$B$26,'Survival Probabilities'!$C$26,if(M519='Survival Probabilities'!$B$27,'Survival Probabilities'!$C$27,if(M519='Survival Probabilities'!$B$28,5%,if(M519="",1)))))))))</f>
        <v>1</v>
      </c>
      <c r="S519" s="4">
        <f t="shared" si="1"/>
        <v>0.01787442565</v>
      </c>
      <c r="T519" s="5">
        <f>if(S519&gt;='Survival Probabilities'!$J$4,1,0)</f>
        <v>0</v>
      </c>
      <c r="U519" s="5">
        <f t="shared" si="2"/>
        <v>1</v>
      </c>
    </row>
    <row r="520">
      <c r="A520" s="3">
        <v>519.0</v>
      </c>
      <c r="B520" s="3">
        <v>1.0</v>
      </c>
      <c r="C520" s="3">
        <v>2.0</v>
      </c>
      <c r="D520" s="3" t="s">
        <v>756</v>
      </c>
      <c r="E520" s="3" t="s">
        <v>26</v>
      </c>
      <c r="F520" s="3">
        <v>36.0</v>
      </c>
      <c r="G520" s="3">
        <v>1.0</v>
      </c>
      <c r="H520" s="3">
        <v>0.0</v>
      </c>
      <c r="I520" s="3">
        <v>226875.0</v>
      </c>
      <c r="J520" s="3">
        <v>26.0</v>
      </c>
      <c r="L520" s="3" t="s">
        <v>24</v>
      </c>
      <c r="M520" s="5" t="str">
        <f t="shared" si="3"/>
        <v/>
      </c>
      <c r="N520" s="4">
        <f>if(C520=1,'Survival Probabilities'!$C$2,if(C520 = 2,'Survival Probabilities'!$C$3,if(C520 = 3,'Survival Probabilities'!$C$4,if(isblank(C520),1))))</f>
        <v>0.472826087</v>
      </c>
      <c r="O520" s="4">
        <f>if(E520 = "male",'Survival Probabilities'!$C$5,if(E520="female",'Survival Probabilities'!$C$6,if(isblank(E520),1)))</f>
        <v>0.7420382166</v>
      </c>
      <c r="P520" s="4">
        <f>if(F520 &lt; 1,'Survival Probabilities'!$C$10,if(and(F520&gt;= 1, F520&lt;5),'Survival Probabilities'!$C$11, if(and(F520&gt;= 5, F520&lt;10),'Survival Probabilities'!$C$12,if(and(F520&gt;= 10, F520&lt;20),'Survival Probabilities'!$C$13,if(and(F520&gt;= 20, F520&lt;30),'Survival Probabilities'!$C$14,if(and(F520&gt;= 30, F520&lt;40),'Survival Probabilities'!$C$15,if(and(F520&gt;= 40, F520&lt;50),'Survival Probabilities'!$C$16,if(and(F520&gt;= 50, F520&lt;60),'Survival Probabilities'!$C$17,if(and(F520&gt;= 60, F520&lt;70),'Survival Probabilities'!$C$18,if(and(F520&gt;= 70, F520&lt;80),5%,if(and(F520&gt;= 80, F520&lt;90),5%,if(isblank(F520),1))))))))))))</f>
        <v>0.4371257485</v>
      </c>
      <c r="Q520" s="4">
        <f>if(L520 = "C",'Survival Probabilities'!$C$7,if(L520="Q",'Survival Probabilities'!$C$8,if(L520="S",'Survival Probabilities'!$C$9,if(isblank(L520),1))))</f>
        <v>0.3369565217</v>
      </c>
      <c r="R520" s="5">
        <f>if(M520='Survival Probabilities'!$B$21,'Survival Probabilities'!$C$21,if(M520='Survival Probabilities'!$B$22,'Survival Probabilities'!$C$22,if(M520='Survival Probabilities'!$B$23,'Survival Probabilities'!$C$23,if(M520='Survival Probabilities'!$B$24,'Survival Probabilities'!$C$24,if(M520='Survival Probabilities'!$B$25,'Survival Probabilities'!$C$25,if(M520='Survival Probabilities'!$B$26,'Survival Probabilities'!$C$26,if(M520='Survival Probabilities'!$B$27,'Survival Probabilities'!$C$27,if(M520='Survival Probabilities'!$B$28,5%,if(M520="",1)))))))))</f>
        <v>1</v>
      </c>
      <c r="S520" s="4">
        <f t="shared" si="1"/>
        <v>0.05167826898</v>
      </c>
      <c r="T520" s="5">
        <f>if(S520&gt;='Survival Probabilities'!$J$4,1,0)</f>
        <v>1</v>
      </c>
      <c r="U520" s="5">
        <f t="shared" si="2"/>
        <v>1</v>
      </c>
    </row>
    <row r="521">
      <c r="A521" s="3">
        <v>520.0</v>
      </c>
      <c r="B521" s="3">
        <v>0.0</v>
      </c>
      <c r="C521" s="3">
        <v>3.0</v>
      </c>
      <c r="D521" s="3" t="s">
        <v>757</v>
      </c>
      <c r="E521" s="3" t="s">
        <v>22</v>
      </c>
      <c r="F521" s="3">
        <v>32.0</v>
      </c>
      <c r="G521" s="3">
        <v>0.0</v>
      </c>
      <c r="H521" s="3">
        <v>0.0</v>
      </c>
      <c r="I521" s="3">
        <v>349242.0</v>
      </c>
      <c r="J521" s="3">
        <v>7.8958</v>
      </c>
      <c r="L521" s="3" t="s">
        <v>24</v>
      </c>
      <c r="M521" s="5" t="str">
        <f t="shared" si="3"/>
        <v/>
      </c>
      <c r="N521" s="4">
        <f>if(C521=1,'Survival Probabilities'!$C$2,if(C521 = 2,'Survival Probabilities'!$C$3,if(C521 = 3,'Survival Probabilities'!$C$4,if(isblank(C521),1))))</f>
        <v>0.2428571429</v>
      </c>
      <c r="O521" s="4">
        <f>if(E521 = "male",'Survival Probabilities'!$C$5,if(E521="female",'Survival Probabilities'!$C$6,if(isblank(E521),1)))</f>
        <v>0.1889081456</v>
      </c>
      <c r="P521" s="4">
        <f>if(F521 &lt; 1,'Survival Probabilities'!$C$10,if(and(F521&gt;= 1, F521&lt;5),'Survival Probabilities'!$C$11, if(and(F521&gt;= 5, F521&lt;10),'Survival Probabilities'!$C$12,if(and(F521&gt;= 10, F521&lt;20),'Survival Probabilities'!$C$13,if(and(F521&gt;= 20, F521&lt;30),'Survival Probabilities'!$C$14,if(and(F521&gt;= 30, F521&lt;40),'Survival Probabilities'!$C$15,if(and(F521&gt;= 40, F521&lt;50),'Survival Probabilities'!$C$16,if(and(F521&gt;= 50, F521&lt;60),'Survival Probabilities'!$C$17,if(and(F521&gt;= 60, F521&lt;70),'Survival Probabilities'!$C$18,if(and(F521&gt;= 70, F521&lt;80),5%,if(and(F521&gt;= 80, F521&lt;90),5%,if(isblank(F521),1))))))))))))</f>
        <v>0.4371257485</v>
      </c>
      <c r="Q521" s="4">
        <f>if(L521 = "C",'Survival Probabilities'!$C$7,if(L521="Q",'Survival Probabilities'!$C$8,if(L521="S",'Survival Probabilities'!$C$9,if(isblank(L521),1))))</f>
        <v>0.3369565217</v>
      </c>
      <c r="R521" s="5">
        <f>if(M521='Survival Probabilities'!$B$21,'Survival Probabilities'!$C$21,if(M521='Survival Probabilities'!$B$22,'Survival Probabilities'!$C$22,if(M521='Survival Probabilities'!$B$23,'Survival Probabilities'!$C$23,if(M521='Survival Probabilities'!$B$24,'Survival Probabilities'!$C$24,if(M521='Survival Probabilities'!$B$25,'Survival Probabilities'!$C$25,if(M521='Survival Probabilities'!$B$26,'Survival Probabilities'!$C$26,if(M521='Survival Probabilities'!$B$27,'Survival Probabilities'!$C$27,if(M521='Survival Probabilities'!$B$28,5%,if(M521="",1)))))))))</f>
        <v>1</v>
      </c>
      <c r="S521" s="4">
        <f t="shared" si="1"/>
        <v>0.00675743414</v>
      </c>
      <c r="T521" s="5">
        <f>if(S521&gt;='Survival Probabilities'!$J$4,1,0)</f>
        <v>0</v>
      </c>
      <c r="U521" s="5">
        <f t="shared" si="2"/>
        <v>1</v>
      </c>
    </row>
    <row r="522">
      <c r="A522" s="3">
        <v>521.0</v>
      </c>
      <c r="B522" s="3">
        <v>1.0</v>
      </c>
      <c r="C522" s="3">
        <v>1.0</v>
      </c>
      <c r="D522" s="3" t="s">
        <v>758</v>
      </c>
      <c r="E522" s="3" t="s">
        <v>26</v>
      </c>
      <c r="F522" s="3">
        <v>30.0</v>
      </c>
      <c r="G522" s="3">
        <v>0.0</v>
      </c>
      <c r="H522" s="3">
        <v>0.0</v>
      </c>
      <c r="I522" s="3">
        <v>12749.0</v>
      </c>
      <c r="J522" s="3">
        <v>93.5</v>
      </c>
      <c r="K522" s="3" t="s">
        <v>759</v>
      </c>
      <c r="L522" s="3" t="s">
        <v>24</v>
      </c>
      <c r="M522" s="5" t="str">
        <f t="shared" si="3"/>
        <v>B</v>
      </c>
      <c r="N522" s="4">
        <f>if(C522=1,'Survival Probabilities'!$C$2,if(C522 = 2,'Survival Probabilities'!$C$3,if(C522 = 3,'Survival Probabilities'!$C$4,if(isblank(C522),1))))</f>
        <v>0.6296296296</v>
      </c>
      <c r="O522" s="4">
        <f>if(E522 = "male",'Survival Probabilities'!$C$5,if(E522="female",'Survival Probabilities'!$C$6,if(isblank(E522),1)))</f>
        <v>0.7420382166</v>
      </c>
      <c r="P522" s="4">
        <f>if(F522 &lt; 1,'Survival Probabilities'!$C$10,if(and(F522&gt;= 1, F522&lt;5),'Survival Probabilities'!$C$11, if(and(F522&gt;= 5, F522&lt;10),'Survival Probabilities'!$C$12,if(and(F522&gt;= 10, F522&lt;20),'Survival Probabilities'!$C$13,if(and(F522&gt;= 20, F522&lt;30),'Survival Probabilities'!$C$14,if(and(F522&gt;= 30, F522&lt;40),'Survival Probabilities'!$C$15,if(and(F522&gt;= 40, F522&lt;50),'Survival Probabilities'!$C$16,if(and(F522&gt;= 50, F522&lt;60),'Survival Probabilities'!$C$17,if(and(F522&gt;= 60, F522&lt;70),'Survival Probabilities'!$C$18,if(and(F522&gt;= 70, F522&lt;80),5%,if(and(F522&gt;= 80, F522&lt;90),5%,if(isblank(F522),1))))))))))))</f>
        <v>0.4371257485</v>
      </c>
      <c r="Q522" s="4">
        <f>if(L522 = "C",'Survival Probabilities'!$C$7,if(L522="Q",'Survival Probabilities'!$C$8,if(L522="S",'Survival Probabilities'!$C$9,if(isblank(L522),1))))</f>
        <v>0.3369565217</v>
      </c>
      <c r="R522" s="4">
        <f>if(M522='Survival Probabilities'!$B$21,'Survival Probabilities'!$C$21,if(M522='Survival Probabilities'!$B$22,'Survival Probabilities'!$C$22,if(M522='Survival Probabilities'!$B$23,'Survival Probabilities'!$C$23,if(M522='Survival Probabilities'!$B$24,'Survival Probabilities'!$C$24,if(M522='Survival Probabilities'!$B$25,'Survival Probabilities'!$C$25,if(M522='Survival Probabilities'!$B$26,'Survival Probabilities'!$C$26,if(M522='Survival Probabilities'!$B$27,'Survival Probabilities'!$C$27,if(M522='Survival Probabilities'!$B$28,5%,if(M522="",1)))))))))</f>
        <v>0.7446808511</v>
      </c>
      <c r="S522" s="4">
        <f t="shared" si="1"/>
        <v>0.05124622417</v>
      </c>
      <c r="T522" s="5">
        <f>if(S522&gt;='Survival Probabilities'!$J$4,1,0)</f>
        <v>1</v>
      </c>
      <c r="U522" s="5">
        <f t="shared" si="2"/>
        <v>1</v>
      </c>
    </row>
    <row r="523">
      <c r="A523" s="3">
        <v>522.0</v>
      </c>
      <c r="B523" s="3">
        <v>0.0</v>
      </c>
      <c r="C523" s="3">
        <v>3.0</v>
      </c>
      <c r="D523" s="3" t="s">
        <v>760</v>
      </c>
      <c r="E523" s="3" t="s">
        <v>22</v>
      </c>
      <c r="F523" s="3">
        <v>22.0</v>
      </c>
      <c r="G523" s="3">
        <v>0.0</v>
      </c>
      <c r="H523" s="3">
        <v>0.0</v>
      </c>
      <c r="I523" s="3">
        <v>349252.0</v>
      </c>
      <c r="J523" s="3">
        <v>7.8958</v>
      </c>
      <c r="L523" s="3" t="s">
        <v>24</v>
      </c>
      <c r="M523" s="5" t="str">
        <f t="shared" si="3"/>
        <v/>
      </c>
      <c r="N523" s="4">
        <f>if(C523=1,'Survival Probabilities'!$C$2,if(C523 = 2,'Survival Probabilities'!$C$3,if(C523 = 3,'Survival Probabilities'!$C$4,if(isblank(C523),1))))</f>
        <v>0.2428571429</v>
      </c>
      <c r="O523" s="4">
        <f>if(E523 = "male",'Survival Probabilities'!$C$5,if(E523="female",'Survival Probabilities'!$C$6,if(isblank(E523),1)))</f>
        <v>0.1889081456</v>
      </c>
      <c r="P523" s="4">
        <f>if(F523 &lt; 1,'Survival Probabilities'!$C$10,if(and(F523&gt;= 1, F523&lt;5),'Survival Probabilities'!$C$11, if(and(F523&gt;= 5, F523&lt;10),'Survival Probabilities'!$C$12,if(and(F523&gt;= 10, F523&lt;20),'Survival Probabilities'!$C$13,if(and(F523&gt;= 20, F523&lt;30),'Survival Probabilities'!$C$14,if(and(F523&gt;= 30, F523&lt;40),'Survival Probabilities'!$C$15,if(and(F523&gt;= 40, F523&lt;50),'Survival Probabilities'!$C$16,if(and(F523&gt;= 50, F523&lt;60),'Survival Probabilities'!$C$17,if(and(F523&gt;= 60, F523&lt;70),'Survival Probabilities'!$C$18,if(and(F523&gt;= 70, F523&lt;80),5%,if(and(F523&gt;= 80, F523&lt;90),5%,if(isblank(F523),1))))))))))))</f>
        <v>0.35</v>
      </c>
      <c r="Q523" s="4">
        <f>if(L523 = "C",'Survival Probabilities'!$C$7,if(L523="Q",'Survival Probabilities'!$C$8,if(L523="S",'Survival Probabilities'!$C$9,if(isblank(L523),1))))</f>
        <v>0.3369565217</v>
      </c>
      <c r="R523" s="5">
        <f>if(M523='Survival Probabilities'!$B$21,'Survival Probabilities'!$C$21,if(M523='Survival Probabilities'!$B$22,'Survival Probabilities'!$C$22,if(M523='Survival Probabilities'!$B$23,'Survival Probabilities'!$C$23,if(M523='Survival Probabilities'!$B$24,'Survival Probabilities'!$C$24,if(M523='Survival Probabilities'!$B$25,'Survival Probabilities'!$C$25,if(M523='Survival Probabilities'!$B$26,'Survival Probabilities'!$C$26,if(M523='Survival Probabilities'!$B$27,'Survival Probabilities'!$C$27,if(M523='Survival Probabilities'!$B$28,5%,if(M523="",1)))))))))</f>
        <v>1</v>
      </c>
      <c r="S523" s="4">
        <f t="shared" si="1"/>
        <v>0.005410575691</v>
      </c>
      <c r="T523" s="5">
        <f>if(S523&gt;='Survival Probabilities'!$J$4,1,0)</f>
        <v>0</v>
      </c>
      <c r="U523" s="5">
        <f t="shared" si="2"/>
        <v>1</v>
      </c>
    </row>
    <row r="524">
      <c r="A524" s="3">
        <v>523.0</v>
      </c>
      <c r="B524" s="3">
        <v>0.0</v>
      </c>
      <c r="C524" s="3">
        <v>3.0</v>
      </c>
      <c r="D524" s="3" t="s">
        <v>761</v>
      </c>
      <c r="E524" s="3" t="s">
        <v>22</v>
      </c>
      <c r="G524" s="3">
        <v>0.0</v>
      </c>
      <c r="H524" s="3">
        <v>0.0</v>
      </c>
      <c r="I524" s="3">
        <v>2624.0</v>
      </c>
      <c r="J524" s="3">
        <v>7.225</v>
      </c>
      <c r="L524" s="3" t="s">
        <v>29</v>
      </c>
      <c r="M524" s="5" t="str">
        <f t="shared" si="3"/>
        <v/>
      </c>
      <c r="N524" s="4">
        <f>if(C524=1,'Survival Probabilities'!$C$2,if(C524 = 2,'Survival Probabilities'!$C$3,if(C524 = 3,'Survival Probabilities'!$C$4,if(isblank(C524),1))))</f>
        <v>0.2428571429</v>
      </c>
      <c r="O524" s="4">
        <f>if(E524 = "male",'Survival Probabilities'!$C$5,if(E524="female",'Survival Probabilities'!$C$6,if(isblank(E524),1)))</f>
        <v>0.1889081456</v>
      </c>
      <c r="P524" s="4">
        <f>if(F524 &lt; 1,'Survival Probabilities'!$C$10,if(and(F524&gt;= 1, F524&lt;5),'Survival Probabilities'!$C$11, if(and(F524&gt;= 5, F524&lt;10),'Survival Probabilities'!$C$12,if(and(F524&gt;= 10, F524&lt;20),'Survival Probabilities'!$C$13,if(and(F524&gt;= 20, F524&lt;30),'Survival Probabilities'!$C$14,if(and(F524&gt;= 30, F524&lt;40),'Survival Probabilities'!$C$15,if(and(F524&gt;= 40, F524&lt;50),'Survival Probabilities'!$C$16,if(and(F524&gt;= 50, F524&lt;60),'Survival Probabilities'!$C$17,if(and(F524&gt;= 60, F524&lt;70),'Survival Probabilities'!$C$18,if(and(F524&gt;= 70, F524&lt;80),5%,if(and(F524&gt;= 80, F524&lt;90),5%,if(isblank(F524),1))))))))))))</f>
        <v>1</v>
      </c>
      <c r="Q524" s="4">
        <f>if(L524 = "C",'Survival Probabilities'!$C$7,if(L524="Q",'Survival Probabilities'!$C$8,if(L524="S",'Survival Probabilities'!$C$9,if(isblank(L524),1))))</f>
        <v>0.5535714286</v>
      </c>
      <c r="R524" s="5">
        <f>if(M524='Survival Probabilities'!$B$21,'Survival Probabilities'!$C$21,if(M524='Survival Probabilities'!$B$22,'Survival Probabilities'!$C$22,if(M524='Survival Probabilities'!$B$23,'Survival Probabilities'!$C$23,if(M524='Survival Probabilities'!$B$24,'Survival Probabilities'!$C$24,if(M524='Survival Probabilities'!$B$25,'Survival Probabilities'!$C$25,if(M524='Survival Probabilities'!$B$26,'Survival Probabilities'!$C$26,if(M524='Survival Probabilities'!$B$27,'Survival Probabilities'!$C$27,if(M524='Survival Probabilities'!$B$28,5%,if(M524="",1)))))))))</f>
        <v>1</v>
      </c>
      <c r="S524" s="4">
        <f t="shared" si="1"/>
        <v>0.02539657978</v>
      </c>
      <c r="T524" s="5">
        <f>if(S524&gt;='Survival Probabilities'!$J$4,1,0)</f>
        <v>0</v>
      </c>
      <c r="U524" s="5">
        <f t="shared" si="2"/>
        <v>1</v>
      </c>
    </row>
    <row r="525">
      <c r="A525" s="3">
        <v>524.0</v>
      </c>
      <c r="B525" s="3">
        <v>1.0</v>
      </c>
      <c r="C525" s="3">
        <v>1.0</v>
      </c>
      <c r="D525" s="3" t="s">
        <v>762</v>
      </c>
      <c r="E525" s="3" t="s">
        <v>26</v>
      </c>
      <c r="F525" s="3">
        <v>44.0</v>
      </c>
      <c r="G525" s="3">
        <v>0.0</v>
      </c>
      <c r="H525" s="3">
        <v>1.0</v>
      </c>
      <c r="I525" s="3">
        <v>111361.0</v>
      </c>
      <c r="J525" s="3">
        <v>57.9792</v>
      </c>
      <c r="K525" s="3" t="s">
        <v>506</v>
      </c>
      <c r="L525" s="3" t="s">
        <v>29</v>
      </c>
      <c r="M525" s="5" t="str">
        <f t="shared" si="3"/>
        <v>B</v>
      </c>
      <c r="N525" s="4">
        <f>if(C525=1,'Survival Probabilities'!$C$2,if(C525 = 2,'Survival Probabilities'!$C$3,if(C525 = 3,'Survival Probabilities'!$C$4,if(isblank(C525),1))))</f>
        <v>0.6296296296</v>
      </c>
      <c r="O525" s="4">
        <f>if(E525 = "male",'Survival Probabilities'!$C$5,if(E525="female",'Survival Probabilities'!$C$6,if(isblank(E525),1)))</f>
        <v>0.7420382166</v>
      </c>
      <c r="P525" s="4">
        <f>if(F525 &lt; 1,'Survival Probabilities'!$C$10,if(and(F525&gt;= 1, F525&lt;5),'Survival Probabilities'!$C$11, if(and(F525&gt;= 5, F525&lt;10),'Survival Probabilities'!$C$12,if(and(F525&gt;= 10, F525&lt;20),'Survival Probabilities'!$C$13,if(and(F525&gt;= 20, F525&lt;30),'Survival Probabilities'!$C$14,if(and(F525&gt;= 30, F525&lt;40),'Survival Probabilities'!$C$15,if(and(F525&gt;= 40, F525&lt;50),'Survival Probabilities'!$C$16,if(and(F525&gt;= 50, F525&lt;60),'Survival Probabilities'!$C$17,if(and(F525&gt;= 60, F525&lt;70),'Survival Probabilities'!$C$18,if(and(F525&gt;= 70, F525&lt;80),5%,if(and(F525&gt;= 80, F525&lt;90),5%,if(isblank(F525),1))))))))))))</f>
        <v>0.3820224719</v>
      </c>
      <c r="Q525" s="4">
        <f>if(L525 = "C",'Survival Probabilities'!$C$7,if(L525="Q",'Survival Probabilities'!$C$8,if(L525="S",'Survival Probabilities'!$C$9,if(isblank(L525),1))))</f>
        <v>0.5535714286</v>
      </c>
      <c r="R525" s="4">
        <f>if(M525='Survival Probabilities'!$B$21,'Survival Probabilities'!$C$21,if(M525='Survival Probabilities'!$B$22,'Survival Probabilities'!$C$22,if(M525='Survival Probabilities'!$B$23,'Survival Probabilities'!$C$23,if(M525='Survival Probabilities'!$B$24,'Survival Probabilities'!$C$24,if(M525='Survival Probabilities'!$B$25,'Survival Probabilities'!$C$25,if(M525='Survival Probabilities'!$B$26,'Survival Probabilities'!$C$26,if(M525='Survival Probabilities'!$B$27,'Survival Probabilities'!$C$27,if(M525='Survival Probabilities'!$B$28,5%,if(M525="",1)))))))))</f>
        <v>0.7446808511</v>
      </c>
      <c r="S525" s="4">
        <f t="shared" si="1"/>
        <v>0.07357735878</v>
      </c>
      <c r="T525" s="5">
        <f>if(S525&gt;='Survival Probabilities'!$J$4,1,0)</f>
        <v>1</v>
      </c>
      <c r="U525" s="5">
        <f t="shared" si="2"/>
        <v>1</v>
      </c>
    </row>
    <row r="526">
      <c r="A526" s="3">
        <v>525.0</v>
      </c>
      <c r="B526" s="3">
        <v>0.0</v>
      </c>
      <c r="C526" s="3">
        <v>3.0</v>
      </c>
      <c r="D526" s="3" t="s">
        <v>763</v>
      </c>
      <c r="E526" s="3" t="s">
        <v>22</v>
      </c>
      <c r="G526" s="3">
        <v>0.0</v>
      </c>
      <c r="H526" s="3">
        <v>0.0</v>
      </c>
      <c r="I526" s="3">
        <v>2700.0</v>
      </c>
      <c r="J526" s="3">
        <v>7.2292</v>
      </c>
      <c r="L526" s="3" t="s">
        <v>29</v>
      </c>
      <c r="M526" s="5" t="str">
        <f t="shared" si="3"/>
        <v/>
      </c>
      <c r="N526" s="4">
        <f>if(C526=1,'Survival Probabilities'!$C$2,if(C526 = 2,'Survival Probabilities'!$C$3,if(C526 = 3,'Survival Probabilities'!$C$4,if(isblank(C526),1))))</f>
        <v>0.2428571429</v>
      </c>
      <c r="O526" s="4">
        <f>if(E526 = "male",'Survival Probabilities'!$C$5,if(E526="female",'Survival Probabilities'!$C$6,if(isblank(E526),1)))</f>
        <v>0.1889081456</v>
      </c>
      <c r="P526" s="4">
        <f>if(F526 &lt; 1,'Survival Probabilities'!$C$10,if(and(F526&gt;= 1, F526&lt;5),'Survival Probabilities'!$C$11, if(and(F526&gt;= 5, F526&lt;10),'Survival Probabilities'!$C$12,if(and(F526&gt;= 10, F526&lt;20),'Survival Probabilities'!$C$13,if(and(F526&gt;= 20, F526&lt;30),'Survival Probabilities'!$C$14,if(and(F526&gt;= 30, F526&lt;40),'Survival Probabilities'!$C$15,if(and(F526&gt;= 40, F526&lt;50),'Survival Probabilities'!$C$16,if(and(F526&gt;= 50, F526&lt;60),'Survival Probabilities'!$C$17,if(and(F526&gt;= 60, F526&lt;70),'Survival Probabilities'!$C$18,if(and(F526&gt;= 70, F526&lt;80),5%,if(and(F526&gt;= 80, F526&lt;90),5%,if(isblank(F526),1))))))))))))</f>
        <v>1</v>
      </c>
      <c r="Q526" s="4">
        <f>if(L526 = "C",'Survival Probabilities'!$C$7,if(L526="Q",'Survival Probabilities'!$C$8,if(L526="S",'Survival Probabilities'!$C$9,if(isblank(L526),1))))</f>
        <v>0.5535714286</v>
      </c>
      <c r="R526" s="5">
        <f>if(M526='Survival Probabilities'!$B$21,'Survival Probabilities'!$C$21,if(M526='Survival Probabilities'!$B$22,'Survival Probabilities'!$C$22,if(M526='Survival Probabilities'!$B$23,'Survival Probabilities'!$C$23,if(M526='Survival Probabilities'!$B$24,'Survival Probabilities'!$C$24,if(M526='Survival Probabilities'!$B$25,'Survival Probabilities'!$C$25,if(M526='Survival Probabilities'!$B$26,'Survival Probabilities'!$C$26,if(M526='Survival Probabilities'!$B$27,'Survival Probabilities'!$C$27,if(M526='Survival Probabilities'!$B$28,5%,if(M526="",1)))))))))</f>
        <v>1</v>
      </c>
      <c r="S526" s="4">
        <f t="shared" si="1"/>
        <v>0.02539657978</v>
      </c>
      <c r="T526" s="5">
        <f>if(S526&gt;='Survival Probabilities'!$J$4,1,0)</f>
        <v>0</v>
      </c>
      <c r="U526" s="5">
        <f t="shared" si="2"/>
        <v>1</v>
      </c>
    </row>
    <row r="527">
      <c r="A527" s="3">
        <v>526.0</v>
      </c>
      <c r="B527" s="3">
        <v>0.0</v>
      </c>
      <c r="C527" s="3">
        <v>3.0</v>
      </c>
      <c r="D527" s="3" t="s">
        <v>764</v>
      </c>
      <c r="E527" s="3" t="s">
        <v>22</v>
      </c>
      <c r="F527" s="3">
        <v>40.5</v>
      </c>
      <c r="G527" s="3">
        <v>0.0</v>
      </c>
      <c r="H527" s="3">
        <v>0.0</v>
      </c>
      <c r="I527" s="3">
        <v>367232.0</v>
      </c>
      <c r="J527" s="3">
        <v>7.75</v>
      </c>
      <c r="L527" s="3" t="s">
        <v>36</v>
      </c>
      <c r="M527" s="5" t="str">
        <f t="shared" si="3"/>
        <v/>
      </c>
      <c r="N527" s="4">
        <f>if(C527=1,'Survival Probabilities'!$C$2,if(C527 = 2,'Survival Probabilities'!$C$3,if(C527 = 3,'Survival Probabilities'!$C$4,if(isblank(C527),1))))</f>
        <v>0.2428571429</v>
      </c>
      <c r="O527" s="4">
        <f>if(E527 = "male",'Survival Probabilities'!$C$5,if(E527="female",'Survival Probabilities'!$C$6,if(isblank(E527),1)))</f>
        <v>0.1889081456</v>
      </c>
      <c r="P527" s="4">
        <f>if(F527 &lt; 1,'Survival Probabilities'!$C$10,if(and(F527&gt;= 1, F527&lt;5),'Survival Probabilities'!$C$11, if(and(F527&gt;= 5, F527&lt;10),'Survival Probabilities'!$C$12,if(and(F527&gt;= 10, F527&lt;20),'Survival Probabilities'!$C$13,if(and(F527&gt;= 20, F527&lt;30),'Survival Probabilities'!$C$14,if(and(F527&gt;= 30, F527&lt;40),'Survival Probabilities'!$C$15,if(and(F527&gt;= 40, F527&lt;50),'Survival Probabilities'!$C$16,if(and(F527&gt;= 50, F527&lt;60),'Survival Probabilities'!$C$17,if(and(F527&gt;= 60, F527&lt;70),'Survival Probabilities'!$C$18,if(and(F527&gt;= 70, F527&lt;80),5%,if(and(F527&gt;= 80, F527&lt;90),5%,if(isblank(F527),1))))))))))))</f>
        <v>0.3820224719</v>
      </c>
      <c r="Q527" s="4">
        <f>if(L527 = "C",'Survival Probabilities'!$C$7,if(L527="Q",'Survival Probabilities'!$C$8,if(L527="S",'Survival Probabilities'!$C$9,if(isblank(L527),1))))</f>
        <v>0.3896103896</v>
      </c>
      <c r="R527" s="5">
        <f>if(M527='Survival Probabilities'!$B$21,'Survival Probabilities'!$C$21,if(M527='Survival Probabilities'!$B$22,'Survival Probabilities'!$C$22,if(M527='Survival Probabilities'!$B$23,'Survival Probabilities'!$C$23,if(M527='Survival Probabilities'!$B$24,'Survival Probabilities'!$C$24,if(M527='Survival Probabilities'!$B$25,'Survival Probabilities'!$C$25,if(M527='Survival Probabilities'!$B$26,'Survival Probabilities'!$C$26,if(M527='Survival Probabilities'!$B$27,'Survival Probabilities'!$C$27,if(M527='Survival Probabilities'!$B$28,5%,if(M527="",1)))))))))</f>
        <v>1</v>
      </c>
      <c r="S527" s="4">
        <f t="shared" si="1"/>
        <v>0.00682843227</v>
      </c>
      <c r="T527" s="5">
        <f>if(S527&gt;='Survival Probabilities'!$J$4,1,0)</f>
        <v>0</v>
      </c>
      <c r="U527" s="5">
        <f t="shared" si="2"/>
        <v>1</v>
      </c>
    </row>
    <row r="528">
      <c r="A528" s="3">
        <v>527.0</v>
      </c>
      <c r="B528" s="3">
        <v>1.0</v>
      </c>
      <c r="C528" s="3">
        <v>2.0</v>
      </c>
      <c r="D528" s="3" t="s">
        <v>765</v>
      </c>
      <c r="E528" s="3" t="s">
        <v>26</v>
      </c>
      <c r="F528" s="3">
        <v>50.0</v>
      </c>
      <c r="G528" s="3">
        <v>0.0</v>
      </c>
      <c r="H528" s="3">
        <v>0.0</v>
      </c>
      <c r="I528" s="3" t="s">
        <v>766</v>
      </c>
      <c r="J528" s="3">
        <v>10.5</v>
      </c>
      <c r="L528" s="3" t="s">
        <v>24</v>
      </c>
      <c r="M528" s="5" t="str">
        <f t="shared" si="3"/>
        <v/>
      </c>
      <c r="N528" s="4">
        <f>if(C528=1,'Survival Probabilities'!$C$2,if(C528 = 2,'Survival Probabilities'!$C$3,if(C528 = 3,'Survival Probabilities'!$C$4,if(isblank(C528),1))))</f>
        <v>0.472826087</v>
      </c>
      <c r="O528" s="4">
        <f>if(E528 = "male",'Survival Probabilities'!$C$5,if(E528="female",'Survival Probabilities'!$C$6,if(isblank(E528),1)))</f>
        <v>0.7420382166</v>
      </c>
      <c r="P528" s="4">
        <f>if(F528 &lt; 1,'Survival Probabilities'!$C$10,if(and(F528&gt;= 1, F528&lt;5),'Survival Probabilities'!$C$11, if(and(F528&gt;= 5, F528&lt;10),'Survival Probabilities'!$C$12,if(and(F528&gt;= 10, F528&lt;20),'Survival Probabilities'!$C$13,if(and(F528&gt;= 20, F528&lt;30),'Survival Probabilities'!$C$14,if(and(F528&gt;= 30, F528&lt;40),'Survival Probabilities'!$C$15,if(and(F528&gt;= 40, F528&lt;50),'Survival Probabilities'!$C$16,if(and(F528&gt;= 50, F528&lt;60),'Survival Probabilities'!$C$17,if(and(F528&gt;= 60, F528&lt;70),'Survival Probabilities'!$C$18,if(and(F528&gt;= 70, F528&lt;80),5%,if(and(F528&gt;= 80, F528&lt;90),5%,if(isblank(F528),1))))))))))))</f>
        <v>0.4166666667</v>
      </c>
      <c r="Q528" s="4">
        <f>if(L528 = "C",'Survival Probabilities'!$C$7,if(L528="Q",'Survival Probabilities'!$C$8,if(L528="S",'Survival Probabilities'!$C$9,if(isblank(L528),1))))</f>
        <v>0.3369565217</v>
      </c>
      <c r="R528" s="5">
        <f>if(M528='Survival Probabilities'!$B$21,'Survival Probabilities'!$C$21,if(M528='Survival Probabilities'!$B$22,'Survival Probabilities'!$C$22,if(M528='Survival Probabilities'!$B$23,'Survival Probabilities'!$C$23,if(M528='Survival Probabilities'!$B$24,'Survival Probabilities'!$C$24,if(M528='Survival Probabilities'!$B$25,'Survival Probabilities'!$C$25,if(M528='Survival Probabilities'!$B$26,'Survival Probabilities'!$C$26,if(M528='Survival Probabilities'!$B$27,'Survival Probabilities'!$C$27,if(M528='Survival Probabilities'!$B$28,5%,if(M528="",1)))))))))</f>
        <v>1</v>
      </c>
      <c r="S528" s="4">
        <f t="shared" si="1"/>
        <v>0.04925953721</v>
      </c>
      <c r="T528" s="5">
        <f>if(S528&gt;='Survival Probabilities'!$J$4,1,0)</f>
        <v>1</v>
      </c>
      <c r="U528" s="5">
        <f t="shared" si="2"/>
        <v>1</v>
      </c>
    </row>
    <row r="529">
      <c r="A529" s="3">
        <v>528.0</v>
      </c>
      <c r="B529" s="3">
        <v>0.0</v>
      </c>
      <c r="C529" s="3">
        <v>1.0</v>
      </c>
      <c r="D529" s="3" t="s">
        <v>767</v>
      </c>
      <c r="E529" s="3" t="s">
        <v>22</v>
      </c>
      <c r="G529" s="3">
        <v>0.0</v>
      </c>
      <c r="H529" s="3">
        <v>0.0</v>
      </c>
      <c r="I529" s="3" t="s">
        <v>768</v>
      </c>
      <c r="J529" s="3">
        <v>221.7792</v>
      </c>
      <c r="K529" s="3" t="s">
        <v>769</v>
      </c>
      <c r="L529" s="3" t="s">
        <v>24</v>
      </c>
      <c r="M529" s="5" t="str">
        <f t="shared" si="3"/>
        <v>C</v>
      </c>
      <c r="N529" s="4">
        <f>if(C529=1,'Survival Probabilities'!$C$2,if(C529 = 2,'Survival Probabilities'!$C$3,if(C529 = 3,'Survival Probabilities'!$C$4,if(isblank(C529),1))))</f>
        <v>0.6296296296</v>
      </c>
      <c r="O529" s="4">
        <f>if(E529 = "male",'Survival Probabilities'!$C$5,if(E529="female",'Survival Probabilities'!$C$6,if(isblank(E529),1)))</f>
        <v>0.1889081456</v>
      </c>
      <c r="P529" s="4">
        <f>if(F529 &lt; 1,'Survival Probabilities'!$C$10,if(and(F529&gt;= 1, F529&lt;5),'Survival Probabilities'!$C$11, if(and(F529&gt;= 5, F529&lt;10),'Survival Probabilities'!$C$12,if(and(F529&gt;= 10, F529&lt;20),'Survival Probabilities'!$C$13,if(and(F529&gt;= 20, F529&lt;30),'Survival Probabilities'!$C$14,if(and(F529&gt;= 30, F529&lt;40),'Survival Probabilities'!$C$15,if(and(F529&gt;= 40, F529&lt;50),'Survival Probabilities'!$C$16,if(and(F529&gt;= 50, F529&lt;60),'Survival Probabilities'!$C$17,if(and(F529&gt;= 60, F529&lt;70),'Survival Probabilities'!$C$18,if(and(F529&gt;= 70, F529&lt;80),5%,if(and(F529&gt;= 80, F529&lt;90),5%,if(isblank(F529),1))))))))))))</f>
        <v>1</v>
      </c>
      <c r="Q529" s="4">
        <f>if(L529 = "C",'Survival Probabilities'!$C$7,if(L529="Q",'Survival Probabilities'!$C$8,if(L529="S",'Survival Probabilities'!$C$9,if(isblank(L529),1))))</f>
        <v>0.3369565217</v>
      </c>
      <c r="R529" s="4">
        <f>if(M529='Survival Probabilities'!$B$21,'Survival Probabilities'!$C$21,if(M529='Survival Probabilities'!$B$22,'Survival Probabilities'!$C$22,if(M529='Survival Probabilities'!$B$23,'Survival Probabilities'!$C$23,if(M529='Survival Probabilities'!$B$24,'Survival Probabilities'!$C$24,if(M529='Survival Probabilities'!$B$25,'Survival Probabilities'!$C$25,if(M529='Survival Probabilities'!$B$26,'Survival Probabilities'!$C$26,if(M529='Survival Probabilities'!$B$27,'Survival Probabilities'!$C$27,if(M529='Survival Probabilities'!$B$28,5%,if(M529="",1)))))))))</f>
        <v>0.593220339</v>
      </c>
      <c r="S529" s="4">
        <f t="shared" si="1"/>
        <v>0.02377528552</v>
      </c>
      <c r="T529" s="5">
        <f>if(S529&gt;='Survival Probabilities'!$J$4,1,0)</f>
        <v>0</v>
      </c>
      <c r="U529" s="5">
        <f t="shared" si="2"/>
        <v>1</v>
      </c>
    </row>
    <row r="530">
      <c r="A530" s="3">
        <v>529.0</v>
      </c>
      <c r="B530" s="3">
        <v>0.0</v>
      </c>
      <c r="C530" s="3">
        <v>3.0</v>
      </c>
      <c r="D530" s="3" t="s">
        <v>770</v>
      </c>
      <c r="E530" s="3" t="s">
        <v>22</v>
      </c>
      <c r="F530" s="3">
        <v>39.0</v>
      </c>
      <c r="G530" s="3">
        <v>0.0</v>
      </c>
      <c r="H530" s="3">
        <v>0.0</v>
      </c>
      <c r="I530" s="3">
        <v>3101296.0</v>
      </c>
      <c r="J530" s="3">
        <v>7.925</v>
      </c>
      <c r="L530" s="3" t="s">
        <v>24</v>
      </c>
      <c r="M530" s="5" t="str">
        <f t="shared" si="3"/>
        <v/>
      </c>
      <c r="N530" s="4">
        <f>if(C530=1,'Survival Probabilities'!$C$2,if(C530 = 2,'Survival Probabilities'!$C$3,if(C530 = 3,'Survival Probabilities'!$C$4,if(isblank(C530),1))))</f>
        <v>0.2428571429</v>
      </c>
      <c r="O530" s="4">
        <f>if(E530 = "male",'Survival Probabilities'!$C$5,if(E530="female",'Survival Probabilities'!$C$6,if(isblank(E530),1)))</f>
        <v>0.1889081456</v>
      </c>
      <c r="P530" s="4">
        <f>if(F530 &lt; 1,'Survival Probabilities'!$C$10,if(and(F530&gt;= 1, F530&lt;5),'Survival Probabilities'!$C$11, if(and(F530&gt;= 5, F530&lt;10),'Survival Probabilities'!$C$12,if(and(F530&gt;= 10, F530&lt;20),'Survival Probabilities'!$C$13,if(and(F530&gt;= 20, F530&lt;30),'Survival Probabilities'!$C$14,if(and(F530&gt;= 30, F530&lt;40),'Survival Probabilities'!$C$15,if(and(F530&gt;= 40, F530&lt;50),'Survival Probabilities'!$C$16,if(and(F530&gt;= 50, F530&lt;60),'Survival Probabilities'!$C$17,if(and(F530&gt;= 60, F530&lt;70),'Survival Probabilities'!$C$18,if(and(F530&gt;= 70, F530&lt;80),5%,if(and(F530&gt;= 80, F530&lt;90),5%,if(isblank(F530),1))))))))))))</f>
        <v>0.4371257485</v>
      </c>
      <c r="Q530" s="4">
        <f>if(L530 = "C",'Survival Probabilities'!$C$7,if(L530="Q",'Survival Probabilities'!$C$8,if(L530="S",'Survival Probabilities'!$C$9,if(isblank(L530),1))))</f>
        <v>0.3369565217</v>
      </c>
      <c r="R530" s="5">
        <f>if(M530='Survival Probabilities'!$B$21,'Survival Probabilities'!$C$21,if(M530='Survival Probabilities'!$B$22,'Survival Probabilities'!$C$22,if(M530='Survival Probabilities'!$B$23,'Survival Probabilities'!$C$23,if(M530='Survival Probabilities'!$B$24,'Survival Probabilities'!$C$24,if(M530='Survival Probabilities'!$B$25,'Survival Probabilities'!$C$25,if(M530='Survival Probabilities'!$B$26,'Survival Probabilities'!$C$26,if(M530='Survival Probabilities'!$B$27,'Survival Probabilities'!$C$27,if(M530='Survival Probabilities'!$B$28,5%,if(M530="",1)))))))))</f>
        <v>1</v>
      </c>
      <c r="S530" s="4">
        <f t="shared" si="1"/>
        <v>0.00675743414</v>
      </c>
      <c r="T530" s="5">
        <f>if(S530&gt;='Survival Probabilities'!$J$4,1,0)</f>
        <v>0</v>
      </c>
      <c r="U530" s="5">
        <f t="shared" si="2"/>
        <v>1</v>
      </c>
    </row>
    <row r="531">
      <c r="A531" s="3">
        <v>530.0</v>
      </c>
      <c r="B531" s="3">
        <v>0.0</v>
      </c>
      <c r="C531" s="3">
        <v>2.0</v>
      </c>
      <c r="D531" s="3" t="s">
        <v>771</v>
      </c>
      <c r="E531" s="3" t="s">
        <v>22</v>
      </c>
      <c r="F531" s="3">
        <v>23.0</v>
      </c>
      <c r="G531" s="3">
        <v>2.0</v>
      </c>
      <c r="H531" s="3">
        <v>1.0</v>
      </c>
      <c r="I531" s="3">
        <v>29104.0</v>
      </c>
      <c r="J531" s="3">
        <v>11.5</v>
      </c>
      <c r="L531" s="3" t="s">
        <v>24</v>
      </c>
      <c r="M531" s="5" t="str">
        <f t="shared" si="3"/>
        <v/>
      </c>
      <c r="N531" s="4">
        <f>if(C531=1,'Survival Probabilities'!$C$2,if(C531 = 2,'Survival Probabilities'!$C$3,if(C531 = 3,'Survival Probabilities'!$C$4,if(isblank(C531),1))))</f>
        <v>0.472826087</v>
      </c>
      <c r="O531" s="4">
        <f>if(E531 = "male",'Survival Probabilities'!$C$5,if(E531="female",'Survival Probabilities'!$C$6,if(isblank(E531),1)))</f>
        <v>0.1889081456</v>
      </c>
      <c r="P531" s="4">
        <f>if(F531 &lt; 1,'Survival Probabilities'!$C$10,if(and(F531&gt;= 1, F531&lt;5),'Survival Probabilities'!$C$11, if(and(F531&gt;= 5, F531&lt;10),'Survival Probabilities'!$C$12,if(and(F531&gt;= 10, F531&lt;20),'Survival Probabilities'!$C$13,if(and(F531&gt;= 20, F531&lt;30),'Survival Probabilities'!$C$14,if(and(F531&gt;= 30, F531&lt;40),'Survival Probabilities'!$C$15,if(and(F531&gt;= 40, F531&lt;50),'Survival Probabilities'!$C$16,if(and(F531&gt;= 50, F531&lt;60),'Survival Probabilities'!$C$17,if(and(F531&gt;= 60, F531&lt;70),'Survival Probabilities'!$C$18,if(and(F531&gt;= 70, F531&lt;80),5%,if(and(F531&gt;= 80, F531&lt;90),5%,if(isblank(F531),1))))))))))))</f>
        <v>0.35</v>
      </c>
      <c r="Q531" s="4">
        <f>if(L531 = "C",'Survival Probabilities'!$C$7,if(L531="Q",'Survival Probabilities'!$C$8,if(L531="S",'Survival Probabilities'!$C$9,if(isblank(L531),1))))</f>
        <v>0.3369565217</v>
      </c>
      <c r="R531" s="5">
        <f>if(M531='Survival Probabilities'!$B$21,'Survival Probabilities'!$C$21,if(M531='Survival Probabilities'!$B$22,'Survival Probabilities'!$C$22,if(M531='Survival Probabilities'!$B$23,'Survival Probabilities'!$C$23,if(M531='Survival Probabilities'!$B$24,'Survival Probabilities'!$C$24,if(M531='Survival Probabilities'!$B$25,'Survival Probabilities'!$C$25,if(M531='Survival Probabilities'!$B$26,'Survival Probabilities'!$C$26,if(M531='Survival Probabilities'!$B$27,'Survival Probabilities'!$C$27,if(M531='Survival Probabilities'!$B$28,5%,if(M531="",1)))))))))</f>
        <v>1</v>
      </c>
      <c r="S531" s="4">
        <f t="shared" si="1"/>
        <v>0.01053401725</v>
      </c>
      <c r="T531" s="5">
        <f>if(S531&gt;='Survival Probabilities'!$J$4,1,0)</f>
        <v>0</v>
      </c>
      <c r="U531" s="5">
        <f t="shared" si="2"/>
        <v>1</v>
      </c>
    </row>
    <row r="532">
      <c r="A532" s="3">
        <v>531.0</v>
      </c>
      <c r="B532" s="3">
        <v>1.0</v>
      </c>
      <c r="C532" s="3">
        <v>2.0</v>
      </c>
      <c r="D532" s="3" t="s">
        <v>772</v>
      </c>
      <c r="E532" s="3" t="s">
        <v>26</v>
      </c>
      <c r="F532" s="3">
        <v>2.0</v>
      </c>
      <c r="G532" s="3">
        <v>1.0</v>
      </c>
      <c r="H532" s="3">
        <v>1.0</v>
      </c>
      <c r="I532" s="3">
        <v>26360.0</v>
      </c>
      <c r="J532" s="3">
        <v>26.0</v>
      </c>
      <c r="L532" s="3" t="s">
        <v>24</v>
      </c>
      <c r="M532" s="5" t="str">
        <f t="shared" si="3"/>
        <v/>
      </c>
      <c r="N532" s="4">
        <f>if(C532=1,'Survival Probabilities'!$C$2,if(C532 = 2,'Survival Probabilities'!$C$3,if(C532 = 3,'Survival Probabilities'!$C$4,if(isblank(C532),1))))</f>
        <v>0.472826087</v>
      </c>
      <c r="O532" s="4">
        <f>if(E532 = "male",'Survival Probabilities'!$C$5,if(E532="female",'Survival Probabilities'!$C$6,if(isblank(E532),1)))</f>
        <v>0.7420382166</v>
      </c>
      <c r="P532" s="4">
        <f>if(F532 &lt; 1,'Survival Probabilities'!$C$10,if(and(F532&gt;= 1, F532&lt;5),'Survival Probabilities'!$C$11, if(and(F532&gt;= 5, F532&lt;10),'Survival Probabilities'!$C$12,if(and(F532&gt;= 10, F532&lt;20),'Survival Probabilities'!$C$13,if(and(F532&gt;= 20, F532&lt;30),'Survival Probabilities'!$C$14,if(and(F532&gt;= 30, F532&lt;40),'Survival Probabilities'!$C$15,if(and(F532&gt;= 40, F532&lt;50),'Survival Probabilities'!$C$16,if(and(F532&gt;= 50, F532&lt;60),'Survival Probabilities'!$C$17,if(and(F532&gt;= 60, F532&lt;70),'Survival Probabilities'!$C$18,if(and(F532&gt;= 70, F532&lt;80),5%,if(and(F532&gt;= 80, F532&lt;90),5%,if(isblank(F532),1))))))))))))</f>
        <v>0.6060606061</v>
      </c>
      <c r="Q532" s="4">
        <f>if(L532 = "C",'Survival Probabilities'!$C$7,if(L532="Q",'Survival Probabilities'!$C$8,if(L532="S",'Survival Probabilities'!$C$9,if(isblank(L532),1))))</f>
        <v>0.3369565217</v>
      </c>
      <c r="R532" s="5">
        <f>if(M532='Survival Probabilities'!$B$21,'Survival Probabilities'!$C$21,if(M532='Survival Probabilities'!$B$22,'Survival Probabilities'!$C$22,if(M532='Survival Probabilities'!$B$23,'Survival Probabilities'!$C$23,if(M532='Survival Probabilities'!$B$24,'Survival Probabilities'!$C$24,if(M532='Survival Probabilities'!$B$25,'Survival Probabilities'!$C$25,if(M532='Survival Probabilities'!$B$26,'Survival Probabilities'!$C$26,if(M532='Survival Probabilities'!$B$27,'Survival Probabilities'!$C$27,if(M532='Survival Probabilities'!$B$28,5%,if(M532="",1)))))))))</f>
        <v>1</v>
      </c>
      <c r="S532" s="4">
        <f t="shared" si="1"/>
        <v>0.07165023594</v>
      </c>
      <c r="T532" s="5">
        <f>if(S532&gt;='Survival Probabilities'!$J$4,1,0)</f>
        <v>1</v>
      </c>
      <c r="U532" s="5">
        <f t="shared" si="2"/>
        <v>1</v>
      </c>
    </row>
    <row r="533">
      <c r="A533" s="3">
        <v>532.0</v>
      </c>
      <c r="B533" s="3">
        <v>0.0</v>
      </c>
      <c r="C533" s="3">
        <v>3.0</v>
      </c>
      <c r="D533" s="3" t="s">
        <v>773</v>
      </c>
      <c r="E533" s="3" t="s">
        <v>22</v>
      </c>
      <c r="G533" s="3">
        <v>0.0</v>
      </c>
      <c r="H533" s="3">
        <v>0.0</v>
      </c>
      <c r="I533" s="3">
        <v>2641.0</v>
      </c>
      <c r="J533" s="3">
        <v>7.2292</v>
      </c>
      <c r="L533" s="3" t="s">
        <v>29</v>
      </c>
      <c r="M533" s="5" t="str">
        <f t="shared" si="3"/>
        <v/>
      </c>
      <c r="N533" s="4">
        <f>if(C533=1,'Survival Probabilities'!$C$2,if(C533 = 2,'Survival Probabilities'!$C$3,if(C533 = 3,'Survival Probabilities'!$C$4,if(isblank(C533),1))))</f>
        <v>0.2428571429</v>
      </c>
      <c r="O533" s="4">
        <f>if(E533 = "male",'Survival Probabilities'!$C$5,if(E533="female",'Survival Probabilities'!$C$6,if(isblank(E533),1)))</f>
        <v>0.1889081456</v>
      </c>
      <c r="P533" s="4">
        <f>if(F533 &lt; 1,'Survival Probabilities'!$C$10,if(and(F533&gt;= 1, F533&lt;5),'Survival Probabilities'!$C$11, if(and(F533&gt;= 5, F533&lt;10),'Survival Probabilities'!$C$12,if(and(F533&gt;= 10, F533&lt;20),'Survival Probabilities'!$C$13,if(and(F533&gt;= 20, F533&lt;30),'Survival Probabilities'!$C$14,if(and(F533&gt;= 30, F533&lt;40),'Survival Probabilities'!$C$15,if(and(F533&gt;= 40, F533&lt;50),'Survival Probabilities'!$C$16,if(and(F533&gt;= 50, F533&lt;60),'Survival Probabilities'!$C$17,if(and(F533&gt;= 60, F533&lt;70),'Survival Probabilities'!$C$18,if(and(F533&gt;= 70, F533&lt;80),5%,if(and(F533&gt;= 80, F533&lt;90),5%,if(isblank(F533),1))))))))))))</f>
        <v>1</v>
      </c>
      <c r="Q533" s="4">
        <f>if(L533 = "C",'Survival Probabilities'!$C$7,if(L533="Q",'Survival Probabilities'!$C$8,if(L533="S",'Survival Probabilities'!$C$9,if(isblank(L533),1))))</f>
        <v>0.5535714286</v>
      </c>
      <c r="R533" s="5">
        <f>if(M533='Survival Probabilities'!$B$21,'Survival Probabilities'!$C$21,if(M533='Survival Probabilities'!$B$22,'Survival Probabilities'!$C$22,if(M533='Survival Probabilities'!$B$23,'Survival Probabilities'!$C$23,if(M533='Survival Probabilities'!$B$24,'Survival Probabilities'!$C$24,if(M533='Survival Probabilities'!$B$25,'Survival Probabilities'!$C$25,if(M533='Survival Probabilities'!$B$26,'Survival Probabilities'!$C$26,if(M533='Survival Probabilities'!$B$27,'Survival Probabilities'!$C$27,if(M533='Survival Probabilities'!$B$28,5%,if(M533="",1)))))))))</f>
        <v>1</v>
      </c>
      <c r="S533" s="4">
        <f t="shared" si="1"/>
        <v>0.02539657978</v>
      </c>
      <c r="T533" s="5">
        <f>if(S533&gt;='Survival Probabilities'!$J$4,1,0)</f>
        <v>0</v>
      </c>
      <c r="U533" s="5">
        <f t="shared" si="2"/>
        <v>1</v>
      </c>
    </row>
    <row r="534">
      <c r="A534" s="3">
        <v>533.0</v>
      </c>
      <c r="B534" s="3">
        <v>0.0</v>
      </c>
      <c r="C534" s="3">
        <v>3.0</v>
      </c>
      <c r="D534" s="3" t="s">
        <v>774</v>
      </c>
      <c r="E534" s="3" t="s">
        <v>22</v>
      </c>
      <c r="F534" s="3">
        <v>17.0</v>
      </c>
      <c r="G534" s="3">
        <v>1.0</v>
      </c>
      <c r="H534" s="3">
        <v>1.0</v>
      </c>
      <c r="I534" s="3">
        <v>2690.0</v>
      </c>
      <c r="J534" s="3">
        <v>7.2292</v>
      </c>
      <c r="L534" s="3" t="s">
        <v>29</v>
      </c>
      <c r="M534" s="5" t="str">
        <f t="shared" si="3"/>
        <v/>
      </c>
      <c r="N534" s="4">
        <f>if(C534=1,'Survival Probabilities'!$C$2,if(C534 = 2,'Survival Probabilities'!$C$3,if(C534 = 3,'Survival Probabilities'!$C$4,if(isblank(C534),1))))</f>
        <v>0.2428571429</v>
      </c>
      <c r="O534" s="4">
        <f>if(E534 = "male",'Survival Probabilities'!$C$5,if(E534="female",'Survival Probabilities'!$C$6,if(isblank(E534),1)))</f>
        <v>0.1889081456</v>
      </c>
      <c r="P534" s="4">
        <f>if(F534 &lt; 1,'Survival Probabilities'!$C$10,if(and(F534&gt;= 1, F534&lt;5),'Survival Probabilities'!$C$11, if(and(F534&gt;= 5, F534&lt;10),'Survival Probabilities'!$C$12,if(and(F534&gt;= 10, F534&lt;20),'Survival Probabilities'!$C$13,if(and(F534&gt;= 20, F534&lt;30),'Survival Probabilities'!$C$14,if(and(F534&gt;= 30, F534&lt;40),'Survival Probabilities'!$C$15,if(and(F534&gt;= 40, F534&lt;50),'Survival Probabilities'!$C$16,if(and(F534&gt;= 50, F534&lt;60),'Survival Probabilities'!$C$17,if(and(F534&gt;= 60, F534&lt;70),'Survival Probabilities'!$C$18,if(and(F534&gt;= 70, F534&lt;80),5%,if(and(F534&gt;= 80, F534&lt;90),5%,if(isblank(F534),1))))))))))))</f>
        <v>0.4019607843</v>
      </c>
      <c r="Q534" s="4">
        <f>if(L534 = "C",'Survival Probabilities'!$C$7,if(L534="Q",'Survival Probabilities'!$C$8,if(L534="S",'Survival Probabilities'!$C$9,if(isblank(L534),1))))</f>
        <v>0.5535714286</v>
      </c>
      <c r="R534" s="5">
        <f>if(M534='Survival Probabilities'!$B$21,'Survival Probabilities'!$C$21,if(M534='Survival Probabilities'!$B$22,'Survival Probabilities'!$C$22,if(M534='Survival Probabilities'!$B$23,'Survival Probabilities'!$C$23,if(M534='Survival Probabilities'!$B$24,'Survival Probabilities'!$C$24,if(M534='Survival Probabilities'!$B$25,'Survival Probabilities'!$C$25,if(M534='Survival Probabilities'!$B$26,'Survival Probabilities'!$C$26,if(M534='Survival Probabilities'!$B$27,'Survival Probabilities'!$C$27,if(M534='Survival Probabilities'!$B$28,5%,if(M534="",1)))))))))</f>
        <v>1</v>
      </c>
      <c r="S534" s="4">
        <f t="shared" si="1"/>
        <v>0.01020842913</v>
      </c>
      <c r="T534" s="5">
        <f>if(S534&gt;='Survival Probabilities'!$J$4,1,0)</f>
        <v>0</v>
      </c>
      <c r="U534" s="5">
        <f t="shared" si="2"/>
        <v>1</v>
      </c>
    </row>
    <row r="535">
      <c r="A535" s="3">
        <v>534.0</v>
      </c>
      <c r="B535" s="3">
        <v>1.0</v>
      </c>
      <c r="C535" s="3">
        <v>3.0</v>
      </c>
      <c r="D535" s="3" t="s">
        <v>775</v>
      </c>
      <c r="E535" s="3" t="s">
        <v>26</v>
      </c>
      <c r="G535" s="3">
        <v>0.0</v>
      </c>
      <c r="H535" s="3">
        <v>2.0</v>
      </c>
      <c r="I535" s="3">
        <v>2668.0</v>
      </c>
      <c r="J535" s="3">
        <v>22.3583</v>
      </c>
      <c r="L535" s="3" t="s">
        <v>29</v>
      </c>
      <c r="M535" s="5" t="str">
        <f t="shared" si="3"/>
        <v/>
      </c>
      <c r="N535" s="4">
        <f>if(C535=1,'Survival Probabilities'!$C$2,if(C535 = 2,'Survival Probabilities'!$C$3,if(C535 = 3,'Survival Probabilities'!$C$4,if(isblank(C535),1))))</f>
        <v>0.2428571429</v>
      </c>
      <c r="O535" s="4">
        <f>if(E535 = "male",'Survival Probabilities'!$C$5,if(E535="female",'Survival Probabilities'!$C$6,if(isblank(E535),1)))</f>
        <v>0.7420382166</v>
      </c>
      <c r="P535" s="4">
        <f>if(F535 &lt; 1,'Survival Probabilities'!$C$10,if(and(F535&gt;= 1, F535&lt;5),'Survival Probabilities'!$C$11, if(and(F535&gt;= 5, F535&lt;10),'Survival Probabilities'!$C$12,if(and(F535&gt;= 10, F535&lt;20),'Survival Probabilities'!$C$13,if(and(F535&gt;= 20, F535&lt;30),'Survival Probabilities'!$C$14,if(and(F535&gt;= 30, F535&lt;40),'Survival Probabilities'!$C$15,if(and(F535&gt;= 40, F535&lt;50),'Survival Probabilities'!$C$16,if(and(F535&gt;= 50, F535&lt;60),'Survival Probabilities'!$C$17,if(and(F535&gt;= 60, F535&lt;70),'Survival Probabilities'!$C$18,if(and(F535&gt;= 70, F535&lt;80),5%,if(and(F535&gt;= 80, F535&lt;90),5%,if(isblank(F535),1))))))))))))</f>
        <v>1</v>
      </c>
      <c r="Q535" s="4">
        <f>if(L535 = "C",'Survival Probabilities'!$C$7,if(L535="Q",'Survival Probabilities'!$C$8,if(L535="S",'Survival Probabilities'!$C$9,if(isblank(L535),1))))</f>
        <v>0.5535714286</v>
      </c>
      <c r="R535" s="5">
        <f>if(M535='Survival Probabilities'!$B$21,'Survival Probabilities'!$C$21,if(M535='Survival Probabilities'!$B$22,'Survival Probabilities'!$C$22,if(M535='Survival Probabilities'!$B$23,'Survival Probabilities'!$C$23,if(M535='Survival Probabilities'!$B$24,'Survival Probabilities'!$C$24,if(M535='Survival Probabilities'!$B$25,'Survival Probabilities'!$C$25,if(M535='Survival Probabilities'!$B$26,'Survival Probabilities'!$C$26,if(M535='Survival Probabilities'!$B$27,'Survival Probabilities'!$C$27,if(M535='Survival Probabilities'!$B$28,5%,if(M535="",1)))))))))</f>
        <v>1</v>
      </c>
      <c r="S535" s="4">
        <f t="shared" si="1"/>
        <v>0.09975870922</v>
      </c>
      <c r="T535" s="5">
        <f>if(S535&gt;='Survival Probabilities'!$J$4,1,0)</f>
        <v>1</v>
      </c>
      <c r="U535" s="5">
        <f t="shared" si="2"/>
        <v>1</v>
      </c>
    </row>
    <row r="536">
      <c r="A536" s="3">
        <v>535.0</v>
      </c>
      <c r="B536" s="3">
        <v>0.0</v>
      </c>
      <c r="C536" s="3">
        <v>3.0</v>
      </c>
      <c r="D536" s="3" t="s">
        <v>776</v>
      </c>
      <c r="E536" s="3" t="s">
        <v>26</v>
      </c>
      <c r="F536" s="3">
        <v>30.0</v>
      </c>
      <c r="G536" s="3">
        <v>0.0</v>
      </c>
      <c r="H536" s="3">
        <v>0.0</v>
      </c>
      <c r="I536" s="3">
        <v>315084.0</v>
      </c>
      <c r="J536" s="3">
        <v>8.6625</v>
      </c>
      <c r="L536" s="3" t="s">
        <v>24</v>
      </c>
      <c r="M536" s="5" t="str">
        <f t="shared" si="3"/>
        <v/>
      </c>
      <c r="N536" s="4">
        <f>if(C536=1,'Survival Probabilities'!$C$2,if(C536 = 2,'Survival Probabilities'!$C$3,if(C536 = 3,'Survival Probabilities'!$C$4,if(isblank(C536),1))))</f>
        <v>0.2428571429</v>
      </c>
      <c r="O536" s="4">
        <f>if(E536 = "male",'Survival Probabilities'!$C$5,if(E536="female",'Survival Probabilities'!$C$6,if(isblank(E536),1)))</f>
        <v>0.7420382166</v>
      </c>
      <c r="P536" s="4">
        <f>if(F536 &lt; 1,'Survival Probabilities'!$C$10,if(and(F536&gt;= 1, F536&lt;5),'Survival Probabilities'!$C$11, if(and(F536&gt;= 5, F536&lt;10),'Survival Probabilities'!$C$12,if(and(F536&gt;= 10, F536&lt;20),'Survival Probabilities'!$C$13,if(and(F536&gt;= 20, F536&lt;30),'Survival Probabilities'!$C$14,if(and(F536&gt;= 30, F536&lt;40),'Survival Probabilities'!$C$15,if(and(F536&gt;= 40, F536&lt;50),'Survival Probabilities'!$C$16,if(and(F536&gt;= 50, F536&lt;60),'Survival Probabilities'!$C$17,if(and(F536&gt;= 60, F536&lt;70),'Survival Probabilities'!$C$18,if(and(F536&gt;= 70, F536&lt;80),5%,if(and(F536&gt;= 80, F536&lt;90),5%,if(isblank(F536),1))))))))))))</f>
        <v>0.4371257485</v>
      </c>
      <c r="Q536" s="4">
        <f>if(L536 = "C",'Survival Probabilities'!$C$7,if(L536="Q",'Survival Probabilities'!$C$8,if(L536="S",'Survival Probabilities'!$C$9,if(isblank(L536),1))))</f>
        <v>0.3369565217</v>
      </c>
      <c r="R536" s="5">
        <f>if(M536='Survival Probabilities'!$B$21,'Survival Probabilities'!$C$21,if(M536='Survival Probabilities'!$B$22,'Survival Probabilities'!$C$22,if(M536='Survival Probabilities'!$B$23,'Survival Probabilities'!$C$23,if(M536='Survival Probabilities'!$B$24,'Survival Probabilities'!$C$24,if(M536='Survival Probabilities'!$B$25,'Survival Probabilities'!$C$25,if(M536='Survival Probabilities'!$B$26,'Survival Probabilities'!$C$26,if(M536='Survival Probabilities'!$B$27,'Survival Probabilities'!$C$27,if(M536='Survival Probabilities'!$B$28,5%,if(M536="",1)))))))))</f>
        <v>1</v>
      </c>
      <c r="S536" s="4">
        <f t="shared" si="1"/>
        <v>0.02654345244</v>
      </c>
      <c r="T536" s="5">
        <f>if(S536&gt;='Survival Probabilities'!$J$4,1,0)</f>
        <v>0</v>
      </c>
      <c r="U536" s="5">
        <f t="shared" si="2"/>
        <v>1</v>
      </c>
    </row>
    <row r="537">
      <c r="A537" s="3">
        <v>536.0</v>
      </c>
      <c r="B537" s="3">
        <v>1.0</v>
      </c>
      <c r="C537" s="3">
        <v>2.0</v>
      </c>
      <c r="D537" s="3" t="s">
        <v>777</v>
      </c>
      <c r="E537" s="3" t="s">
        <v>26</v>
      </c>
      <c r="F537" s="3">
        <v>7.0</v>
      </c>
      <c r="G537" s="3">
        <v>0.0</v>
      </c>
      <c r="H537" s="3">
        <v>2.0</v>
      </c>
      <c r="I537" s="3" t="s">
        <v>486</v>
      </c>
      <c r="J537" s="3">
        <v>26.25</v>
      </c>
      <c r="L537" s="3" t="s">
        <v>24</v>
      </c>
      <c r="M537" s="5" t="str">
        <f t="shared" si="3"/>
        <v/>
      </c>
      <c r="N537" s="4">
        <f>if(C537=1,'Survival Probabilities'!$C$2,if(C537 = 2,'Survival Probabilities'!$C$3,if(C537 = 3,'Survival Probabilities'!$C$4,if(isblank(C537),1))))</f>
        <v>0.472826087</v>
      </c>
      <c r="O537" s="4">
        <f>if(E537 = "male",'Survival Probabilities'!$C$5,if(E537="female",'Survival Probabilities'!$C$6,if(isblank(E537),1)))</f>
        <v>0.7420382166</v>
      </c>
      <c r="P537" s="4">
        <f>if(F537 &lt; 1,'Survival Probabilities'!$C$10,if(and(F537&gt;= 1, F537&lt;5),'Survival Probabilities'!$C$11, if(and(F537&gt;= 5, F537&lt;10),'Survival Probabilities'!$C$12,if(and(F537&gt;= 10, F537&lt;20),'Survival Probabilities'!$C$13,if(and(F537&gt;= 20, F537&lt;30),'Survival Probabilities'!$C$14,if(and(F537&gt;= 30, F537&lt;40),'Survival Probabilities'!$C$15,if(and(F537&gt;= 40, F537&lt;50),'Survival Probabilities'!$C$16,if(and(F537&gt;= 50, F537&lt;60),'Survival Probabilities'!$C$17,if(and(F537&gt;= 60, F537&lt;70),'Survival Probabilities'!$C$18,if(and(F537&gt;= 70, F537&lt;80),5%,if(and(F537&gt;= 80, F537&lt;90),5%,if(isblank(F537),1))))))))))))</f>
        <v>0.5</v>
      </c>
      <c r="Q537" s="4">
        <f>if(L537 = "C",'Survival Probabilities'!$C$7,if(L537="Q",'Survival Probabilities'!$C$8,if(L537="S",'Survival Probabilities'!$C$9,if(isblank(L537),1))))</f>
        <v>0.3369565217</v>
      </c>
      <c r="R537" s="5">
        <f>if(M537='Survival Probabilities'!$B$21,'Survival Probabilities'!$C$21,if(M537='Survival Probabilities'!$B$22,'Survival Probabilities'!$C$22,if(M537='Survival Probabilities'!$B$23,'Survival Probabilities'!$C$23,if(M537='Survival Probabilities'!$B$24,'Survival Probabilities'!$C$24,if(M537='Survival Probabilities'!$B$25,'Survival Probabilities'!$C$25,if(M537='Survival Probabilities'!$B$26,'Survival Probabilities'!$C$26,if(M537='Survival Probabilities'!$B$27,'Survival Probabilities'!$C$27,if(M537='Survival Probabilities'!$B$28,5%,if(M537="",1)))))))))</f>
        <v>1</v>
      </c>
      <c r="S537" s="4">
        <f t="shared" si="1"/>
        <v>0.05911144465</v>
      </c>
      <c r="T537" s="5">
        <f>if(S537&gt;='Survival Probabilities'!$J$4,1,0)</f>
        <v>1</v>
      </c>
      <c r="U537" s="5">
        <f t="shared" si="2"/>
        <v>1</v>
      </c>
    </row>
    <row r="538">
      <c r="A538" s="3">
        <v>537.0</v>
      </c>
      <c r="B538" s="3">
        <v>0.0</v>
      </c>
      <c r="C538" s="3">
        <v>1.0</v>
      </c>
      <c r="D538" s="3" t="s">
        <v>778</v>
      </c>
      <c r="E538" s="3" t="s">
        <v>22</v>
      </c>
      <c r="F538" s="3">
        <v>45.0</v>
      </c>
      <c r="G538" s="3">
        <v>0.0</v>
      </c>
      <c r="H538" s="3">
        <v>0.0</v>
      </c>
      <c r="I538" s="3">
        <v>113050.0</v>
      </c>
      <c r="J538" s="3">
        <v>26.55</v>
      </c>
      <c r="K538" s="3" t="s">
        <v>779</v>
      </c>
      <c r="L538" s="3" t="s">
        <v>24</v>
      </c>
      <c r="M538" s="5" t="str">
        <f t="shared" si="3"/>
        <v>B</v>
      </c>
      <c r="N538" s="4">
        <f>if(C538=1,'Survival Probabilities'!$C$2,if(C538 = 2,'Survival Probabilities'!$C$3,if(C538 = 3,'Survival Probabilities'!$C$4,if(isblank(C538),1))))</f>
        <v>0.6296296296</v>
      </c>
      <c r="O538" s="4">
        <f>if(E538 = "male",'Survival Probabilities'!$C$5,if(E538="female",'Survival Probabilities'!$C$6,if(isblank(E538),1)))</f>
        <v>0.1889081456</v>
      </c>
      <c r="P538" s="4">
        <f>if(F538 &lt; 1,'Survival Probabilities'!$C$10,if(and(F538&gt;= 1, F538&lt;5),'Survival Probabilities'!$C$11, if(and(F538&gt;= 5, F538&lt;10),'Survival Probabilities'!$C$12,if(and(F538&gt;= 10, F538&lt;20),'Survival Probabilities'!$C$13,if(and(F538&gt;= 20, F538&lt;30),'Survival Probabilities'!$C$14,if(and(F538&gt;= 30, F538&lt;40),'Survival Probabilities'!$C$15,if(and(F538&gt;= 40, F538&lt;50),'Survival Probabilities'!$C$16,if(and(F538&gt;= 50, F538&lt;60),'Survival Probabilities'!$C$17,if(and(F538&gt;= 60, F538&lt;70),'Survival Probabilities'!$C$18,if(and(F538&gt;= 70, F538&lt;80),5%,if(and(F538&gt;= 80, F538&lt;90),5%,if(isblank(F538),1))))))))))))</f>
        <v>0.3820224719</v>
      </c>
      <c r="Q538" s="4">
        <f>if(L538 = "C",'Survival Probabilities'!$C$7,if(L538="Q",'Survival Probabilities'!$C$8,if(L538="S",'Survival Probabilities'!$C$9,if(isblank(L538),1))))</f>
        <v>0.3369565217</v>
      </c>
      <c r="R538" s="4">
        <f>if(M538='Survival Probabilities'!$B$21,'Survival Probabilities'!$C$21,if(M538='Survival Probabilities'!$B$22,'Survival Probabilities'!$C$22,if(M538='Survival Probabilities'!$B$23,'Survival Probabilities'!$C$23,if(M538='Survival Probabilities'!$B$24,'Survival Probabilities'!$C$24,if(M538='Survival Probabilities'!$B$25,'Survival Probabilities'!$C$25,if(M538='Survival Probabilities'!$B$26,'Survival Probabilities'!$C$26,if(M538='Survival Probabilities'!$B$27,'Survival Probabilities'!$C$27,if(M538='Survival Probabilities'!$B$28,5%,if(M538="",1)))))))))</f>
        <v>0.7446808511</v>
      </c>
      <c r="S538" s="4">
        <f t="shared" si="1"/>
        <v>0.01140167888</v>
      </c>
      <c r="T538" s="5">
        <f>if(S538&gt;='Survival Probabilities'!$J$4,1,0)</f>
        <v>0</v>
      </c>
      <c r="U538" s="5">
        <f t="shared" si="2"/>
        <v>1</v>
      </c>
    </row>
    <row r="539">
      <c r="A539" s="3">
        <v>538.0</v>
      </c>
      <c r="B539" s="3">
        <v>1.0</v>
      </c>
      <c r="C539" s="3">
        <v>1.0</v>
      </c>
      <c r="D539" s="3" t="s">
        <v>780</v>
      </c>
      <c r="E539" s="3" t="s">
        <v>26</v>
      </c>
      <c r="F539" s="3">
        <v>30.0</v>
      </c>
      <c r="G539" s="3">
        <v>0.0</v>
      </c>
      <c r="H539" s="3">
        <v>0.0</v>
      </c>
      <c r="I539" s="3" t="s">
        <v>781</v>
      </c>
      <c r="J539" s="3">
        <v>106.425</v>
      </c>
      <c r="L539" s="3" t="s">
        <v>29</v>
      </c>
      <c r="M539" s="5" t="str">
        <f t="shared" si="3"/>
        <v/>
      </c>
      <c r="N539" s="4">
        <f>if(C539=1,'Survival Probabilities'!$C$2,if(C539 = 2,'Survival Probabilities'!$C$3,if(C539 = 3,'Survival Probabilities'!$C$4,if(isblank(C539),1))))</f>
        <v>0.6296296296</v>
      </c>
      <c r="O539" s="4">
        <f>if(E539 = "male",'Survival Probabilities'!$C$5,if(E539="female",'Survival Probabilities'!$C$6,if(isblank(E539),1)))</f>
        <v>0.7420382166</v>
      </c>
      <c r="P539" s="4">
        <f>if(F539 &lt; 1,'Survival Probabilities'!$C$10,if(and(F539&gt;= 1, F539&lt;5),'Survival Probabilities'!$C$11, if(and(F539&gt;= 5, F539&lt;10),'Survival Probabilities'!$C$12,if(and(F539&gt;= 10, F539&lt;20),'Survival Probabilities'!$C$13,if(and(F539&gt;= 20, F539&lt;30),'Survival Probabilities'!$C$14,if(and(F539&gt;= 30, F539&lt;40),'Survival Probabilities'!$C$15,if(and(F539&gt;= 40, F539&lt;50),'Survival Probabilities'!$C$16,if(and(F539&gt;= 50, F539&lt;60),'Survival Probabilities'!$C$17,if(and(F539&gt;= 60, F539&lt;70),'Survival Probabilities'!$C$18,if(and(F539&gt;= 70, F539&lt;80),5%,if(and(F539&gt;= 80, F539&lt;90),5%,if(isblank(F539),1))))))))))))</f>
        <v>0.4371257485</v>
      </c>
      <c r="Q539" s="4">
        <f>if(L539 = "C",'Survival Probabilities'!$C$7,if(L539="Q",'Survival Probabilities'!$C$8,if(L539="S",'Survival Probabilities'!$C$9,if(isblank(L539),1))))</f>
        <v>0.5535714286</v>
      </c>
      <c r="R539" s="5">
        <f>if(M539='Survival Probabilities'!$B$21,'Survival Probabilities'!$C$21,if(M539='Survival Probabilities'!$B$22,'Survival Probabilities'!$C$22,if(M539='Survival Probabilities'!$B$23,'Survival Probabilities'!$C$23,if(M539='Survival Probabilities'!$B$24,'Survival Probabilities'!$C$24,if(M539='Survival Probabilities'!$B$25,'Survival Probabilities'!$C$25,if(M539='Survival Probabilities'!$B$26,'Survival Probabilities'!$C$26,if(M539='Survival Probabilities'!$B$27,'Survival Probabilities'!$C$27,if(M539='Survival Probabilities'!$B$28,5%,if(M539="",1)))))))))</f>
        <v>1</v>
      </c>
      <c r="S539" s="4">
        <f t="shared" si="1"/>
        <v>0.1130554456</v>
      </c>
      <c r="T539" s="5">
        <f>if(S539&gt;='Survival Probabilities'!$J$4,1,0)</f>
        <v>1</v>
      </c>
      <c r="U539" s="5">
        <f t="shared" si="2"/>
        <v>1</v>
      </c>
    </row>
    <row r="540">
      <c r="A540" s="3">
        <v>539.0</v>
      </c>
      <c r="B540" s="3">
        <v>0.0</v>
      </c>
      <c r="C540" s="3">
        <v>3.0</v>
      </c>
      <c r="D540" s="3" t="s">
        <v>782</v>
      </c>
      <c r="E540" s="3" t="s">
        <v>22</v>
      </c>
      <c r="G540" s="3">
        <v>0.0</v>
      </c>
      <c r="H540" s="3">
        <v>0.0</v>
      </c>
      <c r="I540" s="3">
        <v>364498.0</v>
      </c>
      <c r="J540" s="3">
        <v>14.5</v>
      </c>
      <c r="L540" s="3" t="s">
        <v>24</v>
      </c>
      <c r="M540" s="5" t="str">
        <f t="shared" si="3"/>
        <v/>
      </c>
      <c r="N540" s="4">
        <f>if(C540=1,'Survival Probabilities'!$C$2,if(C540 = 2,'Survival Probabilities'!$C$3,if(C540 = 3,'Survival Probabilities'!$C$4,if(isblank(C540),1))))</f>
        <v>0.2428571429</v>
      </c>
      <c r="O540" s="4">
        <f>if(E540 = "male",'Survival Probabilities'!$C$5,if(E540="female",'Survival Probabilities'!$C$6,if(isblank(E540),1)))</f>
        <v>0.1889081456</v>
      </c>
      <c r="P540" s="4">
        <f>if(F540 &lt; 1,'Survival Probabilities'!$C$10,if(and(F540&gt;= 1, F540&lt;5),'Survival Probabilities'!$C$11, if(and(F540&gt;= 5, F540&lt;10),'Survival Probabilities'!$C$12,if(and(F540&gt;= 10, F540&lt;20),'Survival Probabilities'!$C$13,if(and(F540&gt;= 20, F540&lt;30),'Survival Probabilities'!$C$14,if(and(F540&gt;= 30, F540&lt;40),'Survival Probabilities'!$C$15,if(and(F540&gt;= 40, F540&lt;50),'Survival Probabilities'!$C$16,if(and(F540&gt;= 50, F540&lt;60),'Survival Probabilities'!$C$17,if(and(F540&gt;= 60, F540&lt;70),'Survival Probabilities'!$C$18,if(and(F540&gt;= 70, F540&lt;80),5%,if(and(F540&gt;= 80, F540&lt;90),5%,if(isblank(F540),1))))))))))))</f>
        <v>1</v>
      </c>
      <c r="Q540" s="4">
        <f>if(L540 = "C",'Survival Probabilities'!$C$7,if(L540="Q",'Survival Probabilities'!$C$8,if(L540="S",'Survival Probabilities'!$C$9,if(isblank(L540),1))))</f>
        <v>0.3369565217</v>
      </c>
      <c r="R540" s="5">
        <f>if(M540='Survival Probabilities'!$B$21,'Survival Probabilities'!$C$21,if(M540='Survival Probabilities'!$B$22,'Survival Probabilities'!$C$22,if(M540='Survival Probabilities'!$B$23,'Survival Probabilities'!$C$23,if(M540='Survival Probabilities'!$B$24,'Survival Probabilities'!$C$24,if(M540='Survival Probabilities'!$B$25,'Survival Probabilities'!$C$25,if(M540='Survival Probabilities'!$B$26,'Survival Probabilities'!$C$26,if(M540='Survival Probabilities'!$B$27,'Survival Probabilities'!$C$27,if(M540='Survival Probabilities'!$B$28,5%,if(M540="",1)))))))))</f>
        <v>1</v>
      </c>
      <c r="S540" s="4">
        <f t="shared" si="1"/>
        <v>0.01545878769</v>
      </c>
      <c r="T540" s="5">
        <f>if(S540&gt;='Survival Probabilities'!$J$4,1,0)</f>
        <v>0</v>
      </c>
      <c r="U540" s="5">
        <f t="shared" si="2"/>
        <v>1</v>
      </c>
    </row>
    <row r="541">
      <c r="A541" s="3">
        <v>540.0</v>
      </c>
      <c r="B541" s="3">
        <v>1.0</v>
      </c>
      <c r="C541" s="3">
        <v>1.0</v>
      </c>
      <c r="D541" s="3" t="s">
        <v>783</v>
      </c>
      <c r="E541" s="3" t="s">
        <v>26</v>
      </c>
      <c r="F541" s="3">
        <v>22.0</v>
      </c>
      <c r="G541" s="3">
        <v>0.0</v>
      </c>
      <c r="H541" s="3">
        <v>2.0</v>
      </c>
      <c r="I541" s="3">
        <v>13568.0</v>
      </c>
      <c r="J541" s="3">
        <v>49.5</v>
      </c>
      <c r="K541" s="3" t="s">
        <v>784</v>
      </c>
      <c r="L541" s="3" t="s">
        <v>29</v>
      </c>
      <c r="M541" s="5" t="str">
        <f t="shared" si="3"/>
        <v>B</v>
      </c>
      <c r="N541" s="4">
        <f>if(C541=1,'Survival Probabilities'!$C$2,if(C541 = 2,'Survival Probabilities'!$C$3,if(C541 = 3,'Survival Probabilities'!$C$4,if(isblank(C541),1))))</f>
        <v>0.6296296296</v>
      </c>
      <c r="O541" s="4">
        <f>if(E541 = "male",'Survival Probabilities'!$C$5,if(E541="female",'Survival Probabilities'!$C$6,if(isblank(E541),1)))</f>
        <v>0.7420382166</v>
      </c>
      <c r="P541" s="4">
        <f>if(F541 &lt; 1,'Survival Probabilities'!$C$10,if(and(F541&gt;= 1, F541&lt;5),'Survival Probabilities'!$C$11, if(and(F541&gt;= 5, F541&lt;10),'Survival Probabilities'!$C$12,if(and(F541&gt;= 10, F541&lt;20),'Survival Probabilities'!$C$13,if(and(F541&gt;= 20, F541&lt;30),'Survival Probabilities'!$C$14,if(and(F541&gt;= 30, F541&lt;40),'Survival Probabilities'!$C$15,if(and(F541&gt;= 40, F541&lt;50),'Survival Probabilities'!$C$16,if(and(F541&gt;= 50, F541&lt;60),'Survival Probabilities'!$C$17,if(and(F541&gt;= 60, F541&lt;70),'Survival Probabilities'!$C$18,if(and(F541&gt;= 70, F541&lt;80),5%,if(and(F541&gt;= 80, F541&lt;90),5%,if(isblank(F541),1))))))))))))</f>
        <v>0.35</v>
      </c>
      <c r="Q541" s="4">
        <f>if(L541 = "C",'Survival Probabilities'!$C$7,if(L541="Q",'Survival Probabilities'!$C$8,if(L541="S",'Survival Probabilities'!$C$9,if(isblank(L541),1))))</f>
        <v>0.5535714286</v>
      </c>
      <c r="R541" s="4">
        <f>if(M541='Survival Probabilities'!$B$21,'Survival Probabilities'!$C$21,if(M541='Survival Probabilities'!$B$22,'Survival Probabilities'!$C$22,if(M541='Survival Probabilities'!$B$23,'Survival Probabilities'!$C$23,if(M541='Survival Probabilities'!$B$24,'Survival Probabilities'!$C$24,if(M541='Survival Probabilities'!$B$25,'Survival Probabilities'!$C$25,if(M541='Survival Probabilities'!$B$26,'Survival Probabilities'!$C$26,if(M541='Survival Probabilities'!$B$27,'Survival Probabilities'!$C$27,if(M541='Survival Probabilities'!$B$28,5%,if(M541="",1)))))))))</f>
        <v>0.7446808511</v>
      </c>
      <c r="S541" s="4">
        <f t="shared" si="1"/>
        <v>0.06740984488</v>
      </c>
      <c r="T541" s="5">
        <f>if(S541&gt;='Survival Probabilities'!$J$4,1,0)</f>
        <v>1</v>
      </c>
      <c r="U541" s="5">
        <f t="shared" si="2"/>
        <v>1</v>
      </c>
    </row>
    <row r="542">
      <c r="A542" s="3">
        <v>541.0</v>
      </c>
      <c r="B542" s="3">
        <v>1.0</v>
      </c>
      <c r="C542" s="3">
        <v>1.0</v>
      </c>
      <c r="D542" s="3" t="s">
        <v>785</v>
      </c>
      <c r="E542" s="3" t="s">
        <v>26</v>
      </c>
      <c r="F542" s="3">
        <v>36.0</v>
      </c>
      <c r="G542" s="3">
        <v>0.0</v>
      </c>
      <c r="H542" s="3">
        <v>2.0</v>
      </c>
      <c r="I542" s="3" t="s">
        <v>786</v>
      </c>
      <c r="J542" s="3">
        <v>71.0</v>
      </c>
      <c r="K542" s="3" t="s">
        <v>787</v>
      </c>
      <c r="L542" s="3" t="s">
        <v>24</v>
      </c>
      <c r="M542" s="5" t="str">
        <f t="shared" si="3"/>
        <v>B</v>
      </c>
      <c r="N542" s="4">
        <f>if(C542=1,'Survival Probabilities'!$C$2,if(C542 = 2,'Survival Probabilities'!$C$3,if(C542 = 3,'Survival Probabilities'!$C$4,if(isblank(C542),1))))</f>
        <v>0.6296296296</v>
      </c>
      <c r="O542" s="4">
        <f>if(E542 = "male",'Survival Probabilities'!$C$5,if(E542="female",'Survival Probabilities'!$C$6,if(isblank(E542),1)))</f>
        <v>0.7420382166</v>
      </c>
      <c r="P542" s="4">
        <f>if(F542 &lt; 1,'Survival Probabilities'!$C$10,if(and(F542&gt;= 1, F542&lt;5),'Survival Probabilities'!$C$11, if(and(F542&gt;= 5, F542&lt;10),'Survival Probabilities'!$C$12,if(and(F542&gt;= 10, F542&lt;20),'Survival Probabilities'!$C$13,if(and(F542&gt;= 20, F542&lt;30),'Survival Probabilities'!$C$14,if(and(F542&gt;= 30, F542&lt;40),'Survival Probabilities'!$C$15,if(and(F542&gt;= 40, F542&lt;50),'Survival Probabilities'!$C$16,if(and(F542&gt;= 50, F542&lt;60),'Survival Probabilities'!$C$17,if(and(F542&gt;= 60, F542&lt;70),'Survival Probabilities'!$C$18,if(and(F542&gt;= 70, F542&lt;80),5%,if(and(F542&gt;= 80, F542&lt;90),5%,if(isblank(F542),1))))))))))))</f>
        <v>0.4371257485</v>
      </c>
      <c r="Q542" s="4">
        <f>if(L542 = "C",'Survival Probabilities'!$C$7,if(L542="Q",'Survival Probabilities'!$C$8,if(L542="S",'Survival Probabilities'!$C$9,if(isblank(L542),1))))</f>
        <v>0.3369565217</v>
      </c>
      <c r="R542" s="4">
        <f>if(M542='Survival Probabilities'!$B$21,'Survival Probabilities'!$C$21,if(M542='Survival Probabilities'!$B$22,'Survival Probabilities'!$C$22,if(M542='Survival Probabilities'!$B$23,'Survival Probabilities'!$C$23,if(M542='Survival Probabilities'!$B$24,'Survival Probabilities'!$C$24,if(M542='Survival Probabilities'!$B$25,'Survival Probabilities'!$C$25,if(M542='Survival Probabilities'!$B$26,'Survival Probabilities'!$C$26,if(M542='Survival Probabilities'!$B$27,'Survival Probabilities'!$C$27,if(M542='Survival Probabilities'!$B$28,5%,if(M542="",1)))))))))</f>
        <v>0.7446808511</v>
      </c>
      <c r="S542" s="4">
        <f t="shared" si="1"/>
        <v>0.05124622417</v>
      </c>
      <c r="T542" s="5">
        <f>if(S542&gt;='Survival Probabilities'!$J$4,1,0)</f>
        <v>1</v>
      </c>
      <c r="U542" s="5">
        <f t="shared" si="2"/>
        <v>1</v>
      </c>
    </row>
    <row r="543">
      <c r="A543" s="3">
        <v>542.0</v>
      </c>
      <c r="B543" s="3">
        <v>0.0</v>
      </c>
      <c r="C543" s="3">
        <v>3.0</v>
      </c>
      <c r="D543" s="3" t="s">
        <v>788</v>
      </c>
      <c r="E543" s="3" t="s">
        <v>26</v>
      </c>
      <c r="F543" s="3">
        <v>9.0</v>
      </c>
      <c r="G543" s="3">
        <v>4.0</v>
      </c>
      <c r="H543" s="3">
        <v>2.0</v>
      </c>
      <c r="I543" s="3">
        <v>347082.0</v>
      </c>
      <c r="J543" s="3">
        <v>31.275</v>
      </c>
      <c r="L543" s="3" t="s">
        <v>24</v>
      </c>
      <c r="M543" s="5" t="str">
        <f t="shared" si="3"/>
        <v/>
      </c>
      <c r="N543" s="4">
        <f>if(C543=1,'Survival Probabilities'!$C$2,if(C543 = 2,'Survival Probabilities'!$C$3,if(C543 = 3,'Survival Probabilities'!$C$4,if(isblank(C543),1))))</f>
        <v>0.2428571429</v>
      </c>
      <c r="O543" s="4">
        <f>if(E543 = "male",'Survival Probabilities'!$C$5,if(E543="female",'Survival Probabilities'!$C$6,if(isblank(E543),1)))</f>
        <v>0.7420382166</v>
      </c>
      <c r="P543" s="4">
        <f>if(F543 &lt; 1,'Survival Probabilities'!$C$10,if(and(F543&gt;= 1, F543&lt;5),'Survival Probabilities'!$C$11, if(and(F543&gt;= 5, F543&lt;10),'Survival Probabilities'!$C$12,if(and(F543&gt;= 10, F543&lt;20),'Survival Probabilities'!$C$13,if(and(F543&gt;= 20, F543&lt;30),'Survival Probabilities'!$C$14,if(and(F543&gt;= 30, F543&lt;40),'Survival Probabilities'!$C$15,if(and(F543&gt;= 40, F543&lt;50),'Survival Probabilities'!$C$16,if(and(F543&gt;= 50, F543&lt;60),'Survival Probabilities'!$C$17,if(and(F543&gt;= 60, F543&lt;70),'Survival Probabilities'!$C$18,if(and(F543&gt;= 70, F543&lt;80),5%,if(and(F543&gt;= 80, F543&lt;90),5%,if(isblank(F543),1))))))))))))</f>
        <v>0.5</v>
      </c>
      <c r="Q543" s="4">
        <f>if(L543 = "C",'Survival Probabilities'!$C$7,if(L543="Q",'Survival Probabilities'!$C$8,if(L543="S",'Survival Probabilities'!$C$9,if(isblank(L543),1))))</f>
        <v>0.3369565217</v>
      </c>
      <c r="R543" s="5">
        <f>if(M543='Survival Probabilities'!$B$21,'Survival Probabilities'!$C$21,if(M543='Survival Probabilities'!$B$22,'Survival Probabilities'!$C$22,if(M543='Survival Probabilities'!$B$23,'Survival Probabilities'!$C$23,if(M543='Survival Probabilities'!$B$24,'Survival Probabilities'!$C$24,if(M543='Survival Probabilities'!$B$25,'Survival Probabilities'!$C$25,if(M543='Survival Probabilities'!$B$26,'Survival Probabilities'!$C$26,if(M543='Survival Probabilities'!$B$27,'Survival Probabilities'!$C$27,if(M543='Survival Probabilities'!$B$28,5%,if(M543="",1)))))))))</f>
        <v>1</v>
      </c>
      <c r="S543" s="4">
        <f t="shared" si="1"/>
        <v>0.03036134628</v>
      </c>
      <c r="T543" s="5">
        <f>if(S543&gt;='Survival Probabilities'!$J$4,1,0)</f>
        <v>1</v>
      </c>
      <c r="U543" s="5">
        <f t="shared" si="2"/>
        <v>0</v>
      </c>
    </row>
    <row r="544">
      <c r="A544" s="3">
        <v>543.0</v>
      </c>
      <c r="B544" s="3">
        <v>0.0</v>
      </c>
      <c r="C544" s="3">
        <v>3.0</v>
      </c>
      <c r="D544" s="3" t="s">
        <v>789</v>
      </c>
      <c r="E544" s="3" t="s">
        <v>26</v>
      </c>
      <c r="F544" s="3">
        <v>11.0</v>
      </c>
      <c r="G544" s="3">
        <v>4.0</v>
      </c>
      <c r="H544" s="3">
        <v>2.0</v>
      </c>
      <c r="I544" s="3">
        <v>347082.0</v>
      </c>
      <c r="J544" s="3">
        <v>31.275</v>
      </c>
      <c r="L544" s="3" t="s">
        <v>24</v>
      </c>
      <c r="M544" s="5" t="str">
        <f t="shared" si="3"/>
        <v/>
      </c>
      <c r="N544" s="4">
        <f>if(C544=1,'Survival Probabilities'!$C$2,if(C544 = 2,'Survival Probabilities'!$C$3,if(C544 = 3,'Survival Probabilities'!$C$4,if(isblank(C544),1))))</f>
        <v>0.2428571429</v>
      </c>
      <c r="O544" s="4">
        <f>if(E544 = "male",'Survival Probabilities'!$C$5,if(E544="female",'Survival Probabilities'!$C$6,if(isblank(E544),1)))</f>
        <v>0.7420382166</v>
      </c>
      <c r="P544" s="4">
        <f>if(F544 &lt; 1,'Survival Probabilities'!$C$10,if(and(F544&gt;= 1, F544&lt;5),'Survival Probabilities'!$C$11, if(and(F544&gt;= 5, F544&lt;10),'Survival Probabilities'!$C$12,if(and(F544&gt;= 10, F544&lt;20),'Survival Probabilities'!$C$13,if(and(F544&gt;= 20, F544&lt;30),'Survival Probabilities'!$C$14,if(and(F544&gt;= 30, F544&lt;40),'Survival Probabilities'!$C$15,if(and(F544&gt;= 40, F544&lt;50),'Survival Probabilities'!$C$16,if(and(F544&gt;= 50, F544&lt;60),'Survival Probabilities'!$C$17,if(and(F544&gt;= 60, F544&lt;70),'Survival Probabilities'!$C$18,if(and(F544&gt;= 70, F544&lt;80),5%,if(and(F544&gt;= 80, F544&lt;90),5%,if(isblank(F544),1))))))))))))</f>
        <v>0.4019607843</v>
      </c>
      <c r="Q544" s="4">
        <f>if(L544 = "C",'Survival Probabilities'!$C$7,if(L544="Q",'Survival Probabilities'!$C$8,if(L544="S",'Survival Probabilities'!$C$9,if(isblank(L544),1))))</f>
        <v>0.3369565217</v>
      </c>
      <c r="R544" s="5">
        <f>if(M544='Survival Probabilities'!$B$21,'Survival Probabilities'!$C$21,if(M544='Survival Probabilities'!$B$22,'Survival Probabilities'!$C$22,if(M544='Survival Probabilities'!$B$23,'Survival Probabilities'!$C$23,if(M544='Survival Probabilities'!$B$24,'Survival Probabilities'!$C$24,if(M544='Survival Probabilities'!$B$25,'Survival Probabilities'!$C$25,if(M544='Survival Probabilities'!$B$26,'Survival Probabilities'!$C$26,if(M544='Survival Probabilities'!$B$27,'Survival Probabilities'!$C$27,if(M544='Survival Probabilities'!$B$28,5%,if(M544="",1)))))))))</f>
        <v>1</v>
      </c>
      <c r="S544" s="4">
        <f t="shared" si="1"/>
        <v>0.02440814113</v>
      </c>
      <c r="T544" s="5">
        <f>if(S544&gt;='Survival Probabilities'!$J$4,1,0)</f>
        <v>0</v>
      </c>
      <c r="U544" s="5">
        <f t="shared" si="2"/>
        <v>1</v>
      </c>
    </row>
    <row r="545">
      <c r="A545" s="3">
        <v>544.0</v>
      </c>
      <c r="B545" s="3">
        <v>1.0</v>
      </c>
      <c r="C545" s="3">
        <v>2.0</v>
      </c>
      <c r="D545" s="3" t="s">
        <v>790</v>
      </c>
      <c r="E545" s="3" t="s">
        <v>22</v>
      </c>
      <c r="F545" s="3">
        <v>32.0</v>
      </c>
      <c r="G545" s="3">
        <v>1.0</v>
      </c>
      <c r="H545" s="3">
        <v>0.0</v>
      </c>
      <c r="I545" s="3">
        <v>2908.0</v>
      </c>
      <c r="J545" s="3">
        <v>26.0</v>
      </c>
      <c r="L545" s="3" t="s">
        <v>24</v>
      </c>
      <c r="M545" s="5" t="str">
        <f t="shared" si="3"/>
        <v/>
      </c>
      <c r="N545" s="4">
        <f>if(C545=1,'Survival Probabilities'!$C$2,if(C545 = 2,'Survival Probabilities'!$C$3,if(C545 = 3,'Survival Probabilities'!$C$4,if(isblank(C545),1))))</f>
        <v>0.472826087</v>
      </c>
      <c r="O545" s="4">
        <f>if(E545 = "male",'Survival Probabilities'!$C$5,if(E545="female",'Survival Probabilities'!$C$6,if(isblank(E545),1)))</f>
        <v>0.1889081456</v>
      </c>
      <c r="P545" s="4">
        <f>if(F545 &lt; 1,'Survival Probabilities'!$C$10,if(and(F545&gt;= 1, F545&lt;5),'Survival Probabilities'!$C$11, if(and(F545&gt;= 5, F545&lt;10),'Survival Probabilities'!$C$12,if(and(F545&gt;= 10, F545&lt;20),'Survival Probabilities'!$C$13,if(and(F545&gt;= 20, F545&lt;30),'Survival Probabilities'!$C$14,if(and(F545&gt;= 30, F545&lt;40),'Survival Probabilities'!$C$15,if(and(F545&gt;= 40, F545&lt;50),'Survival Probabilities'!$C$16,if(and(F545&gt;= 50, F545&lt;60),'Survival Probabilities'!$C$17,if(and(F545&gt;= 60, F545&lt;70),'Survival Probabilities'!$C$18,if(and(F545&gt;= 70, F545&lt;80),5%,if(and(F545&gt;= 80, F545&lt;90),5%,if(isblank(F545),1))))))))))))</f>
        <v>0.4371257485</v>
      </c>
      <c r="Q545" s="4">
        <f>if(L545 = "C",'Survival Probabilities'!$C$7,if(L545="Q",'Survival Probabilities'!$C$8,if(L545="S",'Survival Probabilities'!$C$9,if(isblank(L545),1))))</f>
        <v>0.3369565217</v>
      </c>
      <c r="R545" s="5">
        <f>if(M545='Survival Probabilities'!$B$21,'Survival Probabilities'!$C$21,if(M545='Survival Probabilities'!$B$22,'Survival Probabilities'!$C$22,if(M545='Survival Probabilities'!$B$23,'Survival Probabilities'!$C$23,if(M545='Survival Probabilities'!$B$24,'Survival Probabilities'!$C$24,if(M545='Survival Probabilities'!$B$25,'Survival Probabilities'!$C$25,if(M545='Survival Probabilities'!$B$26,'Survival Probabilities'!$C$26,if(M545='Survival Probabilities'!$B$27,'Survival Probabilities'!$C$27,if(M545='Survival Probabilities'!$B$28,5%,if(M545="",1)))))))))</f>
        <v>1</v>
      </c>
      <c r="S545" s="4">
        <f t="shared" si="1"/>
        <v>0.01315625764</v>
      </c>
      <c r="T545" s="5">
        <f>if(S545&gt;='Survival Probabilities'!$J$4,1,0)</f>
        <v>0</v>
      </c>
      <c r="U545" s="5">
        <f t="shared" si="2"/>
        <v>0</v>
      </c>
    </row>
    <row r="546">
      <c r="A546" s="3">
        <v>545.0</v>
      </c>
      <c r="B546" s="3">
        <v>0.0</v>
      </c>
      <c r="C546" s="3">
        <v>1.0</v>
      </c>
      <c r="D546" s="3" t="s">
        <v>791</v>
      </c>
      <c r="E546" s="3" t="s">
        <v>22</v>
      </c>
      <c r="F546" s="3">
        <v>50.0</v>
      </c>
      <c r="G546" s="3">
        <v>1.0</v>
      </c>
      <c r="H546" s="3">
        <v>0.0</v>
      </c>
      <c r="I546" s="3" t="s">
        <v>781</v>
      </c>
      <c r="J546" s="3">
        <v>106.425</v>
      </c>
      <c r="K546" s="3" t="s">
        <v>792</v>
      </c>
      <c r="L546" s="3" t="s">
        <v>29</v>
      </c>
      <c r="M546" s="5" t="str">
        <f t="shared" si="3"/>
        <v>C</v>
      </c>
      <c r="N546" s="4">
        <f>if(C546=1,'Survival Probabilities'!$C$2,if(C546 = 2,'Survival Probabilities'!$C$3,if(C546 = 3,'Survival Probabilities'!$C$4,if(isblank(C546),1))))</f>
        <v>0.6296296296</v>
      </c>
      <c r="O546" s="4">
        <f>if(E546 = "male",'Survival Probabilities'!$C$5,if(E546="female",'Survival Probabilities'!$C$6,if(isblank(E546),1)))</f>
        <v>0.1889081456</v>
      </c>
      <c r="P546" s="4">
        <f>if(F546 &lt; 1,'Survival Probabilities'!$C$10,if(and(F546&gt;= 1, F546&lt;5),'Survival Probabilities'!$C$11, if(and(F546&gt;= 5, F546&lt;10),'Survival Probabilities'!$C$12,if(and(F546&gt;= 10, F546&lt;20),'Survival Probabilities'!$C$13,if(and(F546&gt;= 20, F546&lt;30),'Survival Probabilities'!$C$14,if(and(F546&gt;= 30, F546&lt;40),'Survival Probabilities'!$C$15,if(and(F546&gt;= 40, F546&lt;50),'Survival Probabilities'!$C$16,if(and(F546&gt;= 50, F546&lt;60),'Survival Probabilities'!$C$17,if(and(F546&gt;= 60, F546&lt;70),'Survival Probabilities'!$C$18,if(and(F546&gt;= 70, F546&lt;80),5%,if(and(F546&gt;= 80, F546&lt;90),5%,if(isblank(F546),1))))))))))))</f>
        <v>0.4166666667</v>
      </c>
      <c r="Q546" s="4">
        <f>if(L546 = "C",'Survival Probabilities'!$C$7,if(L546="Q",'Survival Probabilities'!$C$8,if(L546="S",'Survival Probabilities'!$C$9,if(isblank(L546),1))))</f>
        <v>0.5535714286</v>
      </c>
      <c r="R546" s="4">
        <f>if(M546='Survival Probabilities'!$B$21,'Survival Probabilities'!$C$21,if(M546='Survival Probabilities'!$B$22,'Survival Probabilities'!$C$22,if(M546='Survival Probabilities'!$B$23,'Survival Probabilities'!$C$23,if(M546='Survival Probabilities'!$B$24,'Survival Probabilities'!$C$24,if(M546='Survival Probabilities'!$B$25,'Survival Probabilities'!$C$25,if(M546='Survival Probabilities'!$B$26,'Survival Probabilities'!$C$26,if(M546='Survival Probabilities'!$B$27,'Survival Probabilities'!$C$27,if(M546='Survival Probabilities'!$B$28,5%,if(M546="",1)))))))))</f>
        <v>0.593220339</v>
      </c>
      <c r="S546" s="4">
        <f t="shared" si="1"/>
        <v>0.01627474902</v>
      </c>
      <c r="T546" s="5">
        <f>if(S546&gt;='Survival Probabilities'!$J$4,1,0)</f>
        <v>0</v>
      </c>
      <c r="U546" s="5">
        <f t="shared" si="2"/>
        <v>1</v>
      </c>
    </row>
    <row r="547">
      <c r="A547" s="3">
        <v>546.0</v>
      </c>
      <c r="B547" s="3">
        <v>0.0</v>
      </c>
      <c r="C547" s="3">
        <v>1.0</v>
      </c>
      <c r="D547" s="3" t="s">
        <v>793</v>
      </c>
      <c r="E547" s="3" t="s">
        <v>22</v>
      </c>
      <c r="F547" s="3">
        <v>64.0</v>
      </c>
      <c r="G547" s="3">
        <v>0.0</v>
      </c>
      <c r="H547" s="3">
        <v>0.0</v>
      </c>
      <c r="I547" s="3">
        <v>693.0</v>
      </c>
      <c r="J547" s="3">
        <v>26.0</v>
      </c>
      <c r="L547" s="3" t="s">
        <v>24</v>
      </c>
      <c r="M547" s="5" t="str">
        <f t="shared" si="3"/>
        <v/>
      </c>
      <c r="N547" s="4">
        <f>if(C547=1,'Survival Probabilities'!$C$2,if(C547 = 2,'Survival Probabilities'!$C$3,if(C547 = 3,'Survival Probabilities'!$C$4,if(isblank(C547),1))))</f>
        <v>0.6296296296</v>
      </c>
      <c r="O547" s="4">
        <f>if(E547 = "male",'Survival Probabilities'!$C$5,if(E547="female",'Survival Probabilities'!$C$6,if(isblank(E547),1)))</f>
        <v>0.1889081456</v>
      </c>
      <c r="P547" s="4">
        <f>if(F547 &lt; 1,'Survival Probabilities'!$C$10,if(and(F547&gt;= 1, F547&lt;5),'Survival Probabilities'!$C$11, if(and(F547&gt;= 5, F547&lt;10),'Survival Probabilities'!$C$12,if(and(F547&gt;= 10, F547&lt;20),'Survival Probabilities'!$C$13,if(and(F547&gt;= 20, F547&lt;30),'Survival Probabilities'!$C$14,if(and(F547&gt;= 30, F547&lt;40),'Survival Probabilities'!$C$15,if(and(F547&gt;= 40, F547&lt;50),'Survival Probabilities'!$C$16,if(and(F547&gt;= 50, F547&lt;60),'Survival Probabilities'!$C$17,if(and(F547&gt;= 60, F547&lt;70),'Survival Probabilities'!$C$18,if(and(F547&gt;= 70, F547&lt;80),5%,if(and(F547&gt;= 80, F547&lt;90),5%,if(isblank(F547),1))))))))))))</f>
        <v>0.3157894737</v>
      </c>
      <c r="Q547" s="4">
        <f>if(L547 = "C",'Survival Probabilities'!$C$7,if(L547="Q",'Survival Probabilities'!$C$8,if(L547="S",'Survival Probabilities'!$C$9,if(isblank(L547),1))))</f>
        <v>0.3369565217</v>
      </c>
      <c r="R547" s="5">
        <f>if(M547='Survival Probabilities'!$B$21,'Survival Probabilities'!$C$21,if(M547='Survival Probabilities'!$B$22,'Survival Probabilities'!$C$22,if(M547='Survival Probabilities'!$B$23,'Survival Probabilities'!$C$23,if(M547='Survival Probabilities'!$B$24,'Survival Probabilities'!$C$24,if(M547='Survival Probabilities'!$B$25,'Survival Probabilities'!$C$25,if(M547='Survival Probabilities'!$B$26,'Survival Probabilities'!$C$26,if(M547='Survival Probabilities'!$B$27,'Survival Probabilities'!$C$27,if(M547='Survival Probabilities'!$B$28,5%,if(M547="",1)))))))))</f>
        <v>1</v>
      </c>
      <c r="S547" s="4">
        <f t="shared" si="1"/>
        <v>0.01265631741</v>
      </c>
      <c r="T547" s="5">
        <f>if(S547&gt;='Survival Probabilities'!$J$4,1,0)</f>
        <v>0</v>
      </c>
      <c r="U547" s="5">
        <f t="shared" si="2"/>
        <v>1</v>
      </c>
    </row>
    <row r="548">
      <c r="A548" s="3">
        <v>547.0</v>
      </c>
      <c r="B548" s="3">
        <v>1.0</v>
      </c>
      <c r="C548" s="3">
        <v>2.0</v>
      </c>
      <c r="D548" s="3" t="s">
        <v>794</v>
      </c>
      <c r="E548" s="3" t="s">
        <v>26</v>
      </c>
      <c r="F548" s="3">
        <v>19.0</v>
      </c>
      <c r="G548" s="3">
        <v>1.0</v>
      </c>
      <c r="H548" s="3">
        <v>0.0</v>
      </c>
      <c r="I548" s="3">
        <v>2908.0</v>
      </c>
      <c r="J548" s="3">
        <v>26.0</v>
      </c>
      <c r="L548" s="3" t="s">
        <v>24</v>
      </c>
      <c r="M548" s="5" t="str">
        <f t="shared" si="3"/>
        <v/>
      </c>
      <c r="N548" s="4">
        <f>if(C548=1,'Survival Probabilities'!$C$2,if(C548 = 2,'Survival Probabilities'!$C$3,if(C548 = 3,'Survival Probabilities'!$C$4,if(isblank(C548),1))))</f>
        <v>0.472826087</v>
      </c>
      <c r="O548" s="4">
        <f>if(E548 = "male",'Survival Probabilities'!$C$5,if(E548="female",'Survival Probabilities'!$C$6,if(isblank(E548),1)))</f>
        <v>0.7420382166</v>
      </c>
      <c r="P548" s="4">
        <f>if(F548 &lt; 1,'Survival Probabilities'!$C$10,if(and(F548&gt;= 1, F548&lt;5),'Survival Probabilities'!$C$11, if(and(F548&gt;= 5, F548&lt;10),'Survival Probabilities'!$C$12,if(and(F548&gt;= 10, F548&lt;20),'Survival Probabilities'!$C$13,if(and(F548&gt;= 20, F548&lt;30),'Survival Probabilities'!$C$14,if(and(F548&gt;= 30, F548&lt;40),'Survival Probabilities'!$C$15,if(and(F548&gt;= 40, F548&lt;50),'Survival Probabilities'!$C$16,if(and(F548&gt;= 50, F548&lt;60),'Survival Probabilities'!$C$17,if(and(F548&gt;= 60, F548&lt;70),'Survival Probabilities'!$C$18,if(and(F548&gt;= 70, F548&lt;80),5%,if(and(F548&gt;= 80, F548&lt;90),5%,if(isblank(F548),1))))))))))))</f>
        <v>0.4019607843</v>
      </c>
      <c r="Q548" s="4">
        <f>if(L548 = "C",'Survival Probabilities'!$C$7,if(L548="Q",'Survival Probabilities'!$C$8,if(L548="S",'Survival Probabilities'!$C$9,if(isblank(L548),1))))</f>
        <v>0.3369565217</v>
      </c>
      <c r="R548" s="5">
        <f>if(M548='Survival Probabilities'!$B$21,'Survival Probabilities'!$C$21,if(M548='Survival Probabilities'!$B$22,'Survival Probabilities'!$C$22,if(M548='Survival Probabilities'!$B$23,'Survival Probabilities'!$C$23,if(M548='Survival Probabilities'!$B$24,'Survival Probabilities'!$C$24,if(M548='Survival Probabilities'!$B$25,'Survival Probabilities'!$C$25,if(M548='Survival Probabilities'!$B$26,'Survival Probabilities'!$C$26,if(M548='Survival Probabilities'!$B$27,'Survival Probabilities'!$C$27,if(M548='Survival Probabilities'!$B$28,5%,if(M548="",1)))))))))</f>
        <v>1</v>
      </c>
      <c r="S548" s="4">
        <f t="shared" si="1"/>
        <v>0.04752096531</v>
      </c>
      <c r="T548" s="5">
        <f>if(S548&gt;='Survival Probabilities'!$J$4,1,0)</f>
        <v>1</v>
      </c>
      <c r="U548" s="5">
        <f t="shared" si="2"/>
        <v>1</v>
      </c>
    </row>
    <row r="549">
      <c r="A549" s="3">
        <v>548.0</v>
      </c>
      <c r="B549" s="3">
        <v>1.0</v>
      </c>
      <c r="C549" s="3">
        <v>2.0</v>
      </c>
      <c r="D549" s="3" t="s">
        <v>795</v>
      </c>
      <c r="E549" s="3" t="s">
        <v>22</v>
      </c>
      <c r="G549" s="3">
        <v>0.0</v>
      </c>
      <c r="H549" s="3">
        <v>0.0</v>
      </c>
      <c r="I549" s="3" t="s">
        <v>796</v>
      </c>
      <c r="J549" s="3">
        <v>13.8625</v>
      </c>
      <c r="L549" s="3" t="s">
        <v>29</v>
      </c>
      <c r="M549" s="5" t="str">
        <f t="shared" si="3"/>
        <v/>
      </c>
      <c r="N549" s="4">
        <f>if(C549=1,'Survival Probabilities'!$C$2,if(C549 = 2,'Survival Probabilities'!$C$3,if(C549 = 3,'Survival Probabilities'!$C$4,if(isblank(C549),1))))</f>
        <v>0.472826087</v>
      </c>
      <c r="O549" s="4">
        <f>if(E549 = "male",'Survival Probabilities'!$C$5,if(E549="female",'Survival Probabilities'!$C$6,if(isblank(E549),1)))</f>
        <v>0.1889081456</v>
      </c>
      <c r="P549" s="4">
        <f>if(F549 &lt; 1,'Survival Probabilities'!$C$10,if(and(F549&gt;= 1, F549&lt;5),'Survival Probabilities'!$C$11, if(and(F549&gt;= 5, F549&lt;10),'Survival Probabilities'!$C$12,if(and(F549&gt;= 10, F549&lt;20),'Survival Probabilities'!$C$13,if(and(F549&gt;= 20, F549&lt;30),'Survival Probabilities'!$C$14,if(and(F549&gt;= 30, F549&lt;40),'Survival Probabilities'!$C$15,if(and(F549&gt;= 40, F549&lt;50),'Survival Probabilities'!$C$16,if(and(F549&gt;= 50, F549&lt;60),'Survival Probabilities'!$C$17,if(and(F549&gt;= 60, F549&lt;70),'Survival Probabilities'!$C$18,if(and(F549&gt;= 70, F549&lt;80),5%,if(and(F549&gt;= 80, F549&lt;90),5%,if(isblank(F549),1))))))))))))</f>
        <v>1</v>
      </c>
      <c r="Q549" s="4">
        <f>if(L549 = "C",'Survival Probabilities'!$C$7,if(L549="Q",'Survival Probabilities'!$C$8,if(L549="S",'Survival Probabilities'!$C$9,if(isblank(L549),1))))</f>
        <v>0.5535714286</v>
      </c>
      <c r="R549" s="5">
        <f>if(M549='Survival Probabilities'!$B$21,'Survival Probabilities'!$C$21,if(M549='Survival Probabilities'!$B$22,'Survival Probabilities'!$C$22,if(M549='Survival Probabilities'!$B$23,'Survival Probabilities'!$C$23,if(M549='Survival Probabilities'!$B$24,'Survival Probabilities'!$C$24,if(M549='Survival Probabilities'!$B$25,'Survival Probabilities'!$C$25,if(M549='Survival Probabilities'!$B$26,'Survival Probabilities'!$C$26,if(M549='Survival Probabilities'!$B$27,'Survival Probabilities'!$C$27,if(M549='Survival Probabilities'!$B$28,5%,if(M549="",1)))))))))</f>
        <v>1</v>
      </c>
      <c r="S549" s="4">
        <f t="shared" si="1"/>
        <v>0.0494453871</v>
      </c>
      <c r="T549" s="5">
        <f>if(S549&gt;='Survival Probabilities'!$J$4,1,0)</f>
        <v>1</v>
      </c>
      <c r="U549" s="5">
        <f t="shared" si="2"/>
        <v>1</v>
      </c>
    </row>
    <row r="550">
      <c r="A550" s="3">
        <v>549.0</v>
      </c>
      <c r="B550" s="3">
        <v>0.0</v>
      </c>
      <c r="C550" s="3">
        <v>3.0</v>
      </c>
      <c r="D550" s="3" t="s">
        <v>797</v>
      </c>
      <c r="E550" s="3" t="s">
        <v>22</v>
      </c>
      <c r="F550" s="3">
        <v>33.0</v>
      </c>
      <c r="G550" s="3">
        <v>1.0</v>
      </c>
      <c r="H550" s="3">
        <v>1.0</v>
      </c>
      <c r="I550" s="3">
        <v>363291.0</v>
      </c>
      <c r="J550" s="3">
        <v>20.525</v>
      </c>
      <c r="L550" s="3" t="s">
        <v>24</v>
      </c>
      <c r="M550" s="5" t="str">
        <f t="shared" si="3"/>
        <v/>
      </c>
      <c r="N550" s="4">
        <f>if(C550=1,'Survival Probabilities'!$C$2,if(C550 = 2,'Survival Probabilities'!$C$3,if(C550 = 3,'Survival Probabilities'!$C$4,if(isblank(C550),1))))</f>
        <v>0.2428571429</v>
      </c>
      <c r="O550" s="4">
        <f>if(E550 = "male",'Survival Probabilities'!$C$5,if(E550="female",'Survival Probabilities'!$C$6,if(isblank(E550),1)))</f>
        <v>0.1889081456</v>
      </c>
      <c r="P550" s="4">
        <f>if(F550 &lt; 1,'Survival Probabilities'!$C$10,if(and(F550&gt;= 1, F550&lt;5),'Survival Probabilities'!$C$11, if(and(F550&gt;= 5, F550&lt;10),'Survival Probabilities'!$C$12,if(and(F550&gt;= 10, F550&lt;20),'Survival Probabilities'!$C$13,if(and(F550&gt;= 20, F550&lt;30),'Survival Probabilities'!$C$14,if(and(F550&gt;= 30, F550&lt;40),'Survival Probabilities'!$C$15,if(and(F550&gt;= 40, F550&lt;50),'Survival Probabilities'!$C$16,if(and(F550&gt;= 50, F550&lt;60),'Survival Probabilities'!$C$17,if(and(F550&gt;= 60, F550&lt;70),'Survival Probabilities'!$C$18,if(and(F550&gt;= 70, F550&lt;80),5%,if(and(F550&gt;= 80, F550&lt;90),5%,if(isblank(F550),1))))))))))))</f>
        <v>0.4371257485</v>
      </c>
      <c r="Q550" s="4">
        <f>if(L550 = "C",'Survival Probabilities'!$C$7,if(L550="Q",'Survival Probabilities'!$C$8,if(L550="S",'Survival Probabilities'!$C$9,if(isblank(L550),1))))</f>
        <v>0.3369565217</v>
      </c>
      <c r="R550" s="5">
        <f>if(M550='Survival Probabilities'!$B$21,'Survival Probabilities'!$C$21,if(M550='Survival Probabilities'!$B$22,'Survival Probabilities'!$C$22,if(M550='Survival Probabilities'!$B$23,'Survival Probabilities'!$C$23,if(M550='Survival Probabilities'!$B$24,'Survival Probabilities'!$C$24,if(M550='Survival Probabilities'!$B$25,'Survival Probabilities'!$C$25,if(M550='Survival Probabilities'!$B$26,'Survival Probabilities'!$C$26,if(M550='Survival Probabilities'!$B$27,'Survival Probabilities'!$C$27,if(M550='Survival Probabilities'!$B$28,5%,if(M550="",1)))))))))</f>
        <v>1</v>
      </c>
      <c r="S550" s="4">
        <f t="shared" si="1"/>
        <v>0.00675743414</v>
      </c>
      <c r="T550" s="5">
        <f>if(S550&gt;='Survival Probabilities'!$J$4,1,0)</f>
        <v>0</v>
      </c>
      <c r="U550" s="5">
        <f t="shared" si="2"/>
        <v>1</v>
      </c>
    </row>
    <row r="551">
      <c r="A551" s="3">
        <v>550.0</v>
      </c>
      <c r="B551" s="3">
        <v>1.0</v>
      </c>
      <c r="C551" s="3">
        <v>2.0</v>
      </c>
      <c r="D551" s="3" t="s">
        <v>798</v>
      </c>
      <c r="E551" s="3" t="s">
        <v>22</v>
      </c>
      <c r="F551" s="3">
        <v>8.0</v>
      </c>
      <c r="G551" s="3">
        <v>1.0</v>
      </c>
      <c r="H551" s="3">
        <v>1.0</v>
      </c>
      <c r="I551" s="3" t="s">
        <v>237</v>
      </c>
      <c r="J551" s="3">
        <v>36.75</v>
      </c>
      <c r="L551" s="3" t="s">
        <v>24</v>
      </c>
      <c r="M551" s="5" t="str">
        <f t="shared" si="3"/>
        <v/>
      </c>
      <c r="N551" s="4">
        <f>if(C551=1,'Survival Probabilities'!$C$2,if(C551 = 2,'Survival Probabilities'!$C$3,if(C551 = 3,'Survival Probabilities'!$C$4,if(isblank(C551),1))))</f>
        <v>0.472826087</v>
      </c>
      <c r="O551" s="4">
        <f>if(E551 = "male",'Survival Probabilities'!$C$5,if(E551="female",'Survival Probabilities'!$C$6,if(isblank(E551),1)))</f>
        <v>0.1889081456</v>
      </c>
      <c r="P551" s="4">
        <f>if(F551 &lt; 1,'Survival Probabilities'!$C$10,if(and(F551&gt;= 1, F551&lt;5),'Survival Probabilities'!$C$11, if(and(F551&gt;= 5, F551&lt;10),'Survival Probabilities'!$C$12,if(and(F551&gt;= 10, F551&lt;20),'Survival Probabilities'!$C$13,if(and(F551&gt;= 20, F551&lt;30),'Survival Probabilities'!$C$14,if(and(F551&gt;= 30, F551&lt;40),'Survival Probabilities'!$C$15,if(and(F551&gt;= 40, F551&lt;50),'Survival Probabilities'!$C$16,if(and(F551&gt;= 50, F551&lt;60),'Survival Probabilities'!$C$17,if(and(F551&gt;= 60, F551&lt;70),'Survival Probabilities'!$C$18,if(and(F551&gt;= 70, F551&lt;80),5%,if(and(F551&gt;= 80, F551&lt;90),5%,if(isblank(F551),1))))))))))))</f>
        <v>0.5</v>
      </c>
      <c r="Q551" s="4">
        <f>if(L551 = "C",'Survival Probabilities'!$C$7,if(L551="Q",'Survival Probabilities'!$C$8,if(L551="S",'Survival Probabilities'!$C$9,if(isblank(L551),1))))</f>
        <v>0.3369565217</v>
      </c>
      <c r="R551" s="5">
        <f>if(M551='Survival Probabilities'!$B$21,'Survival Probabilities'!$C$21,if(M551='Survival Probabilities'!$B$22,'Survival Probabilities'!$C$22,if(M551='Survival Probabilities'!$B$23,'Survival Probabilities'!$C$23,if(M551='Survival Probabilities'!$B$24,'Survival Probabilities'!$C$24,if(M551='Survival Probabilities'!$B$25,'Survival Probabilities'!$C$25,if(M551='Survival Probabilities'!$B$26,'Survival Probabilities'!$C$26,if(M551='Survival Probabilities'!$B$27,'Survival Probabilities'!$C$27,if(M551='Survival Probabilities'!$B$28,5%,if(M551="",1)))))))))</f>
        <v>1</v>
      </c>
      <c r="S551" s="4">
        <f t="shared" si="1"/>
        <v>0.01504859607</v>
      </c>
      <c r="T551" s="5">
        <f>if(S551&gt;='Survival Probabilities'!$J$4,1,0)</f>
        <v>0</v>
      </c>
      <c r="U551" s="5">
        <f t="shared" si="2"/>
        <v>0</v>
      </c>
    </row>
    <row r="552">
      <c r="A552" s="3">
        <v>551.0</v>
      </c>
      <c r="B552" s="3">
        <v>1.0</v>
      </c>
      <c r="C552" s="3">
        <v>1.0</v>
      </c>
      <c r="D552" s="3" t="s">
        <v>799</v>
      </c>
      <c r="E552" s="3" t="s">
        <v>22</v>
      </c>
      <c r="F552" s="3">
        <v>17.0</v>
      </c>
      <c r="G552" s="3">
        <v>0.0</v>
      </c>
      <c r="H552" s="3">
        <v>2.0</v>
      </c>
      <c r="I552" s="3">
        <v>17421.0</v>
      </c>
      <c r="J552" s="3">
        <v>110.8833</v>
      </c>
      <c r="K552" s="3" t="s">
        <v>800</v>
      </c>
      <c r="L552" s="3" t="s">
        <v>29</v>
      </c>
      <c r="M552" s="5" t="str">
        <f t="shared" si="3"/>
        <v>C</v>
      </c>
      <c r="N552" s="4">
        <f>if(C552=1,'Survival Probabilities'!$C$2,if(C552 = 2,'Survival Probabilities'!$C$3,if(C552 = 3,'Survival Probabilities'!$C$4,if(isblank(C552),1))))</f>
        <v>0.6296296296</v>
      </c>
      <c r="O552" s="4">
        <f>if(E552 = "male",'Survival Probabilities'!$C$5,if(E552="female",'Survival Probabilities'!$C$6,if(isblank(E552),1)))</f>
        <v>0.1889081456</v>
      </c>
      <c r="P552" s="4">
        <f>if(F552 &lt; 1,'Survival Probabilities'!$C$10,if(and(F552&gt;= 1, F552&lt;5),'Survival Probabilities'!$C$11, if(and(F552&gt;= 5, F552&lt;10),'Survival Probabilities'!$C$12,if(and(F552&gt;= 10, F552&lt;20),'Survival Probabilities'!$C$13,if(and(F552&gt;= 20, F552&lt;30),'Survival Probabilities'!$C$14,if(and(F552&gt;= 30, F552&lt;40),'Survival Probabilities'!$C$15,if(and(F552&gt;= 40, F552&lt;50),'Survival Probabilities'!$C$16,if(and(F552&gt;= 50, F552&lt;60),'Survival Probabilities'!$C$17,if(and(F552&gt;= 60, F552&lt;70),'Survival Probabilities'!$C$18,if(and(F552&gt;= 70, F552&lt;80),5%,if(and(F552&gt;= 80, F552&lt;90),5%,if(isblank(F552),1))))))))))))</f>
        <v>0.4019607843</v>
      </c>
      <c r="Q552" s="4">
        <f>if(L552 = "C",'Survival Probabilities'!$C$7,if(L552="Q",'Survival Probabilities'!$C$8,if(L552="S",'Survival Probabilities'!$C$9,if(isblank(L552),1))))</f>
        <v>0.5535714286</v>
      </c>
      <c r="R552" s="4">
        <f>if(M552='Survival Probabilities'!$B$21,'Survival Probabilities'!$C$21,if(M552='Survival Probabilities'!$B$22,'Survival Probabilities'!$C$22,if(M552='Survival Probabilities'!$B$23,'Survival Probabilities'!$C$23,if(M552='Survival Probabilities'!$B$24,'Survival Probabilities'!$C$24,if(M552='Survival Probabilities'!$B$25,'Survival Probabilities'!$C$25,if(M552='Survival Probabilities'!$B$26,'Survival Probabilities'!$C$26,if(M552='Survival Probabilities'!$B$27,'Survival Probabilities'!$C$27,if(M552='Survival Probabilities'!$B$28,5%,if(M552="",1)))))))))</f>
        <v>0.593220339</v>
      </c>
      <c r="S552" s="4">
        <f t="shared" si="1"/>
        <v>0.01570034611</v>
      </c>
      <c r="T552" s="5">
        <f>if(S552&gt;='Survival Probabilities'!$J$4,1,0)</f>
        <v>0</v>
      </c>
      <c r="U552" s="5">
        <f t="shared" si="2"/>
        <v>0</v>
      </c>
    </row>
    <row r="553">
      <c r="A553" s="3">
        <v>552.0</v>
      </c>
      <c r="B553" s="3">
        <v>0.0</v>
      </c>
      <c r="C553" s="3">
        <v>2.0</v>
      </c>
      <c r="D553" s="3" t="s">
        <v>801</v>
      </c>
      <c r="E553" s="3" t="s">
        <v>22</v>
      </c>
      <c r="F553" s="3">
        <v>27.0</v>
      </c>
      <c r="G553" s="3">
        <v>0.0</v>
      </c>
      <c r="H553" s="3">
        <v>0.0</v>
      </c>
      <c r="I553" s="3">
        <v>244358.0</v>
      </c>
      <c r="J553" s="3">
        <v>26.0</v>
      </c>
      <c r="L553" s="3" t="s">
        <v>24</v>
      </c>
      <c r="M553" s="5" t="str">
        <f t="shared" si="3"/>
        <v/>
      </c>
      <c r="N553" s="4">
        <f>if(C553=1,'Survival Probabilities'!$C$2,if(C553 = 2,'Survival Probabilities'!$C$3,if(C553 = 3,'Survival Probabilities'!$C$4,if(isblank(C553),1))))</f>
        <v>0.472826087</v>
      </c>
      <c r="O553" s="4">
        <f>if(E553 = "male",'Survival Probabilities'!$C$5,if(E553="female",'Survival Probabilities'!$C$6,if(isblank(E553),1)))</f>
        <v>0.1889081456</v>
      </c>
      <c r="P553" s="4">
        <f>if(F553 &lt; 1,'Survival Probabilities'!$C$10,if(and(F553&gt;= 1, F553&lt;5),'Survival Probabilities'!$C$11, if(and(F553&gt;= 5, F553&lt;10),'Survival Probabilities'!$C$12,if(and(F553&gt;= 10, F553&lt;20),'Survival Probabilities'!$C$13,if(and(F553&gt;= 20, F553&lt;30),'Survival Probabilities'!$C$14,if(and(F553&gt;= 30, F553&lt;40),'Survival Probabilities'!$C$15,if(and(F553&gt;= 40, F553&lt;50),'Survival Probabilities'!$C$16,if(and(F553&gt;= 50, F553&lt;60),'Survival Probabilities'!$C$17,if(and(F553&gt;= 60, F553&lt;70),'Survival Probabilities'!$C$18,if(and(F553&gt;= 70, F553&lt;80),5%,if(and(F553&gt;= 80, F553&lt;90),5%,if(isblank(F553),1))))))))))))</f>
        <v>0.35</v>
      </c>
      <c r="Q553" s="4">
        <f>if(L553 = "C",'Survival Probabilities'!$C$7,if(L553="Q",'Survival Probabilities'!$C$8,if(L553="S",'Survival Probabilities'!$C$9,if(isblank(L553),1))))</f>
        <v>0.3369565217</v>
      </c>
      <c r="R553" s="5">
        <f>if(M553='Survival Probabilities'!$B$21,'Survival Probabilities'!$C$21,if(M553='Survival Probabilities'!$B$22,'Survival Probabilities'!$C$22,if(M553='Survival Probabilities'!$B$23,'Survival Probabilities'!$C$23,if(M553='Survival Probabilities'!$B$24,'Survival Probabilities'!$C$24,if(M553='Survival Probabilities'!$B$25,'Survival Probabilities'!$C$25,if(M553='Survival Probabilities'!$B$26,'Survival Probabilities'!$C$26,if(M553='Survival Probabilities'!$B$27,'Survival Probabilities'!$C$27,if(M553='Survival Probabilities'!$B$28,5%,if(M553="",1)))))))))</f>
        <v>1</v>
      </c>
      <c r="S553" s="4">
        <f t="shared" si="1"/>
        <v>0.01053401725</v>
      </c>
      <c r="T553" s="5">
        <f>if(S553&gt;='Survival Probabilities'!$J$4,1,0)</f>
        <v>0</v>
      </c>
      <c r="U553" s="5">
        <f t="shared" si="2"/>
        <v>1</v>
      </c>
    </row>
    <row r="554">
      <c r="A554" s="3">
        <v>553.0</v>
      </c>
      <c r="B554" s="3">
        <v>0.0</v>
      </c>
      <c r="C554" s="3">
        <v>3.0</v>
      </c>
      <c r="D554" s="3" t="s">
        <v>802</v>
      </c>
      <c r="E554" s="3" t="s">
        <v>22</v>
      </c>
      <c r="G554" s="3">
        <v>0.0</v>
      </c>
      <c r="H554" s="3">
        <v>0.0</v>
      </c>
      <c r="I554" s="3">
        <v>330979.0</v>
      </c>
      <c r="J554" s="3">
        <v>7.8292</v>
      </c>
      <c r="L554" s="3" t="s">
        <v>36</v>
      </c>
      <c r="M554" s="5" t="str">
        <f t="shared" si="3"/>
        <v/>
      </c>
      <c r="N554" s="4">
        <f>if(C554=1,'Survival Probabilities'!$C$2,if(C554 = 2,'Survival Probabilities'!$C$3,if(C554 = 3,'Survival Probabilities'!$C$4,if(isblank(C554),1))))</f>
        <v>0.2428571429</v>
      </c>
      <c r="O554" s="4">
        <f>if(E554 = "male",'Survival Probabilities'!$C$5,if(E554="female",'Survival Probabilities'!$C$6,if(isblank(E554),1)))</f>
        <v>0.1889081456</v>
      </c>
      <c r="P554" s="4">
        <f>if(F554 &lt; 1,'Survival Probabilities'!$C$10,if(and(F554&gt;= 1, F554&lt;5),'Survival Probabilities'!$C$11, if(and(F554&gt;= 5, F554&lt;10),'Survival Probabilities'!$C$12,if(and(F554&gt;= 10, F554&lt;20),'Survival Probabilities'!$C$13,if(and(F554&gt;= 20, F554&lt;30),'Survival Probabilities'!$C$14,if(and(F554&gt;= 30, F554&lt;40),'Survival Probabilities'!$C$15,if(and(F554&gt;= 40, F554&lt;50),'Survival Probabilities'!$C$16,if(and(F554&gt;= 50, F554&lt;60),'Survival Probabilities'!$C$17,if(and(F554&gt;= 60, F554&lt;70),'Survival Probabilities'!$C$18,if(and(F554&gt;= 70, F554&lt;80),5%,if(and(F554&gt;= 80, F554&lt;90),5%,if(isblank(F554),1))))))))))))</f>
        <v>1</v>
      </c>
      <c r="Q554" s="4">
        <f>if(L554 = "C",'Survival Probabilities'!$C$7,if(L554="Q",'Survival Probabilities'!$C$8,if(L554="S",'Survival Probabilities'!$C$9,if(isblank(L554),1))))</f>
        <v>0.3896103896</v>
      </c>
      <c r="R554" s="5">
        <f>if(M554='Survival Probabilities'!$B$21,'Survival Probabilities'!$C$21,if(M554='Survival Probabilities'!$B$22,'Survival Probabilities'!$C$22,if(M554='Survival Probabilities'!$B$23,'Survival Probabilities'!$C$23,if(M554='Survival Probabilities'!$B$24,'Survival Probabilities'!$C$24,if(M554='Survival Probabilities'!$B$25,'Survival Probabilities'!$C$25,if(M554='Survival Probabilities'!$B$26,'Survival Probabilities'!$C$26,if(M554='Survival Probabilities'!$B$27,'Survival Probabilities'!$C$27,if(M554='Survival Probabilities'!$B$28,5%,if(M554="",1)))))))))</f>
        <v>1</v>
      </c>
      <c r="S554" s="4">
        <f t="shared" si="1"/>
        <v>0.01787442565</v>
      </c>
      <c r="T554" s="5">
        <f>if(S554&gt;='Survival Probabilities'!$J$4,1,0)</f>
        <v>0</v>
      </c>
      <c r="U554" s="5">
        <f t="shared" si="2"/>
        <v>1</v>
      </c>
    </row>
    <row r="555">
      <c r="A555" s="3">
        <v>554.0</v>
      </c>
      <c r="B555" s="3">
        <v>1.0</v>
      </c>
      <c r="C555" s="3">
        <v>3.0</v>
      </c>
      <c r="D555" s="3" t="s">
        <v>803</v>
      </c>
      <c r="E555" s="3" t="s">
        <v>22</v>
      </c>
      <c r="F555" s="3">
        <v>22.0</v>
      </c>
      <c r="G555" s="3">
        <v>0.0</v>
      </c>
      <c r="H555" s="3">
        <v>0.0</v>
      </c>
      <c r="I555" s="3">
        <v>2620.0</v>
      </c>
      <c r="J555" s="3">
        <v>7.225</v>
      </c>
      <c r="L555" s="3" t="s">
        <v>29</v>
      </c>
      <c r="M555" s="5" t="str">
        <f t="shared" si="3"/>
        <v/>
      </c>
      <c r="N555" s="4">
        <f>if(C555=1,'Survival Probabilities'!$C$2,if(C555 = 2,'Survival Probabilities'!$C$3,if(C555 = 3,'Survival Probabilities'!$C$4,if(isblank(C555),1))))</f>
        <v>0.2428571429</v>
      </c>
      <c r="O555" s="4">
        <f>if(E555 = "male",'Survival Probabilities'!$C$5,if(E555="female",'Survival Probabilities'!$C$6,if(isblank(E555),1)))</f>
        <v>0.1889081456</v>
      </c>
      <c r="P555" s="4">
        <f>if(F555 &lt; 1,'Survival Probabilities'!$C$10,if(and(F555&gt;= 1, F555&lt;5),'Survival Probabilities'!$C$11, if(and(F555&gt;= 5, F555&lt;10),'Survival Probabilities'!$C$12,if(and(F555&gt;= 10, F555&lt;20),'Survival Probabilities'!$C$13,if(and(F555&gt;= 20, F555&lt;30),'Survival Probabilities'!$C$14,if(and(F555&gt;= 30, F555&lt;40),'Survival Probabilities'!$C$15,if(and(F555&gt;= 40, F555&lt;50),'Survival Probabilities'!$C$16,if(and(F555&gt;= 50, F555&lt;60),'Survival Probabilities'!$C$17,if(and(F555&gt;= 60, F555&lt;70),'Survival Probabilities'!$C$18,if(and(F555&gt;= 70, F555&lt;80),5%,if(and(F555&gt;= 80, F555&lt;90),5%,if(isblank(F555),1))))))))))))</f>
        <v>0.35</v>
      </c>
      <c r="Q555" s="4">
        <f>if(L555 = "C",'Survival Probabilities'!$C$7,if(L555="Q",'Survival Probabilities'!$C$8,if(L555="S",'Survival Probabilities'!$C$9,if(isblank(L555),1))))</f>
        <v>0.5535714286</v>
      </c>
      <c r="R555" s="5">
        <f>if(M555='Survival Probabilities'!$B$21,'Survival Probabilities'!$C$21,if(M555='Survival Probabilities'!$B$22,'Survival Probabilities'!$C$22,if(M555='Survival Probabilities'!$B$23,'Survival Probabilities'!$C$23,if(M555='Survival Probabilities'!$B$24,'Survival Probabilities'!$C$24,if(M555='Survival Probabilities'!$B$25,'Survival Probabilities'!$C$25,if(M555='Survival Probabilities'!$B$26,'Survival Probabilities'!$C$26,if(M555='Survival Probabilities'!$B$27,'Survival Probabilities'!$C$27,if(M555='Survival Probabilities'!$B$28,5%,if(M555="",1)))))))))</f>
        <v>1</v>
      </c>
      <c r="S555" s="4">
        <f t="shared" si="1"/>
        <v>0.008888802922</v>
      </c>
      <c r="T555" s="5">
        <f>if(S555&gt;='Survival Probabilities'!$J$4,1,0)</f>
        <v>0</v>
      </c>
      <c r="U555" s="5">
        <f t="shared" si="2"/>
        <v>0</v>
      </c>
    </row>
    <row r="556">
      <c r="A556" s="3">
        <v>555.0</v>
      </c>
      <c r="B556" s="3">
        <v>1.0</v>
      </c>
      <c r="C556" s="3">
        <v>3.0</v>
      </c>
      <c r="D556" s="3" t="s">
        <v>804</v>
      </c>
      <c r="E556" s="3" t="s">
        <v>26</v>
      </c>
      <c r="F556" s="3">
        <v>22.0</v>
      </c>
      <c r="G556" s="3">
        <v>0.0</v>
      </c>
      <c r="H556" s="3">
        <v>0.0</v>
      </c>
      <c r="I556" s="3">
        <v>347085.0</v>
      </c>
      <c r="J556" s="3">
        <v>7.775</v>
      </c>
      <c r="L556" s="3" t="s">
        <v>24</v>
      </c>
      <c r="M556" s="5" t="str">
        <f t="shared" si="3"/>
        <v/>
      </c>
      <c r="N556" s="4">
        <f>if(C556=1,'Survival Probabilities'!$C$2,if(C556 = 2,'Survival Probabilities'!$C$3,if(C556 = 3,'Survival Probabilities'!$C$4,if(isblank(C556),1))))</f>
        <v>0.2428571429</v>
      </c>
      <c r="O556" s="4">
        <f>if(E556 = "male",'Survival Probabilities'!$C$5,if(E556="female",'Survival Probabilities'!$C$6,if(isblank(E556),1)))</f>
        <v>0.7420382166</v>
      </c>
      <c r="P556" s="4">
        <f>if(F556 &lt; 1,'Survival Probabilities'!$C$10,if(and(F556&gt;= 1, F556&lt;5),'Survival Probabilities'!$C$11, if(and(F556&gt;= 5, F556&lt;10),'Survival Probabilities'!$C$12,if(and(F556&gt;= 10, F556&lt;20),'Survival Probabilities'!$C$13,if(and(F556&gt;= 20, F556&lt;30),'Survival Probabilities'!$C$14,if(and(F556&gt;= 30, F556&lt;40),'Survival Probabilities'!$C$15,if(and(F556&gt;= 40, F556&lt;50),'Survival Probabilities'!$C$16,if(and(F556&gt;= 50, F556&lt;60),'Survival Probabilities'!$C$17,if(and(F556&gt;= 60, F556&lt;70),'Survival Probabilities'!$C$18,if(and(F556&gt;= 70, F556&lt;80),5%,if(and(F556&gt;= 80, F556&lt;90),5%,if(isblank(F556),1))))))))))))</f>
        <v>0.35</v>
      </c>
      <c r="Q556" s="4">
        <f>if(L556 = "C",'Survival Probabilities'!$C$7,if(L556="Q",'Survival Probabilities'!$C$8,if(L556="S",'Survival Probabilities'!$C$9,if(isblank(L556),1))))</f>
        <v>0.3369565217</v>
      </c>
      <c r="R556" s="5">
        <f>if(M556='Survival Probabilities'!$B$21,'Survival Probabilities'!$C$21,if(M556='Survival Probabilities'!$B$22,'Survival Probabilities'!$C$22,if(M556='Survival Probabilities'!$B$23,'Survival Probabilities'!$C$23,if(M556='Survival Probabilities'!$B$24,'Survival Probabilities'!$C$24,if(M556='Survival Probabilities'!$B$25,'Survival Probabilities'!$C$25,if(M556='Survival Probabilities'!$B$26,'Survival Probabilities'!$C$26,if(M556='Survival Probabilities'!$B$27,'Survival Probabilities'!$C$27,if(M556='Survival Probabilities'!$B$28,5%,if(M556="",1)))))))))</f>
        <v>1</v>
      </c>
      <c r="S556" s="4">
        <f t="shared" si="1"/>
        <v>0.0212529424</v>
      </c>
      <c r="T556" s="5">
        <f>if(S556&gt;='Survival Probabilities'!$J$4,1,0)</f>
        <v>0</v>
      </c>
      <c r="U556" s="5">
        <f t="shared" si="2"/>
        <v>0</v>
      </c>
    </row>
    <row r="557">
      <c r="A557" s="3">
        <v>556.0</v>
      </c>
      <c r="B557" s="3">
        <v>0.0</v>
      </c>
      <c r="C557" s="3">
        <v>1.0</v>
      </c>
      <c r="D557" s="3" t="s">
        <v>805</v>
      </c>
      <c r="E557" s="3" t="s">
        <v>22</v>
      </c>
      <c r="F557" s="3">
        <v>62.0</v>
      </c>
      <c r="G557" s="3">
        <v>0.0</v>
      </c>
      <c r="H557" s="3">
        <v>0.0</v>
      </c>
      <c r="I557" s="3">
        <v>113807.0</v>
      </c>
      <c r="J557" s="3">
        <v>26.55</v>
      </c>
      <c r="L557" s="3" t="s">
        <v>24</v>
      </c>
      <c r="M557" s="5" t="str">
        <f t="shared" si="3"/>
        <v/>
      </c>
      <c r="N557" s="4">
        <f>if(C557=1,'Survival Probabilities'!$C$2,if(C557 = 2,'Survival Probabilities'!$C$3,if(C557 = 3,'Survival Probabilities'!$C$4,if(isblank(C557),1))))</f>
        <v>0.6296296296</v>
      </c>
      <c r="O557" s="4">
        <f>if(E557 = "male",'Survival Probabilities'!$C$5,if(E557="female",'Survival Probabilities'!$C$6,if(isblank(E557),1)))</f>
        <v>0.1889081456</v>
      </c>
      <c r="P557" s="4">
        <f>if(F557 &lt; 1,'Survival Probabilities'!$C$10,if(and(F557&gt;= 1, F557&lt;5),'Survival Probabilities'!$C$11, if(and(F557&gt;= 5, F557&lt;10),'Survival Probabilities'!$C$12,if(and(F557&gt;= 10, F557&lt;20),'Survival Probabilities'!$C$13,if(and(F557&gt;= 20, F557&lt;30),'Survival Probabilities'!$C$14,if(and(F557&gt;= 30, F557&lt;40),'Survival Probabilities'!$C$15,if(and(F557&gt;= 40, F557&lt;50),'Survival Probabilities'!$C$16,if(and(F557&gt;= 50, F557&lt;60),'Survival Probabilities'!$C$17,if(and(F557&gt;= 60, F557&lt;70),'Survival Probabilities'!$C$18,if(and(F557&gt;= 70, F557&lt;80),5%,if(and(F557&gt;= 80, F557&lt;90),5%,if(isblank(F557),1))))))))))))</f>
        <v>0.3157894737</v>
      </c>
      <c r="Q557" s="4">
        <f>if(L557 = "C",'Survival Probabilities'!$C$7,if(L557="Q",'Survival Probabilities'!$C$8,if(L557="S",'Survival Probabilities'!$C$9,if(isblank(L557),1))))</f>
        <v>0.3369565217</v>
      </c>
      <c r="R557" s="5">
        <f>if(M557='Survival Probabilities'!$B$21,'Survival Probabilities'!$C$21,if(M557='Survival Probabilities'!$B$22,'Survival Probabilities'!$C$22,if(M557='Survival Probabilities'!$B$23,'Survival Probabilities'!$C$23,if(M557='Survival Probabilities'!$B$24,'Survival Probabilities'!$C$24,if(M557='Survival Probabilities'!$B$25,'Survival Probabilities'!$C$25,if(M557='Survival Probabilities'!$B$26,'Survival Probabilities'!$C$26,if(M557='Survival Probabilities'!$B$27,'Survival Probabilities'!$C$27,if(M557='Survival Probabilities'!$B$28,5%,if(M557="",1)))))))))</f>
        <v>1</v>
      </c>
      <c r="S557" s="4">
        <f t="shared" si="1"/>
        <v>0.01265631741</v>
      </c>
      <c r="T557" s="5">
        <f>if(S557&gt;='Survival Probabilities'!$J$4,1,0)</f>
        <v>0</v>
      </c>
      <c r="U557" s="5">
        <f t="shared" si="2"/>
        <v>1</v>
      </c>
    </row>
    <row r="558">
      <c r="A558" s="3">
        <v>557.0</v>
      </c>
      <c r="B558" s="3">
        <v>1.0</v>
      </c>
      <c r="C558" s="3">
        <v>1.0</v>
      </c>
      <c r="D558" s="3" t="s">
        <v>806</v>
      </c>
      <c r="E558" s="3" t="s">
        <v>26</v>
      </c>
      <c r="F558" s="3">
        <v>48.0</v>
      </c>
      <c r="G558" s="3">
        <v>1.0</v>
      </c>
      <c r="H558" s="3">
        <v>0.0</v>
      </c>
      <c r="I558" s="3">
        <v>11755.0</v>
      </c>
      <c r="J558" s="3">
        <v>39.6</v>
      </c>
      <c r="K558" s="3" t="s">
        <v>807</v>
      </c>
      <c r="L558" s="3" t="s">
        <v>29</v>
      </c>
      <c r="M558" s="5" t="str">
        <f t="shared" si="3"/>
        <v>A</v>
      </c>
      <c r="N558" s="4">
        <f>if(C558=1,'Survival Probabilities'!$C$2,if(C558 = 2,'Survival Probabilities'!$C$3,if(C558 = 3,'Survival Probabilities'!$C$4,if(isblank(C558),1))))</f>
        <v>0.6296296296</v>
      </c>
      <c r="O558" s="4">
        <f>if(E558 = "male",'Survival Probabilities'!$C$5,if(E558="female",'Survival Probabilities'!$C$6,if(isblank(E558),1)))</f>
        <v>0.7420382166</v>
      </c>
      <c r="P558" s="4">
        <f>if(F558 &lt; 1,'Survival Probabilities'!$C$10,if(and(F558&gt;= 1, F558&lt;5),'Survival Probabilities'!$C$11, if(and(F558&gt;= 5, F558&lt;10),'Survival Probabilities'!$C$12,if(and(F558&gt;= 10, F558&lt;20),'Survival Probabilities'!$C$13,if(and(F558&gt;= 20, F558&lt;30),'Survival Probabilities'!$C$14,if(and(F558&gt;= 30, F558&lt;40),'Survival Probabilities'!$C$15,if(and(F558&gt;= 40, F558&lt;50),'Survival Probabilities'!$C$16,if(and(F558&gt;= 50, F558&lt;60),'Survival Probabilities'!$C$17,if(and(F558&gt;= 60, F558&lt;70),'Survival Probabilities'!$C$18,if(and(F558&gt;= 70, F558&lt;80),5%,if(and(F558&gt;= 80, F558&lt;90),5%,if(isblank(F558),1))))))))))))</f>
        <v>0.3820224719</v>
      </c>
      <c r="Q558" s="4">
        <f>if(L558 = "C",'Survival Probabilities'!$C$7,if(L558="Q",'Survival Probabilities'!$C$8,if(L558="S",'Survival Probabilities'!$C$9,if(isblank(L558),1))))</f>
        <v>0.5535714286</v>
      </c>
      <c r="R558" s="4">
        <f>if(M558='Survival Probabilities'!$B$21,'Survival Probabilities'!$C$21,if(M558='Survival Probabilities'!$B$22,'Survival Probabilities'!$C$22,if(M558='Survival Probabilities'!$B$23,'Survival Probabilities'!$C$23,if(M558='Survival Probabilities'!$B$24,'Survival Probabilities'!$C$24,if(M558='Survival Probabilities'!$B$25,'Survival Probabilities'!$C$25,if(M558='Survival Probabilities'!$B$26,'Survival Probabilities'!$C$26,if(M558='Survival Probabilities'!$B$27,'Survival Probabilities'!$C$27,if(M558='Survival Probabilities'!$B$28,5%,if(M558="",1)))))))))</f>
        <v>0.4666666667</v>
      </c>
      <c r="S558" s="4">
        <f t="shared" si="1"/>
        <v>0.04610847817</v>
      </c>
      <c r="T558" s="5">
        <f>if(S558&gt;='Survival Probabilities'!$J$4,1,0)</f>
        <v>1</v>
      </c>
      <c r="U558" s="5">
        <f t="shared" si="2"/>
        <v>1</v>
      </c>
    </row>
    <row r="559">
      <c r="A559" s="3">
        <v>558.0</v>
      </c>
      <c r="B559" s="3">
        <v>0.0</v>
      </c>
      <c r="C559" s="3">
        <v>1.0</v>
      </c>
      <c r="D559" s="3" t="s">
        <v>808</v>
      </c>
      <c r="E559" s="3" t="s">
        <v>22</v>
      </c>
      <c r="G559" s="3">
        <v>0.0</v>
      </c>
      <c r="H559" s="3">
        <v>0.0</v>
      </c>
      <c r="I559" s="3" t="s">
        <v>574</v>
      </c>
      <c r="J559" s="3">
        <v>227.525</v>
      </c>
      <c r="L559" s="3" t="s">
        <v>29</v>
      </c>
      <c r="M559" s="5" t="str">
        <f t="shared" si="3"/>
        <v/>
      </c>
      <c r="N559" s="4">
        <f>if(C559=1,'Survival Probabilities'!$C$2,if(C559 = 2,'Survival Probabilities'!$C$3,if(C559 = 3,'Survival Probabilities'!$C$4,if(isblank(C559),1))))</f>
        <v>0.6296296296</v>
      </c>
      <c r="O559" s="4">
        <f>if(E559 = "male",'Survival Probabilities'!$C$5,if(E559="female",'Survival Probabilities'!$C$6,if(isblank(E559),1)))</f>
        <v>0.1889081456</v>
      </c>
      <c r="P559" s="4">
        <f>if(F559 &lt; 1,'Survival Probabilities'!$C$10,if(and(F559&gt;= 1, F559&lt;5),'Survival Probabilities'!$C$11, if(and(F559&gt;= 5, F559&lt;10),'Survival Probabilities'!$C$12,if(and(F559&gt;= 10, F559&lt;20),'Survival Probabilities'!$C$13,if(and(F559&gt;= 20, F559&lt;30),'Survival Probabilities'!$C$14,if(and(F559&gt;= 30, F559&lt;40),'Survival Probabilities'!$C$15,if(and(F559&gt;= 40, F559&lt;50),'Survival Probabilities'!$C$16,if(and(F559&gt;= 50, F559&lt;60),'Survival Probabilities'!$C$17,if(and(F559&gt;= 60, F559&lt;70),'Survival Probabilities'!$C$18,if(and(F559&gt;= 70, F559&lt;80),5%,if(and(F559&gt;= 80, F559&lt;90),5%,if(isblank(F559),1))))))))))))</f>
        <v>1</v>
      </c>
      <c r="Q559" s="4">
        <f>if(L559 = "C",'Survival Probabilities'!$C$7,if(L559="Q",'Survival Probabilities'!$C$8,if(L559="S",'Survival Probabilities'!$C$9,if(isblank(L559),1))))</f>
        <v>0.5535714286</v>
      </c>
      <c r="R559" s="5">
        <f>if(M559='Survival Probabilities'!$B$21,'Survival Probabilities'!$C$21,if(M559='Survival Probabilities'!$B$22,'Survival Probabilities'!$C$22,if(M559='Survival Probabilities'!$B$23,'Survival Probabilities'!$C$23,if(M559='Survival Probabilities'!$B$24,'Survival Probabilities'!$C$24,if(M559='Survival Probabilities'!$B$25,'Survival Probabilities'!$C$25,if(M559='Survival Probabilities'!$B$26,'Survival Probabilities'!$C$26,if(M559='Survival Probabilities'!$B$27,'Survival Probabilities'!$C$27,if(M559='Survival Probabilities'!$B$28,5%,if(M559="",1)))))))))</f>
        <v>1</v>
      </c>
      <c r="S559" s="4">
        <f t="shared" si="1"/>
        <v>0.0658429846</v>
      </c>
      <c r="T559" s="5">
        <f>if(S559&gt;='Survival Probabilities'!$J$4,1,0)</f>
        <v>1</v>
      </c>
      <c r="U559" s="5">
        <f t="shared" si="2"/>
        <v>0</v>
      </c>
    </row>
    <row r="560">
      <c r="A560" s="3">
        <v>559.0</v>
      </c>
      <c r="B560" s="3">
        <v>1.0</v>
      </c>
      <c r="C560" s="3">
        <v>1.0</v>
      </c>
      <c r="D560" s="3" t="s">
        <v>809</v>
      </c>
      <c r="E560" s="3" t="s">
        <v>26</v>
      </c>
      <c r="F560" s="3">
        <v>39.0</v>
      </c>
      <c r="G560" s="3">
        <v>1.0</v>
      </c>
      <c r="H560" s="3">
        <v>1.0</v>
      </c>
      <c r="I560" s="3">
        <v>110413.0</v>
      </c>
      <c r="J560" s="3">
        <v>79.65</v>
      </c>
      <c r="K560" s="3" t="s">
        <v>406</v>
      </c>
      <c r="L560" s="3" t="s">
        <v>24</v>
      </c>
      <c r="M560" s="5" t="str">
        <f t="shared" si="3"/>
        <v>E</v>
      </c>
      <c r="N560" s="4">
        <f>if(C560=1,'Survival Probabilities'!$C$2,if(C560 = 2,'Survival Probabilities'!$C$3,if(C560 = 3,'Survival Probabilities'!$C$4,if(isblank(C560),1))))</f>
        <v>0.6296296296</v>
      </c>
      <c r="O560" s="4">
        <f>if(E560 = "male",'Survival Probabilities'!$C$5,if(E560="female",'Survival Probabilities'!$C$6,if(isblank(E560),1)))</f>
        <v>0.7420382166</v>
      </c>
      <c r="P560" s="4">
        <f>if(F560 &lt; 1,'Survival Probabilities'!$C$10,if(and(F560&gt;= 1, F560&lt;5),'Survival Probabilities'!$C$11, if(and(F560&gt;= 5, F560&lt;10),'Survival Probabilities'!$C$12,if(and(F560&gt;= 10, F560&lt;20),'Survival Probabilities'!$C$13,if(and(F560&gt;= 20, F560&lt;30),'Survival Probabilities'!$C$14,if(and(F560&gt;= 30, F560&lt;40),'Survival Probabilities'!$C$15,if(and(F560&gt;= 40, F560&lt;50),'Survival Probabilities'!$C$16,if(and(F560&gt;= 50, F560&lt;60),'Survival Probabilities'!$C$17,if(and(F560&gt;= 60, F560&lt;70),'Survival Probabilities'!$C$18,if(and(F560&gt;= 70, F560&lt;80),5%,if(and(F560&gt;= 80, F560&lt;90),5%,if(isblank(F560),1))))))))))))</f>
        <v>0.4371257485</v>
      </c>
      <c r="Q560" s="4">
        <f>if(L560 = "C",'Survival Probabilities'!$C$7,if(L560="Q",'Survival Probabilities'!$C$8,if(L560="S",'Survival Probabilities'!$C$9,if(isblank(L560),1))))</f>
        <v>0.3369565217</v>
      </c>
      <c r="R560" s="4">
        <f>if(M560='Survival Probabilities'!$B$21,'Survival Probabilities'!$C$21,if(M560='Survival Probabilities'!$B$22,'Survival Probabilities'!$C$22,if(M560='Survival Probabilities'!$B$23,'Survival Probabilities'!$C$23,if(M560='Survival Probabilities'!$B$24,'Survival Probabilities'!$C$24,if(M560='Survival Probabilities'!$B$25,'Survival Probabilities'!$C$25,if(M560='Survival Probabilities'!$B$26,'Survival Probabilities'!$C$26,if(M560='Survival Probabilities'!$B$27,'Survival Probabilities'!$C$27,if(M560='Survival Probabilities'!$B$28,5%,if(M560="",1)))))))))</f>
        <v>0.75</v>
      </c>
      <c r="S560" s="4">
        <f t="shared" si="1"/>
        <v>0.05161226863</v>
      </c>
      <c r="T560" s="5">
        <f>if(S560&gt;='Survival Probabilities'!$J$4,1,0)</f>
        <v>1</v>
      </c>
      <c r="U560" s="5">
        <f t="shared" si="2"/>
        <v>1</v>
      </c>
    </row>
    <row r="561">
      <c r="A561" s="3">
        <v>560.0</v>
      </c>
      <c r="B561" s="3">
        <v>1.0</v>
      </c>
      <c r="C561" s="3">
        <v>3.0</v>
      </c>
      <c r="D561" s="3" t="s">
        <v>810</v>
      </c>
      <c r="E561" s="3" t="s">
        <v>26</v>
      </c>
      <c r="F561" s="3">
        <v>36.0</v>
      </c>
      <c r="G561" s="3">
        <v>1.0</v>
      </c>
      <c r="H561" s="3">
        <v>0.0</v>
      </c>
      <c r="I561" s="3">
        <v>345572.0</v>
      </c>
      <c r="J561" s="3">
        <v>17.4</v>
      </c>
      <c r="L561" s="3" t="s">
        <v>24</v>
      </c>
      <c r="M561" s="5" t="str">
        <f t="shared" si="3"/>
        <v/>
      </c>
      <c r="N561" s="4">
        <f>if(C561=1,'Survival Probabilities'!$C$2,if(C561 = 2,'Survival Probabilities'!$C$3,if(C561 = 3,'Survival Probabilities'!$C$4,if(isblank(C561),1))))</f>
        <v>0.2428571429</v>
      </c>
      <c r="O561" s="4">
        <f>if(E561 = "male",'Survival Probabilities'!$C$5,if(E561="female",'Survival Probabilities'!$C$6,if(isblank(E561),1)))</f>
        <v>0.7420382166</v>
      </c>
      <c r="P561" s="4">
        <f>if(F561 &lt; 1,'Survival Probabilities'!$C$10,if(and(F561&gt;= 1, F561&lt;5),'Survival Probabilities'!$C$11, if(and(F561&gt;= 5, F561&lt;10),'Survival Probabilities'!$C$12,if(and(F561&gt;= 10, F561&lt;20),'Survival Probabilities'!$C$13,if(and(F561&gt;= 20, F561&lt;30),'Survival Probabilities'!$C$14,if(and(F561&gt;= 30, F561&lt;40),'Survival Probabilities'!$C$15,if(and(F561&gt;= 40, F561&lt;50),'Survival Probabilities'!$C$16,if(and(F561&gt;= 50, F561&lt;60),'Survival Probabilities'!$C$17,if(and(F561&gt;= 60, F561&lt;70),'Survival Probabilities'!$C$18,if(and(F561&gt;= 70, F561&lt;80),5%,if(and(F561&gt;= 80, F561&lt;90),5%,if(isblank(F561),1))))))))))))</f>
        <v>0.4371257485</v>
      </c>
      <c r="Q561" s="4">
        <f>if(L561 = "C",'Survival Probabilities'!$C$7,if(L561="Q",'Survival Probabilities'!$C$8,if(L561="S",'Survival Probabilities'!$C$9,if(isblank(L561),1))))</f>
        <v>0.3369565217</v>
      </c>
      <c r="R561" s="5">
        <f>if(M561='Survival Probabilities'!$B$21,'Survival Probabilities'!$C$21,if(M561='Survival Probabilities'!$B$22,'Survival Probabilities'!$C$22,if(M561='Survival Probabilities'!$B$23,'Survival Probabilities'!$C$23,if(M561='Survival Probabilities'!$B$24,'Survival Probabilities'!$C$24,if(M561='Survival Probabilities'!$B$25,'Survival Probabilities'!$C$25,if(M561='Survival Probabilities'!$B$26,'Survival Probabilities'!$C$26,if(M561='Survival Probabilities'!$B$27,'Survival Probabilities'!$C$27,if(M561='Survival Probabilities'!$B$28,5%,if(M561="",1)))))))))</f>
        <v>1</v>
      </c>
      <c r="S561" s="4">
        <f t="shared" si="1"/>
        <v>0.02654345244</v>
      </c>
      <c r="T561" s="5">
        <f>if(S561&gt;='Survival Probabilities'!$J$4,1,0)</f>
        <v>0</v>
      </c>
      <c r="U561" s="5">
        <f t="shared" si="2"/>
        <v>0</v>
      </c>
    </row>
    <row r="562">
      <c r="A562" s="3">
        <v>561.0</v>
      </c>
      <c r="B562" s="3">
        <v>0.0</v>
      </c>
      <c r="C562" s="3">
        <v>3.0</v>
      </c>
      <c r="D562" s="3" t="s">
        <v>811</v>
      </c>
      <c r="E562" s="3" t="s">
        <v>22</v>
      </c>
      <c r="G562" s="3">
        <v>0.0</v>
      </c>
      <c r="H562" s="3">
        <v>0.0</v>
      </c>
      <c r="I562" s="3">
        <v>372622.0</v>
      </c>
      <c r="J562" s="3">
        <v>7.75</v>
      </c>
      <c r="L562" s="3" t="s">
        <v>36</v>
      </c>
      <c r="M562" s="5" t="str">
        <f t="shared" si="3"/>
        <v/>
      </c>
      <c r="N562" s="4">
        <f>if(C562=1,'Survival Probabilities'!$C$2,if(C562 = 2,'Survival Probabilities'!$C$3,if(C562 = 3,'Survival Probabilities'!$C$4,if(isblank(C562),1))))</f>
        <v>0.2428571429</v>
      </c>
      <c r="O562" s="4">
        <f>if(E562 = "male",'Survival Probabilities'!$C$5,if(E562="female",'Survival Probabilities'!$C$6,if(isblank(E562),1)))</f>
        <v>0.1889081456</v>
      </c>
      <c r="P562" s="4">
        <f>if(F562 &lt; 1,'Survival Probabilities'!$C$10,if(and(F562&gt;= 1, F562&lt;5),'Survival Probabilities'!$C$11, if(and(F562&gt;= 5, F562&lt;10),'Survival Probabilities'!$C$12,if(and(F562&gt;= 10, F562&lt;20),'Survival Probabilities'!$C$13,if(and(F562&gt;= 20, F562&lt;30),'Survival Probabilities'!$C$14,if(and(F562&gt;= 30, F562&lt;40),'Survival Probabilities'!$C$15,if(and(F562&gt;= 40, F562&lt;50),'Survival Probabilities'!$C$16,if(and(F562&gt;= 50, F562&lt;60),'Survival Probabilities'!$C$17,if(and(F562&gt;= 60, F562&lt;70),'Survival Probabilities'!$C$18,if(and(F562&gt;= 70, F562&lt;80),5%,if(and(F562&gt;= 80, F562&lt;90),5%,if(isblank(F562),1))))))))))))</f>
        <v>1</v>
      </c>
      <c r="Q562" s="4">
        <f>if(L562 = "C",'Survival Probabilities'!$C$7,if(L562="Q",'Survival Probabilities'!$C$8,if(L562="S",'Survival Probabilities'!$C$9,if(isblank(L562),1))))</f>
        <v>0.3896103896</v>
      </c>
      <c r="R562" s="5">
        <f>if(M562='Survival Probabilities'!$B$21,'Survival Probabilities'!$C$21,if(M562='Survival Probabilities'!$B$22,'Survival Probabilities'!$C$22,if(M562='Survival Probabilities'!$B$23,'Survival Probabilities'!$C$23,if(M562='Survival Probabilities'!$B$24,'Survival Probabilities'!$C$24,if(M562='Survival Probabilities'!$B$25,'Survival Probabilities'!$C$25,if(M562='Survival Probabilities'!$B$26,'Survival Probabilities'!$C$26,if(M562='Survival Probabilities'!$B$27,'Survival Probabilities'!$C$27,if(M562='Survival Probabilities'!$B$28,5%,if(M562="",1)))))))))</f>
        <v>1</v>
      </c>
      <c r="S562" s="4">
        <f t="shared" si="1"/>
        <v>0.01787442565</v>
      </c>
      <c r="T562" s="5">
        <f>if(S562&gt;='Survival Probabilities'!$J$4,1,0)</f>
        <v>0</v>
      </c>
      <c r="U562" s="5">
        <f t="shared" si="2"/>
        <v>1</v>
      </c>
    </row>
    <row r="563">
      <c r="A563" s="3">
        <v>562.0</v>
      </c>
      <c r="B563" s="3">
        <v>0.0</v>
      </c>
      <c r="C563" s="3">
        <v>3.0</v>
      </c>
      <c r="D563" s="3" t="s">
        <v>812</v>
      </c>
      <c r="E563" s="3" t="s">
        <v>22</v>
      </c>
      <c r="F563" s="3">
        <v>40.0</v>
      </c>
      <c r="G563" s="3">
        <v>0.0</v>
      </c>
      <c r="H563" s="3">
        <v>0.0</v>
      </c>
      <c r="I563" s="3">
        <v>349251.0</v>
      </c>
      <c r="J563" s="3">
        <v>7.8958</v>
      </c>
      <c r="L563" s="3" t="s">
        <v>24</v>
      </c>
      <c r="M563" s="5" t="str">
        <f t="shared" si="3"/>
        <v/>
      </c>
      <c r="N563" s="4">
        <f>if(C563=1,'Survival Probabilities'!$C$2,if(C563 = 2,'Survival Probabilities'!$C$3,if(C563 = 3,'Survival Probabilities'!$C$4,if(isblank(C563),1))))</f>
        <v>0.2428571429</v>
      </c>
      <c r="O563" s="4">
        <f>if(E563 = "male",'Survival Probabilities'!$C$5,if(E563="female",'Survival Probabilities'!$C$6,if(isblank(E563),1)))</f>
        <v>0.1889081456</v>
      </c>
      <c r="P563" s="4">
        <f>if(F563 &lt; 1,'Survival Probabilities'!$C$10,if(and(F563&gt;= 1, F563&lt;5),'Survival Probabilities'!$C$11, if(and(F563&gt;= 5, F563&lt;10),'Survival Probabilities'!$C$12,if(and(F563&gt;= 10, F563&lt;20),'Survival Probabilities'!$C$13,if(and(F563&gt;= 20, F563&lt;30),'Survival Probabilities'!$C$14,if(and(F563&gt;= 30, F563&lt;40),'Survival Probabilities'!$C$15,if(and(F563&gt;= 40, F563&lt;50),'Survival Probabilities'!$C$16,if(and(F563&gt;= 50, F563&lt;60),'Survival Probabilities'!$C$17,if(and(F563&gt;= 60, F563&lt;70),'Survival Probabilities'!$C$18,if(and(F563&gt;= 70, F563&lt;80),5%,if(and(F563&gt;= 80, F563&lt;90),5%,if(isblank(F563),1))))))))))))</f>
        <v>0.3820224719</v>
      </c>
      <c r="Q563" s="4">
        <f>if(L563 = "C",'Survival Probabilities'!$C$7,if(L563="Q",'Survival Probabilities'!$C$8,if(L563="S",'Survival Probabilities'!$C$9,if(isblank(L563),1))))</f>
        <v>0.3369565217</v>
      </c>
      <c r="R563" s="5">
        <f>if(M563='Survival Probabilities'!$B$21,'Survival Probabilities'!$C$21,if(M563='Survival Probabilities'!$B$22,'Survival Probabilities'!$C$22,if(M563='Survival Probabilities'!$B$23,'Survival Probabilities'!$C$23,if(M563='Survival Probabilities'!$B$24,'Survival Probabilities'!$C$24,if(M563='Survival Probabilities'!$B$25,'Survival Probabilities'!$C$25,if(M563='Survival Probabilities'!$B$26,'Survival Probabilities'!$C$26,if(M563='Survival Probabilities'!$B$27,'Survival Probabilities'!$C$27,if(M563='Survival Probabilities'!$B$28,5%,if(M563="",1)))))))))</f>
        <v>1</v>
      </c>
      <c r="S563" s="4">
        <f t="shared" si="1"/>
        <v>0.005905604286</v>
      </c>
      <c r="T563" s="5">
        <f>if(S563&gt;='Survival Probabilities'!$J$4,1,0)</f>
        <v>0</v>
      </c>
      <c r="U563" s="5">
        <f t="shared" si="2"/>
        <v>1</v>
      </c>
    </row>
    <row r="564">
      <c r="A564" s="3">
        <v>563.0</v>
      </c>
      <c r="B564" s="3">
        <v>0.0</v>
      </c>
      <c r="C564" s="3">
        <v>2.0</v>
      </c>
      <c r="D564" s="3" t="s">
        <v>813</v>
      </c>
      <c r="E564" s="3" t="s">
        <v>22</v>
      </c>
      <c r="F564" s="3">
        <v>28.0</v>
      </c>
      <c r="G564" s="3">
        <v>0.0</v>
      </c>
      <c r="H564" s="3">
        <v>0.0</v>
      </c>
      <c r="I564" s="3">
        <v>218629.0</v>
      </c>
      <c r="J564" s="3">
        <v>13.5</v>
      </c>
      <c r="L564" s="3" t="s">
        <v>24</v>
      </c>
      <c r="M564" s="5" t="str">
        <f t="shared" si="3"/>
        <v/>
      </c>
      <c r="N564" s="4">
        <f>if(C564=1,'Survival Probabilities'!$C$2,if(C564 = 2,'Survival Probabilities'!$C$3,if(C564 = 3,'Survival Probabilities'!$C$4,if(isblank(C564),1))))</f>
        <v>0.472826087</v>
      </c>
      <c r="O564" s="4">
        <f>if(E564 = "male",'Survival Probabilities'!$C$5,if(E564="female",'Survival Probabilities'!$C$6,if(isblank(E564),1)))</f>
        <v>0.1889081456</v>
      </c>
      <c r="P564" s="4">
        <f>if(F564 &lt; 1,'Survival Probabilities'!$C$10,if(and(F564&gt;= 1, F564&lt;5),'Survival Probabilities'!$C$11, if(and(F564&gt;= 5, F564&lt;10),'Survival Probabilities'!$C$12,if(and(F564&gt;= 10, F564&lt;20),'Survival Probabilities'!$C$13,if(and(F564&gt;= 20, F564&lt;30),'Survival Probabilities'!$C$14,if(and(F564&gt;= 30, F564&lt;40),'Survival Probabilities'!$C$15,if(and(F564&gt;= 40, F564&lt;50),'Survival Probabilities'!$C$16,if(and(F564&gt;= 50, F564&lt;60),'Survival Probabilities'!$C$17,if(and(F564&gt;= 60, F564&lt;70),'Survival Probabilities'!$C$18,if(and(F564&gt;= 70, F564&lt;80),5%,if(and(F564&gt;= 80, F564&lt;90),5%,if(isblank(F564),1))))))))))))</f>
        <v>0.35</v>
      </c>
      <c r="Q564" s="4">
        <f>if(L564 = "C",'Survival Probabilities'!$C$7,if(L564="Q",'Survival Probabilities'!$C$8,if(L564="S",'Survival Probabilities'!$C$9,if(isblank(L564),1))))</f>
        <v>0.3369565217</v>
      </c>
      <c r="R564" s="5">
        <f>if(M564='Survival Probabilities'!$B$21,'Survival Probabilities'!$C$21,if(M564='Survival Probabilities'!$B$22,'Survival Probabilities'!$C$22,if(M564='Survival Probabilities'!$B$23,'Survival Probabilities'!$C$23,if(M564='Survival Probabilities'!$B$24,'Survival Probabilities'!$C$24,if(M564='Survival Probabilities'!$B$25,'Survival Probabilities'!$C$25,if(M564='Survival Probabilities'!$B$26,'Survival Probabilities'!$C$26,if(M564='Survival Probabilities'!$B$27,'Survival Probabilities'!$C$27,if(M564='Survival Probabilities'!$B$28,5%,if(M564="",1)))))))))</f>
        <v>1</v>
      </c>
      <c r="S564" s="4">
        <f t="shared" si="1"/>
        <v>0.01053401725</v>
      </c>
      <c r="T564" s="5">
        <f>if(S564&gt;='Survival Probabilities'!$J$4,1,0)</f>
        <v>0</v>
      </c>
      <c r="U564" s="5">
        <f t="shared" si="2"/>
        <v>1</v>
      </c>
    </row>
    <row r="565">
      <c r="A565" s="3">
        <v>564.0</v>
      </c>
      <c r="B565" s="3">
        <v>0.0</v>
      </c>
      <c r="C565" s="3">
        <v>3.0</v>
      </c>
      <c r="D565" s="3" t="s">
        <v>814</v>
      </c>
      <c r="E565" s="3" t="s">
        <v>22</v>
      </c>
      <c r="G565" s="3">
        <v>0.0</v>
      </c>
      <c r="H565" s="3">
        <v>0.0</v>
      </c>
      <c r="I565" s="3" t="s">
        <v>815</v>
      </c>
      <c r="J565" s="3">
        <v>8.05</v>
      </c>
      <c r="L565" s="3" t="s">
        <v>24</v>
      </c>
      <c r="M565" s="5" t="str">
        <f t="shared" si="3"/>
        <v/>
      </c>
      <c r="N565" s="4">
        <f>if(C565=1,'Survival Probabilities'!$C$2,if(C565 = 2,'Survival Probabilities'!$C$3,if(C565 = 3,'Survival Probabilities'!$C$4,if(isblank(C565),1))))</f>
        <v>0.2428571429</v>
      </c>
      <c r="O565" s="4">
        <f>if(E565 = "male",'Survival Probabilities'!$C$5,if(E565="female",'Survival Probabilities'!$C$6,if(isblank(E565),1)))</f>
        <v>0.1889081456</v>
      </c>
      <c r="P565" s="4">
        <f>if(F565 &lt; 1,'Survival Probabilities'!$C$10,if(and(F565&gt;= 1, F565&lt;5),'Survival Probabilities'!$C$11, if(and(F565&gt;= 5, F565&lt;10),'Survival Probabilities'!$C$12,if(and(F565&gt;= 10, F565&lt;20),'Survival Probabilities'!$C$13,if(and(F565&gt;= 20, F565&lt;30),'Survival Probabilities'!$C$14,if(and(F565&gt;= 30, F565&lt;40),'Survival Probabilities'!$C$15,if(and(F565&gt;= 40, F565&lt;50),'Survival Probabilities'!$C$16,if(and(F565&gt;= 50, F565&lt;60),'Survival Probabilities'!$C$17,if(and(F565&gt;= 60, F565&lt;70),'Survival Probabilities'!$C$18,if(and(F565&gt;= 70, F565&lt;80),5%,if(and(F565&gt;= 80, F565&lt;90),5%,if(isblank(F565),1))))))))))))</f>
        <v>1</v>
      </c>
      <c r="Q565" s="4">
        <f>if(L565 = "C",'Survival Probabilities'!$C$7,if(L565="Q",'Survival Probabilities'!$C$8,if(L565="S",'Survival Probabilities'!$C$9,if(isblank(L565),1))))</f>
        <v>0.3369565217</v>
      </c>
      <c r="R565" s="5">
        <f>if(M565='Survival Probabilities'!$B$21,'Survival Probabilities'!$C$21,if(M565='Survival Probabilities'!$B$22,'Survival Probabilities'!$C$22,if(M565='Survival Probabilities'!$B$23,'Survival Probabilities'!$C$23,if(M565='Survival Probabilities'!$B$24,'Survival Probabilities'!$C$24,if(M565='Survival Probabilities'!$B$25,'Survival Probabilities'!$C$25,if(M565='Survival Probabilities'!$B$26,'Survival Probabilities'!$C$26,if(M565='Survival Probabilities'!$B$27,'Survival Probabilities'!$C$27,if(M565='Survival Probabilities'!$B$28,5%,if(M565="",1)))))))))</f>
        <v>1</v>
      </c>
      <c r="S565" s="4">
        <f t="shared" si="1"/>
        <v>0.01545878769</v>
      </c>
      <c r="T565" s="5">
        <f>if(S565&gt;='Survival Probabilities'!$J$4,1,0)</f>
        <v>0</v>
      </c>
      <c r="U565" s="5">
        <f t="shared" si="2"/>
        <v>1</v>
      </c>
    </row>
    <row r="566">
      <c r="A566" s="3">
        <v>565.0</v>
      </c>
      <c r="B566" s="3">
        <v>0.0</v>
      </c>
      <c r="C566" s="3">
        <v>3.0</v>
      </c>
      <c r="D566" s="3" t="s">
        <v>816</v>
      </c>
      <c r="E566" s="3" t="s">
        <v>26</v>
      </c>
      <c r="G566" s="3">
        <v>0.0</v>
      </c>
      <c r="H566" s="3">
        <v>0.0</v>
      </c>
      <c r="I566" s="3" t="s">
        <v>817</v>
      </c>
      <c r="J566" s="3">
        <v>8.05</v>
      </c>
      <c r="L566" s="3" t="s">
        <v>24</v>
      </c>
      <c r="M566" s="5" t="str">
        <f t="shared" si="3"/>
        <v/>
      </c>
      <c r="N566" s="4">
        <f>if(C566=1,'Survival Probabilities'!$C$2,if(C566 = 2,'Survival Probabilities'!$C$3,if(C566 = 3,'Survival Probabilities'!$C$4,if(isblank(C566),1))))</f>
        <v>0.2428571429</v>
      </c>
      <c r="O566" s="4">
        <f>if(E566 = "male",'Survival Probabilities'!$C$5,if(E566="female",'Survival Probabilities'!$C$6,if(isblank(E566),1)))</f>
        <v>0.7420382166</v>
      </c>
      <c r="P566" s="4">
        <f>if(F566 &lt; 1,'Survival Probabilities'!$C$10,if(and(F566&gt;= 1, F566&lt;5),'Survival Probabilities'!$C$11, if(and(F566&gt;= 5, F566&lt;10),'Survival Probabilities'!$C$12,if(and(F566&gt;= 10, F566&lt;20),'Survival Probabilities'!$C$13,if(and(F566&gt;= 20, F566&lt;30),'Survival Probabilities'!$C$14,if(and(F566&gt;= 30, F566&lt;40),'Survival Probabilities'!$C$15,if(and(F566&gt;= 40, F566&lt;50),'Survival Probabilities'!$C$16,if(and(F566&gt;= 50, F566&lt;60),'Survival Probabilities'!$C$17,if(and(F566&gt;= 60, F566&lt;70),'Survival Probabilities'!$C$18,if(and(F566&gt;= 70, F566&lt;80),5%,if(and(F566&gt;= 80, F566&lt;90),5%,if(isblank(F566),1))))))))))))</f>
        <v>1</v>
      </c>
      <c r="Q566" s="4">
        <f>if(L566 = "C",'Survival Probabilities'!$C$7,if(L566="Q",'Survival Probabilities'!$C$8,if(L566="S",'Survival Probabilities'!$C$9,if(isblank(L566),1))))</f>
        <v>0.3369565217</v>
      </c>
      <c r="R566" s="5">
        <f>if(M566='Survival Probabilities'!$B$21,'Survival Probabilities'!$C$21,if(M566='Survival Probabilities'!$B$22,'Survival Probabilities'!$C$22,if(M566='Survival Probabilities'!$B$23,'Survival Probabilities'!$C$23,if(M566='Survival Probabilities'!$B$24,'Survival Probabilities'!$C$24,if(M566='Survival Probabilities'!$B$25,'Survival Probabilities'!$C$25,if(M566='Survival Probabilities'!$B$26,'Survival Probabilities'!$C$26,if(M566='Survival Probabilities'!$B$27,'Survival Probabilities'!$C$27,if(M566='Survival Probabilities'!$B$28,5%,if(M566="",1)))))))))</f>
        <v>1</v>
      </c>
      <c r="S566" s="4">
        <f t="shared" si="1"/>
        <v>0.06072269257</v>
      </c>
      <c r="T566" s="5">
        <f>if(S566&gt;='Survival Probabilities'!$J$4,1,0)</f>
        <v>1</v>
      </c>
      <c r="U566" s="5">
        <f t="shared" si="2"/>
        <v>0</v>
      </c>
    </row>
    <row r="567">
      <c r="A567" s="3">
        <v>566.0</v>
      </c>
      <c r="B567" s="3">
        <v>0.0</v>
      </c>
      <c r="C567" s="3">
        <v>3.0</v>
      </c>
      <c r="D567" s="3" t="s">
        <v>818</v>
      </c>
      <c r="E567" s="3" t="s">
        <v>22</v>
      </c>
      <c r="F567" s="3">
        <v>24.0</v>
      </c>
      <c r="G567" s="3">
        <v>2.0</v>
      </c>
      <c r="H567" s="3">
        <v>0.0</v>
      </c>
      <c r="I567" s="3" t="s">
        <v>819</v>
      </c>
      <c r="J567" s="3">
        <v>24.15</v>
      </c>
      <c r="L567" s="3" t="s">
        <v>24</v>
      </c>
      <c r="M567" s="5" t="str">
        <f t="shared" si="3"/>
        <v/>
      </c>
      <c r="N567" s="4">
        <f>if(C567=1,'Survival Probabilities'!$C$2,if(C567 = 2,'Survival Probabilities'!$C$3,if(C567 = 3,'Survival Probabilities'!$C$4,if(isblank(C567),1))))</f>
        <v>0.2428571429</v>
      </c>
      <c r="O567" s="4">
        <f>if(E567 = "male",'Survival Probabilities'!$C$5,if(E567="female",'Survival Probabilities'!$C$6,if(isblank(E567),1)))</f>
        <v>0.1889081456</v>
      </c>
      <c r="P567" s="4">
        <f>if(F567 &lt; 1,'Survival Probabilities'!$C$10,if(and(F567&gt;= 1, F567&lt;5),'Survival Probabilities'!$C$11, if(and(F567&gt;= 5, F567&lt;10),'Survival Probabilities'!$C$12,if(and(F567&gt;= 10, F567&lt;20),'Survival Probabilities'!$C$13,if(and(F567&gt;= 20, F567&lt;30),'Survival Probabilities'!$C$14,if(and(F567&gt;= 30, F567&lt;40),'Survival Probabilities'!$C$15,if(and(F567&gt;= 40, F567&lt;50),'Survival Probabilities'!$C$16,if(and(F567&gt;= 50, F567&lt;60),'Survival Probabilities'!$C$17,if(and(F567&gt;= 60, F567&lt;70),'Survival Probabilities'!$C$18,if(and(F567&gt;= 70, F567&lt;80),5%,if(and(F567&gt;= 80, F567&lt;90),5%,if(isblank(F567),1))))))))))))</f>
        <v>0.35</v>
      </c>
      <c r="Q567" s="4">
        <f>if(L567 = "C",'Survival Probabilities'!$C$7,if(L567="Q",'Survival Probabilities'!$C$8,if(L567="S",'Survival Probabilities'!$C$9,if(isblank(L567),1))))</f>
        <v>0.3369565217</v>
      </c>
      <c r="R567" s="5">
        <f>if(M567='Survival Probabilities'!$B$21,'Survival Probabilities'!$C$21,if(M567='Survival Probabilities'!$B$22,'Survival Probabilities'!$C$22,if(M567='Survival Probabilities'!$B$23,'Survival Probabilities'!$C$23,if(M567='Survival Probabilities'!$B$24,'Survival Probabilities'!$C$24,if(M567='Survival Probabilities'!$B$25,'Survival Probabilities'!$C$25,if(M567='Survival Probabilities'!$B$26,'Survival Probabilities'!$C$26,if(M567='Survival Probabilities'!$B$27,'Survival Probabilities'!$C$27,if(M567='Survival Probabilities'!$B$28,5%,if(M567="",1)))))))))</f>
        <v>1</v>
      </c>
      <c r="S567" s="4">
        <f t="shared" si="1"/>
        <v>0.005410575691</v>
      </c>
      <c r="T567" s="5">
        <f>if(S567&gt;='Survival Probabilities'!$J$4,1,0)</f>
        <v>0</v>
      </c>
      <c r="U567" s="5">
        <f t="shared" si="2"/>
        <v>1</v>
      </c>
    </row>
    <row r="568">
      <c r="A568" s="3">
        <v>567.0</v>
      </c>
      <c r="B568" s="3">
        <v>0.0</v>
      </c>
      <c r="C568" s="3">
        <v>3.0</v>
      </c>
      <c r="D568" s="3" t="s">
        <v>820</v>
      </c>
      <c r="E568" s="3" t="s">
        <v>22</v>
      </c>
      <c r="F568" s="3">
        <v>19.0</v>
      </c>
      <c r="G568" s="3">
        <v>0.0</v>
      </c>
      <c r="H568" s="3">
        <v>0.0</v>
      </c>
      <c r="I568" s="3">
        <v>349205.0</v>
      </c>
      <c r="J568" s="3">
        <v>7.8958</v>
      </c>
      <c r="L568" s="3" t="s">
        <v>24</v>
      </c>
      <c r="M568" s="5" t="str">
        <f t="shared" si="3"/>
        <v/>
      </c>
      <c r="N568" s="4">
        <f>if(C568=1,'Survival Probabilities'!$C$2,if(C568 = 2,'Survival Probabilities'!$C$3,if(C568 = 3,'Survival Probabilities'!$C$4,if(isblank(C568),1))))</f>
        <v>0.2428571429</v>
      </c>
      <c r="O568" s="4">
        <f>if(E568 = "male",'Survival Probabilities'!$C$5,if(E568="female",'Survival Probabilities'!$C$6,if(isblank(E568),1)))</f>
        <v>0.1889081456</v>
      </c>
      <c r="P568" s="4">
        <f>if(F568 &lt; 1,'Survival Probabilities'!$C$10,if(and(F568&gt;= 1, F568&lt;5),'Survival Probabilities'!$C$11, if(and(F568&gt;= 5, F568&lt;10),'Survival Probabilities'!$C$12,if(and(F568&gt;= 10, F568&lt;20),'Survival Probabilities'!$C$13,if(and(F568&gt;= 20, F568&lt;30),'Survival Probabilities'!$C$14,if(and(F568&gt;= 30, F568&lt;40),'Survival Probabilities'!$C$15,if(and(F568&gt;= 40, F568&lt;50),'Survival Probabilities'!$C$16,if(and(F568&gt;= 50, F568&lt;60),'Survival Probabilities'!$C$17,if(and(F568&gt;= 60, F568&lt;70),'Survival Probabilities'!$C$18,if(and(F568&gt;= 70, F568&lt;80),5%,if(and(F568&gt;= 80, F568&lt;90),5%,if(isblank(F568),1))))))))))))</f>
        <v>0.4019607843</v>
      </c>
      <c r="Q568" s="4">
        <f>if(L568 = "C",'Survival Probabilities'!$C$7,if(L568="Q",'Survival Probabilities'!$C$8,if(L568="S",'Survival Probabilities'!$C$9,if(isblank(L568),1))))</f>
        <v>0.3369565217</v>
      </c>
      <c r="R568" s="5">
        <f>if(M568='Survival Probabilities'!$B$21,'Survival Probabilities'!$C$21,if(M568='Survival Probabilities'!$B$22,'Survival Probabilities'!$C$22,if(M568='Survival Probabilities'!$B$23,'Survival Probabilities'!$C$23,if(M568='Survival Probabilities'!$B$24,'Survival Probabilities'!$C$24,if(M568='Survival Probabilities'!$B$25,'Survival Probabilities'!$C$25,if(M568='Survival Probabilities'!$B$26,'Survival Probabilities'!$C$26,if(M568='Survival Probabilities'!$B$27,'Survival Probabilities'!$C$27,if(M568='Survival Probabilities'!$B$28,5%,if(M568="",1)))))))))</f>
        <v>1</v>
      </c>
      <c r="S568" s="4">
        <f t="shared" si="1"/>
        <v>0.006213826424</v>
      </c>
      <c r="T568" s="5">
        <f>if(S568&gt;='Survival Probabilities'!$J$4,1,0)</f>
        <v>0</v>
      </c>
      <c r="U568" s="5">
        <f t="shared" si="2"/>
        <v>1</v>
      </c>
    </row>
    <row r="569">
      <c r="A569" s="3">
        <v>568.0</v>
      </c>
      <c r="B569" s="3">
        <v>0.0</v>
      </c>
      <c r="C569" s="3">
        <v>3.0</v>
      </c>
      <c r="D569" s="3" t="s">
        <v>821</v>
      </c>
      <c r="E569" s="3" t="s">
        <v>26</v>
      </c>
      <c r="F569" s="3">
        <v>29.0</v>
      </c>
      <c r="G569" s="3">
        <v>0.0</v>
      </c>
      <c r="H569" s="3">
        <v>4.0</v>
      </c>
      <c r="I569" s="3">
        <v>349909.0</v>
      </c>
      <c r="J569" s="3">
        <v>21.075</v>
      </c>
      <c r="L569" s="3" t="s">
        <v>24</v>
      </c>
      <c r="M569" s="5" t="str">
        <f t="shared" si="3"/>
        <v/>
      </c>
      <c r="N569" s="4">
        <f>if(C569=1,'Survival Probabilities'!$C$2,if(C569 = 2,'Survival Probabilities'!$C$3,if(C569 = 3,'Survival Probabilities'!$C$4,if(isblank(C569),1))))</f>
        <v>0.2428571429</v>
      </c>
      <c r="O569" s="4">
        <f>if(E569 = "male",'Survival Probabilities'!$C$5,if(E569="female",'Survival Probabilities'!$C$6,if(isblank(E569),1)))</f>
        <v>0.7420382166</v>
      </c>
      <c r="P569" s="4">
        <f>if(F569 &lt; 1,'Survival Probabilities'!$C$10,if(and(F569&gt;= 1, F569&lt;5),'Survival Probabilities'!$C$11, if(and(F569&gt;= 5, F569&lt;10),'Survival Probabilities'!$C$12,if(and(F569&gt;= 10, F569&lt;20),'Survival Probabilities'!$C$13,if(and(F569&gt;= 20, F569&lt;30),'Survival Probabilities'!$C$14,if(and(F569&gt;= 30, F569&lt;40),'Survival Probabilities'!$C$15,if(and(F569&gt;= 40, F569&lt;50),'Survival Probabilities'!$C$16,if(and(F569&gt;= 50, F569&lt;60),'Survival Probabilities'!$C$17,if(and(F569&gt;= 60, F569&lt;70),'Survival Probabilities'!$C$18,if(and(F569&gt;= 70, F569&lt;80),5%,if(and(F569&gt;= 80, F569&lt;90),5%,if(isblank(F569),1))))))))))))</f>
        <v>0.35</v>
      </c>
      <c r="Q569" s="4">
        <f>if(L569 = "C",'Survival Probabilities'!$C$7,if(L569="Q",'Survival Probabilities'!$C$8,if(L569="S",'Survival Probabilities'!$C$9,if(isblank(L569),1))))</f>
        <v>0.3369565217</v>
      </c>
      <c r="R569" s="5">
        <f>if(M569='Survival Probabilities'!$B$21,'Survival Probabilities'!$C$21,if(M569='Survival Probabilities'!$B$22,'Survival Probabilities'!$C$22,if(M569='Survival Probabilities'!$B$23,'Survival Probabilities'!$C$23,if(M569='Survival Probabilities'!$B$24,'Survival Probabilities'!$C$24,if(M569='Survival Probabilities'!$B$25,'Survival Probabilities'!$C$25,if(M569='Survival Probabilities'!$B$26,'Survival Probabilities'!$C$26,if(M569='Survival Probabilities'!$B$27,'Survival Probabilities'!$C$27,if(M569='Survival Probabilities'!$B$28,5%,if(M569="",1)))))))))</f>
        <v>1</v>
      </c>
      <c r="S569" s="4">
        <f t="shared" si="1"/>
        <v>0.0212529424</v>
      </c>
      <c r="T569" s="5">
        <f>if(S569&gt;='Survival Probabilities'!$J$4,1,0)</f>
        <v>0</v>
      </c>
      <c r="U569" s="5">
        <f t="shared" si="2"/>
        <v>1</v>
      </c>
    </row>
    <row r="570">
      <c r="A570" s="3">
        <v>569.0</v>
      </c>
      <c r="B570" s="3">
        <v>0.0</v>
      </c>
      <c r="C570" s="3">
        <v>3.0</v>
      </c>
      <c r="D570" s="3" t="s">
        <v>822</v>
      </c>
      <c r="E570" s="3" t="s">
        <v>22</v>
      </c>
      <c r="G570" s="3">
        <v>0.0</v>
      </c>
      <c r="H570" s="3">
        <v>0.0</v>
      </c>
      <c r="I570" s="3">
        <v>2686.0</v>
      </c>
      <c r="J570" s="3">
        <v>7.2292</v>
      </c>
      <c r="L570" s="3" t="s">
        <v>29</v>
      </c>
      <c r="M570" s="5" t="str">
        <f t="shared" si="3"/>
        <v/>
      </c>
      <c r="N570" s="4">
        <f>if(C570=1,'Survival Probabilities'!$C$2,if(C570 = 2,'Survival Probabilities'!$C$3,if(C570 = 3,'Survival Probabilities'!$C$4,if(isblank(C570),1))))</f>
        <v>0.2428571429</v>
      </c>
      <c r="O570" s="4">
        <f>if(E570 = "male",'Survival Probabilities'!$C$5,if(E570="female",'Survival Probabilities'!$C$6,if(isblank(E570),1)))</f>
        <v>0.1889081456</v>
      </c>
      <c r="P570" s="4">
        <f>if(F570 &lt; 1,'Survival Probabilities'!$C$10,if(and(F570&gt;= 1, F570&lt;5),'Survival Probabilities'!$C$11, if(and(F570&gt;= 5, F570&lt;10),'Survival Probabilities'!$C$12,if(and(F570&gt;= 10, F570&lt;20),'Survival Probabilities'!$C$13,if(and(F570&gt;= 20, F570&lt;30),'Survival Probabilities'!$C$14,if(and(F570&gt;= 30, F570&lt;40),'Survival Probabilities'!$C$15,if(and(F570&gt;= 40, F570&lt;50),'Survival Probabilities'!$C$16,if(and(F570&gt;= 50, F570&lt;60),'Survival Probabilities'!$C$17,if(and(F570&gt;= 60, F570&lt;70),'Survival Probabilities'!$C$18,if(and(F570&gt;= 70, F570&lt;80),5%,if(and(F570&gt;= 80, F570&lt;90),5%,if(isblank(F570),1))))))))))))</f>
        <v>1</v>
      </c>
      <c r="Q570" s="4">
        <f>if(L570 = "C",'Survival Probabilities'!$C$7,if(L570="Q",'Survival Probabilities'!$C$8,if(L570="S",'Survival Probabilities'!$C$9,if(isblank(L570),1))))</f>
        <v>0.5535714286</v>
      </c>
      <c r="R570" s="5">
        <f>if(M570='Survival Probabilities'!$B$21,'Survival Probabilities'!$C$21,if(M570='Survival Probabilities'!$B$22,'Survival Probabilities'!$C$22,if(M570='Survival Probabilities'!$B$23,'Survival Probabilities'!$C$23,if(M570='Survival Probabilities'!$B$24,'Survival Probabilities'!$C$24,if(M570='Survival Probabilities'!$B$25,'Survival Probabilities'!$C$25,if(M570='Survival Probabilities'!$B$26,'Survival Probabilities'!$C$26,if(M570='Survival Probabilities'!$B$27,'Survival Probabilities'!$C$27,if(M570='Survival Probabilities'!$B$28,5%,if(M570="",1)))))))))</f>
        <v>1</v>
      </c>
      <c r="S570" s="4">
        <f t="shared" si="1"/>
        <v>0.02539657978</v>
      </c>
      <c r="T570" s="5">
        <f>if(S570&gt;='Survival Probabilities'!$J$4,1,0)</f>
        <v>0</v>
      </c>
      <c r="U570" s="5">
        <f t="shared" si="2"/>
        <v>1</v>
      </c>
    </row>
    <row r="571">
      <c r="A571" s="3">
        <v>570.0</v>
      </c>
      <c r="B571" s="3">
        <v>1.0</v>
      </c>
      <c r="C571" s="3">
        <v>3.0</v>
      </c>
      <c r="D571" s="3" t="s">
        <v>823</v>
      </c>
      <c r="E571" s="3" t="s">
        <v>22</v>
      </c>
      <c r="F571" s="3">
        <v>32.0</v>
      </c>
      <c r="G571" s="3">
        <v>0.0</v>
      </c>
      <c r="H571" s="3">
        <v>0.0</v>
      </c>
      <c r="I571" s="3">
        <v>350417.0</v>
      </c>
      <c r="J571" s="3">
        <v>7.8542</v>
      </c>
      <c r="L571" s="3" t="s">
        <v>24</v>
      </c>
      <c r="M571" s="5" t="str">
        <f t="shared" si="3"/>
        <v/>
      </c>
      <c r="N571" s="4">
        <f>if(C571=1,'Survival Probabilities'!$C$2,if(C571 = 2,'Survival Probabilities'!$C$3,if(C571 = 3,'Survival Probabilities'!$C$4,if(isblank(C571),1))))</f>
        <v>0.2428571429</v>
      </c>
      <c r="O571" s="4">
        <f>if(E571 = "male",'Survival Probabilities'!$C$5,if(E571="female",'Survival Probabilities'!$C$6,if(isblank(E571),1)))</f>
        <v>0.1889081456</v>
      </c>
      <c r="P571" s="4">
        <f>if(F571 &lt; 1,'Survival Probabilities'!$C$10,if(and(F571&gt;= 1, F571&lt;5),'Survival Probabilities'!$C$11, if(and(F571&gt;= 5, F571&lt;10),'Survival Probabilities'!$C$12,if(and(F571&gt;= 10, F571&lt;20),'Survival Probabilities'!$C$13,if(and(F571&gt;= 20, F571&lt;30),'Survival Probabilities'!$C$14,if(and(F571&gt;= 30, F571&lt;40),'Survival Probabilities'!$C$15,if(and(F571&gt;= 40, F571&lt;50),'Survival Probabilities'!$C$16,if(and(F571&gt;= 50, F571&lt;60),'Survival Probabilities'!$C$17,if(and(F571&gt;= 60, F571&lt;70),'Survival Probabilities'!$C$18,if(and(F571&gt;= 70, F571&lt;80),5%,if(and(F571&gt;= 80, F571&lt;90),5%,if(isblank(F571),1))))))))))))</f>
        <v>0.4371257485</v>
      </c>
      <c r="Q571" s="4">
        <f>if(L571 = "C",'Survival Probabilities'!$C$7,if(L571="Q",'Survival Probabilities'!$C$8,if(L571="S",'Survival Probabilities'!$C$9,if(isblank(L571),1))))</f>
        <v>0.3369565217</v>
      </c>
      <c r="R571" s="5">
        <f>if(M571='Survival Probabilities'!$B$21,'Survival Probabilities'!$C$21,if(M571='Survival Probabilities'!$B$22,'Survival Probabilities'!$C$22,if(M571='Survival Probabilities'!$B$23,'Survival Probabilities'!$C$23,if(M571='Survival Probabilities'!$B$24,'Survival Probabilities'!$C$24,if(M571='Survival Probabilities'!$B$25,'Survival Probabilities'!$C$25,if(M571='Survival Probabilities'!$B$26,'Survival Probabilities'!$C$26,if(M571='Survival Probabilities'!$B$27,'Survival Probabilities'!$C$27,if(M571='Survival Probabilities'!$B$28,5%,if(M571="",1)))))))))</f>
        <v>1</v>
      </c>
      <c r="S571" s="4">
        <f t="shared" si="1"/>
        <v>0.00675743414</v>
      </c>
      <c r="T571" s="5">
        <f>if(S571&gt;='Survival Probabilities'!$J$4,1,0)</f>
        <v>0</v>
      </c>
      <c r="U571" s="5">
        <f t="shared" si="2"/>
        <v>0</v>
      </c>
    </row>
    <row r="572">
      <c r="A572" s="3">
        <v>571.0</v>
      </c>
      <c r="B572" s="3">
        <v>1.0</v>
      </c>
      <c r="C572" s="3">
        <v>2.0</v>
      </c>
      <c r="D572" s="3" t="s">
        <v>824</v>
      </c>
      <c r="E572" s="3" t="s">
        <v>22</v>
      </c>
      <c r="F572" s="3">
        <v>62.0</v>
      </c>
      <c r="G572" s="3">
        <v>0.0</v>
      </c>
      <c r="H572" s="3">
        <v>0.0</v>
      </c>
      <c r="I572" s="3" t="s">
        <v>825</v>
      </c>
      <c r="J572" s="3">
        <v>10.5</v>
      </c>
      <c r="L572" s="3" t="s">
        <v>24</v>
      </c>
      <c r="M572" s="5" t="str">
        <f t="shared" si="3"/>
        <v/>
      </c>
      <c r="N572" s="4">
        <f>if(C572=1,'Survival Probabilities'!$C$2,if(C572 = 2,'Survival Probabilities'!$C$3,if(C572 = 3,'Survival Probabilities'!$C$4,if(isblank(C572),1))))</f>
        <v>0.472826087</v>
      </c>
      <c r="O572" s="4">
        <f>if(E572 = "male",'Survival Probabilities'!$C$5,if(E572="female",'Survival Probabilities'!$C$6,if(isblank(E572),1)))</f>
        <v>0.1889081456</v>
      </c>
      <c r="P572" s="4">
        <f>if(F572 &lt; 1,'Survival Probabilities'!$C$10,if(and(F572&gt;= 1, F572&lt;5),'Survival Probabilities'!$C$11, if(and(F572&gt;= 5, F572&lt;10),'Survival Probabilities'!$C$12,if(and(F572&gt;= 10, F572&lt;20),'Survival Probabilities'!$C$13,if(and(F572&gt;= 20, F572&lt;30),'Survival Probabilities'!$C$14,if(and(F572&gt;= 30, F572&lt;40),'Survival Probabilities'!$C$15,if(and(F572&gt;= 40, F572&lt;50),'Survival Probabilities'!$C$16,if(and(F572&gt;= 50, F572&lt;60),'Survival Probabilities'!$C$17,if(and(F572&gt;= 60, F572&lt;70),'Survival Probabilities'!$C$18,if(and(F572&gt;= 70, F572&lt;80),5%,if(and(F572&gt;= 80, F572&lt;90),5%,if(isblank(F572),1))))))))))))</f>
        <v>0.3157894737</v>
      </c>
      <c r="Q572" s="4">
        <f>if(L572 = "C",'Survival Probabilities'!$C$7,if(L572="Q",'Survival Probabilities'!$C$8,if(L572="S",'Survival Probabilities'!$C$9,if(isblank(L572),1))))</f>
        <v>0.3369565217</v>
      </c>
      <c r="R572" s="5">
        <f>if(M572='Survival Probabilities'!$B$21,'Survival Probabilities'!$C$21,if(M572='Survival Probabilities'!$B$22,'Survival Probabilities'!$C$22,if(M572='Survival Probabilities'!$B$23,'Survival Probabilities'!$C$23,if(M572='Survival Probabilities'!$B$24,'Survival Probabilities'!$C$24,if(M572='Survival Probabilities'!$B$25,'Survival Probabilities'!$C$25,if(M572='Survival Probabilities'!$B$26,'Survival Probabilities'!$C$26,if(M572='Survival Probabilities'!$B$27,'Survival Probabilities'!$C$27,if(M572='Survival Probabilities'!$B$28,5%,if(M572="",1)))))))))</f>
        <v>1</v>
      </c>
      <c r="S572" s="4">
        <f t="shared" si="1"/>
        <v>0.009504376467</v>
      </c>
      <c r="T572" s="5">
        <f>if(S572&gt;='Survival Probabilities'!$J$4,1,0)</f>
        <v>0</v>
      </c>
      <c r="U572" s="5">
        <f t="shared" si="2"/>
        <v>0</v>
      </c>
    </row>
    <row r="573">
      <c r="A573" s="3">
        <v>572.0</v>
      </c>
      <c r="B573" s="3">
        <v>1.0</v>
      </c>
      <c r="C573" s="3">
        <v>1.0</v>
      </c>
      <c r="D573" s="3" t="s">
        <v>826</v>
      </c>
      <c r="E573" s="3" t="s">
        <v>26</v>
      </c>
      <c r="F573" s="3">
        <v>53.0</v>
      </c>
      <c r="G573" s="3">
        <v>2.0</v>
      </c>
      <c r="H573" s="3">
        <v>0.0</v>
      </c>
      <c r="I573" s="3">
        <v>11769.0</v>
      </c>
      <c r="J573" s="3">
        <v>51.4792</v>
      </c>
      <c r="K573" s="3" t="s">
        <v>827</v>
      </c>
      <c r="L573" s="3" t="s">
        <v>24</v>
      </c>
      <c r="M573" s="5" t="str">
        <f t="shared" si="3"/>
        <v>C</v>
      </c>
      <c r="N573" s="4">
        <f>if(C573=1,'Survival Probabilities'!$C$2,if(C573 = 2,'Survival Probabilities'!$C$3,if(C573 = 3,'Survival Probabilities'!$C$4,if(isblank(C573),1))))</f>
        <v>0.6296296296</v>
      </c>
      <c r="O573" s="4">
        <f>if(E573 = "male",'Survival Probabilities'!$C$5,if(E573="female",'Survival Probabilities'!$C$6,if(isblank(E573),1)))</f>
        <v>0.7420382166</v>
      </c>
      <c r="P573" s="4">
        <f>if(F573 &lt; 1,'Survival Probabilities'!$C$10,if(and(F573&gt;= 1, F573&lt;5),'Survival Probabilities'!$C$11, if(and(F573&gt;= 5, F573&lt;10),'Survival Probabilities'!$C$12,if(and(F573&gt;= 10, F573&lt;20),'Survival Probabilities'!$C$13,if(and(F573&gt;= 20, F573&lt;30),'Survival Probabilities'!$C$14,if(and(F573&gt;= 30, F573&lt;40),'Survival Probabilities'!$C$15,if(and(F573&gt;= 40, F573&lt;50),'Survival Probabilities'!$C$16,if(and(F573&gt;= 50, F573&lt;60),'Survival Probabilities'!$C$17,if(and(F573&gt;= 60, F573&lt;70),'Survival Probabilities'!$C$18,if(and(F573&gt;= 70, F573&lt;80),5%,if(and(F573&gt;= 80, F573&lt;90),5%,if(isblank(F573),1))))))))))))</f>
        <v>0.4166666667</v>
      </c>
      <c r="Q573" s="4">
        <f>if(L573 = "C",'Survival Probabilities'!$C$7,if(L573="Q",'Survival Probabilities'!$C$8,if(L573="S",'Survival Probabilities'!$C$9,if(isblank(L573),1))))</f>
        <v>0.3369565217</v>
      </c>
      <c r="R573" s="4">
        <f>if(M573='Survival Probabilities'!$B$21,'Survival Probabilities'!$C$21,if(M573='Survival Probabilities'!$B$22,'Survival Probabilities'!$C$22,if(M573='Survival Probabilities'!$B$23,'Survival Probabilities'!$C$23,if(M573='Survival Probabilities'!$B$24,'Survival Probabilities'!$C$24,if(M573='Survival Probabilities'!$B$25,'Survival Probabilities'!$C$25,if(M573='Survival Probabilities'!$B$26,'Survival Probabilities'!$C$26,if(M573='Survival Probabilities'!$B$27,'Survival Probabilities'!$C$27,if(M573='Survival Probabilities'!$B$28,5%,if(M573="",1)))))))))</f>
        <v>0.593220339</v>
      </c>
      <c r="S573" s="4">
        <f t="shared" si="1"/>
        <v>0.03891258547</v>
      </c>
      <c r="T573" s="5">
        <f>if(S573&gt;='Survival Probabilities'!$J$4,1,0)</f>
        <v>1</v>
      </c>
      <c r="U573" s="5">
        <f t="shared" si="2"/>
        <v>1</v>
      </c>
    </row>
    <row r="574">
      <c r="A574" s="3">
        <v>573.0</v>
      </c>
      <c r="B574" s="3">
        <v>1.0</v>
      </c>
      <c r="C574" s="3">
        <v>1.0</v>
      </c>
      <c r="D574" s="3" t="s">
        <v>828</v>
      </c>
      <c r="E574" s="3" t="s">
        <v>22</v>
      </c>
      <c r="F574" s="3">
        <v>36.0</v>
      </c>
      <c r="G574" s="3">
        <v>0.0</v>
      </c>
      <c r="H574" s="3">
        <v>0.0</v>
      </c>
      <c r="I574" s="3" t="s">
        <v>829</v>
      </c>
      <c r="J574" s="3">
        <v>26.3875</v>
      </c>
      <c r="K574" s="3" t="s">
        <v>747</v>
      </c>
      <c r="L574" s="3" t="s">
        <v>24</v>
      </c>
      <c r="M574" s="5" t="str">
        <f t="shared" si="3"/>
        <v>E</v>
      </c>
      <c r="N574" s="4">
        <f>if(C574=1,'Survival Probabilities'!$C$2,if(C574 = 2,'Survival Probabilities'!$C$3,if(C574 = 3,'Survival Probabilities'!$C$4,if(isblank(C574),1))))</f>
        <v>0.6296296296</v>
      </c>
      <c r="O574" s="4">
        <f>if(E574 = "male",'Survival Probabilities'!$C$5,if(E574="female",'Survival Probabilities'!$C$6,if(isblank(E574),1)))</f>
        <v>0.1889081456</v>
      </c>
      <c r="P574" s="4">
        <f>if(F574 &lt; 1,'Survival Probabilities'!$C$10,if(and(F574&gt;= 1, F574&lt;5),'Survival Probabilities'!$C$11, if(and(F574&gt;= 5, F574&lt;10),'Survival Probabilities'!$C$12,if(and(F574&gt;= 10, F574&lt;20),'Survival Probabilities'!$C$13,if(and(F574&gt;= 20, F574&lt;30),'Survival Probabilities'!$C$14,if(and(F574&gt;= 30, F574&lt;40),'Survival Probabilities'!$C$15,if(and(F574&gt;= 40, F574&lt;50),'Survival Probabilities'!$C$16,if(and(F574&gt;= 50, F574&lt;60),'Survival Probabilities'!$C$17,if(and(F574&gt;= 60, F574&lt;70),'Survival Probabilities'!$C$18,if(and(F574&gt;= 70, F574&lt;80),5%,if(and(F574&gt;= 80, F574&lt;90),5%,if(isblank(F574),1))))))))))))</f>
        <v>0.4371257485</v>
      </c>
      <c r="Q574" s="4">
        <f>if(L574 = "C",'Survival Probabilities'!$C$7,if(L574="Q",'Survival Probabilities'!$C$8,if(L574="S",'Survival Probabilities'!$C$9,if(isblank(L574),1))))</f>
        <v>0.3369565217</v>
      </c>
      <c r="R574" s="4">
        <f>if(M574='Survival Probabilities'!$B$21,'Survival Probabilities'!$C$21,if(M574='Survival Probabilities'!$B$22,'Survival Probabilities'!$C$22,if(M574='Survival Probabilities'!$B$23,'Survival Probabilities'!$C$23,if(M574='Survival Probabilities'!$B$24,'Survival Probabilities'!$C$24,if(M574='Survival Probabilities'!$B$25,'Survival Probabilities'!$C$25,if(M574='Survival Probabilities'!$B$26,'Survival Probabilities'!$C$26,if(M574='Survival Probabilities'!$B$27,'Survival Probabilities'!$C$27,if(M574='Survival Probabilities'!$B$28,5%,if(M574="",1)))))))))</f>
        <v>0.75</v>
      </c>
      <c r="S574" s="4">
        <f t="shared" si="1"/>
        <v>0.01313945527</v>
      </c>
      <c r="T574" s="5">
        <f>if(S574&gt;='Survival Probabilities'!$J$4,1,0)</f>
        <v>0</v>
      </c>
      <c r="U574" s="5">
        <f t="shared" si="2"/>
        <v>0</v>
      </c>
    </row>
    <row r="575">
      <c r="A575" s="3">
        <v>574.0</v>
      </c>
      <c r="B575" s="3">
        <v>1.0</v>
      </c>
      <c r="C575" s="3">
        <v>3.0</v>
      </c>
      <c r="D575" s="3" t="s">
        <v>830</v>
      </c>
      <c r="E575" s="3" t="s">
        <v>26</v>
      </c>
      <c r="G575" s="3">
        <v>0.0</v>
      </c>
      <c r="H575" s="3">
        <v>0.0</v>
      </c>
      <c r="I575" s="3">
        <v>14312.0</v>
      </c>
      <c r="J575" s="3">
        <v>7.75</v>
      </c>
      <c r="L575" s="3" t="s">
        <v>36</v>
      </c>
      <c r="M575" s="5" t="str">
        <f t="shared" si="3"/>
        <v/>
      </c>
      <c r="N575" s="4">
        <f>if(C575=1,'Survival Probabilities'!$C$2,if(C575 = 2,'Survival Probabilities'!$C$3,if(C575 = 3,'Survival Probabilities'!$C$4,if(isblank(C575),1))))</f>
        <v>0.2428571429</v>
      </c>
      <c r="O575" s="4">
        <f>if(E575 = "male",'Survival Probabilities'!$C$5,if(E575="female",'Survival Probabilities'!$C$6,if(isblank(E575),1)))</f>
        <v>0.7420382166</v>
      </c>
      <c r="P575" s="4">
        <f>if(F575 &lt; 1,'Survival Probabilities'!$C$10,if(and(F575&gt;= 1, F575&lt;5),'Survival Probabilities'!$C$11, if(and(F575&gt;= 5, F575&lt;10),'Survival Probabilities'!$C$12,if(and(F575&gt;= 10, F575&lt;20),'Survival Probabilities'!$C$13,if(and(F575&gt;= 20, F575&lt;30),'Survival Probabilities'!$C$14,if(and(F575&gt;= 30, F575&lt;40),'Survival Probabilities'!$C$15,if(and(F575&gt;= 40, F575&lt;50),'Survival Probabilities'!$C$16,if(and(F575&gt;= 50, F575&lt;60),'Survival Probabilities'!$C$17,if(and(F575&gt;= 60, F575&lt;70),'Survival Probabilities'!$C$18,if(and(F575&gt;= 70, F575&lt;80),5%,if(and(F575&gt;= 80, F575&lt;90),5%,if(isblank(F575),1))))))))))))</f>
        <v>1</v>
      </c>
      <c r="Q575" s="4">
        <f>if(L575 = "C",'Survival Probabilities'!$C$7,if(L575="Q",'Survival Probabilities'!$C$8,if(L575="S",'Survival Probabilities'!$C$9,if(isblank(L575),1))))</f>
        <v>0.3896103896</v>
      </c>
      <c r="R575" s="5">
        <f>if(M575='Survival Probabilities'!$B$21,'Survival Probabilities'!$C$21,if(M575='Survival Probabilities'!$B$22,'Survival Probabilities'!$C$22,if(M575='Survival Probabilities'!$B$23,'Survival Probabilities'!$C$23,if(M575='Survival Probabilities'!$B$24,'Survival Probabilities'!$C$24,if(M575='Survival Probabilities'!$B$25,'Survival Probabilities'!$C$25,if(M575='Survival Probabilities'!$B$26,'Survival Probabilities'!$C$26,if(M575='Survival Probabilities'!$B$27,'Survival Probabilities'!$C$27,if(M575='Survival Probabilities'!$B$28,5%,if(M575="",1)))))))))</f>
        <v>1</v>
      </c>
      <c r="S575" s="4">
        <f t="shared" si="1"/>
        <v>0.07021140825</v>
      </c>
      <c r="T575" s="5">
        <f>if(S575&gt;='Survival Probabilities'!$J$4,1,0)</f>
        <v>1</v>
      </c>
      <c r="U575" s="5">
        <f t="shared" si="2"/>
        <v>1</v>
      </c>
    </row>
    <row r="576">
      <c r="A576" s="3">
        <v>575.0</v>
      </c>
      <c r="B576" s="3">
        <v>0.0</v>
      </c>
      <c r="C576" s="3">
        <v>3.0</v>
      </c>
      <c r="D576" s="3" t="s">
        <v>831</v>
      </c>
      <c r="E576" s="3" t="s">
        <v>22</v>
      </c>
      <c r="F576" s="3">
        <v>16.0</v>
      </c>
      <c r="G576" s="3">
        <v>0.0</v>
      </c>
      <c r="H576" s="3">
        <v>0.0</v>
      </c>
      <c r="I576" s="3" t="s">
        <v>832</v>
      </c>
      <c r="J576" s="3">
        <v>8.05</v>
      </c>
      <c r="L576" s="3" t="s">
        <v>24</v>
      </c>
      <c r="M576" s="5" t="str">
        <f t="shared" si="3"/>
        <v/>
      </c>
      <c r="N576" s="4">
        <f>if(C576=1,'Survival Probabilities'!$C$2,if(C576 = 2,'Survival Probabilities'!$C$3,if(C576 = 3,'Survival Probabilities'!$C$4,if(isblank(C576),1))))</f>
        <v>0.2428571429</v>
      </c>
      <c r="O576" s="4">
        <f>if(E576 = "male",'Survival Probabilities'!$C$5,if(E576="female",'Survival Probabilities'!$C$6,if(isblank(E576),1)))</f>
        <v>0.1889081456</v>
      </c>
      <c r="P576" s="4">
        <f>if(F576 &lt; 1,'Survival Probabilities'!$C$10,if(and(F576&gt;= 1, F576&lt;5),'Survival Probabilities'!$C$11, if(and(F576&gt;= 5, F576&lt;10),'Survival Probabilities'!$C$12,if(and(F576&gt;= 10, F576&lt;20),'Survival Probabilities'!$C$13,if(and(F576&gt;= 20, F576&lt;30),'Survival Probabilities'!$C$14,if(and(F576&gt;= 30, F576&lt;40),'Survival Probabilities'!$C$15,if(and(F576&gt;= 40, F576&lt;50),'Survival Probabilities'!$C$16,if(and(F576&gt;= 50, F576&lt;60),'Survival Probabilities'!$C$17,if(and(F576&gt;= 60, F576&lt;70),'Survival Probabilities'!$C$18,if(and(F576&gt;= 70, F576&lt;80),5%,if(and(F576&gt;= 80, F576&lt;90),5%,if(isblank(F576),1))))))))))))</f>
        <v>0.4019607843</v>
      </c>
      <c r="Q576" s="4">
        <f>if(L576 = "C",'Survival Probabilities'!$C$7,if(L576="Q",'Survival Probabilities'!$C$8,if(L576="S",'Survival Probabilities'!$C$9,if(isblank(L576),1))))</f>
        <v>0.3369565217</v>
      </c>
      <c r="R576" s="5">
        <f>if(M576='Survival Probabilities'!$B$21,'Survival Probabilities'!$C$21,if(M576='Survival Probabilities'!$B$22,'Survival Probabilities'!$C$22,if(M576='Survival Probabilities'!$B$23,'Survival Probabilities'!$C$23,if(M576='Survival Probabilities'!$B$24,'Survival Probabilities'!$C$24,if(M576='Survival Probabilities'!$B$25,'Survival Probabilities'!$C$25,if(M576='Survival Probabilities'!$B$26,'Survival Probabilities'!$C$26,if(M576='Survival Probabilities'!$B$27,'Survival Probabilities'!$C$27,if(M576='Survival Probabilities'!$B$28,5%,if(M576="",1)))))))))</f>
        <v>1</v>
      </c>
      <c r="S576" s="4">
        <f t="shared" si="1"/>
        <v>0.006213826424</v>
      </c>
      <c r="T576" s="5">
        <f>if(S576&gt;='Survival Probabilities'!$J$4,1,0)</f>
        <v>0</v>
      </c>
      <c r="U576" s="5">
        <f t="shared" si="2"/>
        <v>1</v>
      </c>
    </row>
    <row r="577">
      <c r="A577" s="3">
        <v>576.0</v>
      </c>
      <c r="B577" s="3">
        <v>0.0</v>
      </c>
      <c r="C577" s="3">
        <v>3.0</v>
      </c>
      <c r="D577" s="3" t="s">
        <v>833</v>
      </c>
      <c r="E577" s="3" t="s">
        <v>22</v>
      </c>
      <c r="F577" s="3">
        <v>19.0</v>
      </c>
      <c r="G577" s="3">
        <v>0.0</v>
      </c>
      <c r="H577" s="3">
        <v>0.0</v>
      </c>
      <c r="I577" s="3">
        <v>358585.0</v>
      </c>
      <c r="J577" s="3">
        <v>14.5</v>
      </c>
      <c r="L577" s="3" t="s">
        <v>24</v>
      </c>
      <c r="M577" s="5" t="str">
        <f t="shared" si="3"/>
        <v/>
      </c>
      <c r="N577" s="4">
        <f>if(C577=1,'Survival Probabilities'!$C$2,if(C577 = 2,'Survival Probabilities'!$C$3,if(C577 = 3,'Survival Probabilities'!$C$4,if(isblank(C577),1))))</f>
        <v>0.2428571429</v>
      </c>
      <c r="O577" s="4">
        <f>if(E577 = "male",'Survival Probabilities'!$C$5,if(E577="female",'Survival Probabilities'!$C$6,if(isblank(E577),1)))</f>
        <v>0.1889081456</v>
      </c>
      <c r="P577" s="4">
        <f>if(F577 &lt; 1,'Survival Probabilities'!$C$10,if(and(F577&gt;= 1, F577&lt;5),'Survival Probabilities'!$C$11, if(and(F577&gt;= 5, F577&lt;10),'Survival Probabilities'!$C$12,if(and(F577&gt;= 10, F577&lt;20),'Survival Probabilities'!$C$13,if(and(F577&gt;= 20, F577&lt;30),'Survival Probabilities'!$C$14,if(and(F577&gt;= 30, F577&lt;40),'Survival Probabilities'!$C$15,if(and(F577&gt;= 40, F577&lt;50),'Survival Probabilities'!$C$16,if(and(F577&gt;= 50, F577&lt;60),'Survival Probabilities'!$C$17,if(and(F577&gt;= 60, F577&lt;70),'Survival Probabilities'!$C$18,if(and(F577&gt;= 70, F577&lt;80),5%,if(and(F577&gt;= 80, F577&lt;90),5%,if(isblank(F577),1))))))))))))</f>
        <v>0.4019607843</v>
      </c>
      <c r="Q577" s="4">
        <f>if(L577 = "C",'Survival Probabilities'!$C$7,if(L577="Q",'Survival Probabilities'!$C$8,if(L577="S",'Survival Probabilities'!$C$9,if(isblank(L577),1))))</f>
        <v>0.3369565217</v>
      </c>
      <c r="R577" s="5">
        <f>if(M577='Survival Probabilities'!$B$21,'Survival Probabilities'!$C$21,if(M577='Survival Probabilities'!$B$22,'Survival Probabilities'!$C$22,if(M577='Survival Probabilities'!$B$23,'Survival Probabilities'!$C$23,if(M577='Survival Probabilities'!$B$24,'Survival Probabilities'!$C$24,if(M577='Survival Probabilities'!$B$25,'Survival Probabilities'!$C$25,if(M577='Survival Probabilities'!$B$26,'Survival Probabilities'!$C$26,if(M577='Survival Probabilities'!$B$27,'Survival Probabilities'!$C$27,if(M577='Survival Probabilities'!$B$28,5%,if(M577="",1)))))))))</f>
        <v>1</v>
      </c>
      <c r="S577" s="4">
        <f t="shared" si="1"/>
        <v>0.006213826424</v>
      </c>
      <c r="T577" s="5">
        <f>if(S577&gt;='Survival Probabilities'!$J$4,1,0)</f>
        <v>0</v>
      </c>
      <c r="U577" s="5">
        <f t="shared" si="2"/>
        <v>1</v>
      </c>
    </row>
    <row r="578">
      <c r="A578" s="3">
        <v>577.0</v>
      </c>
      <c r="B578" s="3">
        <v>1.0</v>
      </c>
      <c r="C578" s="3">
        <v>2.0</v>
      </c>
      <c r="D578" s="3" t="s">
        <v>834</v>
      </c>
      <c r="E578" s="3" t="s">
        <v>26</v>
      </c>
      <c r="F578" s="3">
        <v>34.0</v>
      </c>
      <c r="G578" s="3">
        <v>0.0</v>
      </c>
      <c r="H578" s="3">
        <v>0.0</v>
      </c>
      <c r="I578" s="3">
        <v>243880.0</v>
      </c>
      <c r="J578" s="3">
        <v>13.0</v>
      </c>
      <c r="L578" s="3" t="s">
        <v>24</v>
      </c>
      <c r="M578" s="5" t="str">
        <f t="shared" si="3"/>
        <v/>
      </c>
      <c r="N578" s="4">
        <f>if(C578=1,'Survival Probabilities'!$C$2,if(C578 = 2,'Survival Probabilities'!$C$3,if(C578 = 3,'Survival Probabilities'!$C$4,if(isblank(C578),1))))</f>
        <v>0.472826087</v>
      </c>
      <c r="O578" s="4">
        <f>if(E578 = "male",'Survival Probabilities'!$C$5,if(E578="female",'Survival Probabilities'!$C$6,if(isblank(E578),1)))</f>
        <v>0.7420382166</v>
      </c>
      <c r="P578" s="4">
        <f>if(F578 &lt; 1,'Survival Probabilities'!$C$10,if(and(F578&gt;= 1, F578&lt;5),'Survival Probabilities'!$C$11, if(and(F578&gt;= 5, F578&lt;10),'Survival Probabilities'!$C$12,if(and(F578&gt;= 10, F578&lt;20),'Survival Probabilities'!$C$13,if(and(F578&gt;= 20, F578&lt;30),'Survival Probabilities'!$C$14,if(and(F578&gt;= 30, F578&lt;40),'Survival Probabilities'!$C$15,if(and(F578&gt;= 40, F578&lt;50),'Survival Probabilities'!$C$16,if(and(F578&gt;= 50, F578&lt;60),'Survival Probabilities'!$C$17,if(and(F578&gt;= 60, F578&lt;70),'Survival Probabilities'!$C$18,if(and(F578&gt;= 70, F578&lt;80),5%,if(and(F578&gt;= 80, F578&lt;90),5%,if(isblank(F578),1))))))))))))</f>
        <v>0.4371257485</v>
      </c>
      <c r="Q578" s="4">
        <f>if(L578 = "C",'Survival Probabilities'!$C$7,if(L578="Q",'Survival Probabilities'!$C$8,if(L578="S",'Survival Probabilities'!$C$9,if(isblank(L578),1))))</f>
        <v>0.3369565217</v>
      </c>
      <c r="R578" s="5">
        <f>if(M578='Survival Probabilities'!$B$21,'Survival Probabilities'!$C$21,if(M578='Survival Probabilities'!$B$22,'Survival Probabilities'!$C$22,if(M578='Survival Probabilities'!$B$23,'Survival Probabilities'!$C$23,if(M578='Survival Probabilities'!$B$24,'Survival Probabilities'!$C$24,if(M578='Survival Probabilities'!$B$25,'Survival Probabilities'!$C$25,if(M578='Survival Probabilities'!$B$26,'Survival Probabilities'!$C$26,if(M578='Survival Probabilities'!$B$27,'Survival Probabilities'!$C$27,if(M578='Survival Probabilities'!$B$28,5%,if(M578="",1)))))))))</f>
        <v>1</v>
      </c>
      <c r="S578" s="4">
        <f t="shared" si="1"/>
        <v>0.05167826898</v>
      </c>
      <c r="T578" s="5">
        <f>if(S578&gt;='Survival Probabilities'!$J$4,1,0)</f>
        <v>1</v>
      </c>
      <c r="U578" s="5">
        <f t="shared" si="2"/>
        <v>1</v>
      </c>
    </row>
    <row r="579">
      <c r="A579" s="3">
        <v>578.0</v>
      </c>
      <c r="B579" s="3">
        <v>1.0</v>
      </c>
      <c r="C579" s="3">
        <v>1.0</v>
      </c>
      <c r="D579" s="3" t="s">
        <v>835</v>
      </c>
      <c r="E579" s="3" t="s">
        <v>26</v>
      </c>
      <c r="F579" s="3">
        <v>39.0</v>
      </c>
      <c r="G579" s="3">
        <v>1.0</v>
      </c>
      <c r="H579" s="3">
        <v>0.0</v>
      </c>
      <c r="I579" s="3">
        <v>13507.0</v>
      </c>
      <c r="J579" s="3">
        <v>55.9</v>
      </c>
      <c r="K579" s="3" t="s">
        <v>640</v>
      </c>
      <c r="L579" s="3" t="s">
        <v>24</v>
      </c>
      <c r="M579" s="5" t="str">
        <f t="shared" si="3"/>
        <v>E</v>
      </c>
      <c r="N579" s="4">
        <f>if(C579=1,'Survival Probabilities'!$C$2,if(C579 = 2,'Survival Probabilities'!$C$3,if(C579 = 3,'Survival Probabilities'!$C$4,if(isblank(C579),1))))</f>
        <v>0.6296296296</v>
      </c>
      <c r="O579" s="4">
        <f>if(E579 = "male",'Survival Probabilities'!$C$5,if(E579="female",'Survival Probabilities'!$C$6,if(isblank(E579),1)))</f>
        <v>0.7420382166</v>
      </c>
      <c r="P579" s="4">
        <f>if(F579 &lt; 1,'Survival Probabilities'!$C$10,if(and(F579&gt;= 1, F579&lt;5),'Survival Probabilities'!$C$11, if(and(F579&gt;= 5, F579&lt;10),'Survival Probabilities'!$C$12,if(and(F579&gt;= 10, F579&lt;20),'Survival Probabilities'!$C$13,if(and(F579&gt;= 20, F579&lt;30),'Survival Probabilities'!$C$14,if(and(F579&gt;= 30, F579&lt;40),'Survival Probabilities'!$C$15,if(and(F579&gt;= 40, F579&lt;50),'Survival Probabilities'!$C$16,if(and(F579&gt;= 50, F579&lt;60),'Survival Probabilities'!$C$17,if(and(F579&gt;= 60, F579&lt;70),'Survival Probabilities'!$C$18,if(and(F579&gt;= 70, F579&lt;80),5%,if(and(F579&gt;= 80, F579&lt;90),5%,if(isblank(F579),1))))))))))))</f>
        <v>0.4371257485</v>
      </c>
      <c r="Q579" s="4">
        <f>if(L579 = "C",'Survival Probabilities'!$C$7,if(L579="Q",'Survival Probabilities'!$C$8,if(L579="S",'Survival Probabilities'!$C$9,if(isblank(L579),1))))</f>
        <v>0.3369565217</v>
      </c>
      <c r="R579" s="4">
        <f>if(M579='Survival Probabilities'!$B$21,'Survival Probabilities'!$C$21,if(M579='Survival Probabilities'!$B$22,'Survival Probabilities'!$C$22,if(M579='Survival Probabilities'!$B$23,'Survival Probabilities'!$C$23,if(M579='Survival Probabilities'!$B$24,'Survival Probabilities'!$C$24,if(M579='Survival Probabilities'!$B$25,'Survival Probabilities'!$C$25,if(M579='Survival Probabilities'!$B$26,'Survival Probabilities'!$C$26,if(M579='Survival Probabilities'!$B$27,'Survival Probabilities'!$C$27,if(M579='Survival Probabilities'!$B$28,5%,if(M579="",1)))))))))</f>
        <v>0.75</v>
      </c>
      <c r="S579" s="4">
        <f t="shared" si="1"/>
        <v>0.05161226863</v>
      </c>
      <c r="T579" s="5">
        <f>if(S579&gt;='Survival Probabilities'!$J$4,1,0)</f>
        <v>1</v>
      </c>
      <c r="U579" s="5">
        <f t="shared" si="2"/>
        <v>1</v>
      </c>
    </row>
    <row r="580">
      <c r="A580" s="3">
        <v>579.0</v>
      </c>
      <c r="B580" s="3">
        <v>0.0</v>
      </c>
      <c r="C580" s="3">
        <v>3.0</v>
      </c>
      <c r="D580" s="3" t="s">
        <v>836</v>
      </c>
      <c r="E580" s="3" t="s">
        <v>26</v>
      </c>
      <c r="G580" s="3">
        <v>1.0</v>
      </c>
      <c r="H580" s="3">
        <v>0.0</v>
      </c>
      <c r="I580" s="3">
        <v>2689.0</v>
      </c>
      <c r="J580" s="3">
        <v>14.4583</v>
      </c>
      <c r="L580" s="3" t="s">
        <v>29</v>
      </c>
      <c r="M580" s="5" t="str">
        <f t="shared" si="3"/>
        <v/>
      </c>
      <c r="N580" s="4">
        <f>if(C580=1,'Survival Probabilities'!$C$2,if(C580 = 2,'Survival Probabilities'!$C$3,if(C580 = 3,'Survival Probabilities'!$C$4,if(isblank(C580),1))))</f>
        <v>0.2428571429</v>
      </c>
      <c r="O580" s="4">
        <f>if(E580 = "male",'Survival Probabilities'!$C$5,if(E580="female",'Survival Probabilities'!$C$6,if(isblank(E580),1)))</f>
        <v>0.7420382166</v>
      </c>
      <c r="P580" s="4">
        <f>if(F580 &lt; 1,'Survival Probabilities'!$C$10,if(and(F580&gt;= 1, F580&lt;5),'Survival Probabilities'!$C$11, if(and(F580&gt;= 5, F580&lt;10),'Survival Probabilities'!$C$12,if(and(F580&gt;= 10, F580&lt;20),'Survival Probabilities'!$C$13,if(and(F580&gt;= 20, F580&lt;30),'Survival Probabilities'!$C$14,if(and(F580&gt;= 30, F580&lt;40),'Survival Probabilities'!$C$15,if(and(F580&gt;= 40, F580&lt;50),'Survival Probabilities'!$C$16,if(and(F580&gt;= 50, F580&lt;60),'Survival Probabilities'!$C$17,if(and(F580&gt;= 60, F580&lt;70),'Survival Probabilities'!$C$18,if(and(F580&gt;= 70, F580&lt;80),5%,if(and(F580&gt;= 80, F580&lt;90),5%,if(isblank(F580),1))))))))))))</f>
        <v>1</v>
      </c>
      <c r="Q580" s="4">
        <f>if(L580 = "C",'Survival Probabilities'!$C$7,if(L580="Q",'Survival Probabilities'!$C$8,if(L580="S",'Survival Probabilities'!$C$9,if(isblank(L580),1))))</f>
        <v>0.5535714286</v>
      </c>
      <c r="R580" s="5">
        <f>if(M580='Survival Probabilities'!$B$21,'Survival Probabilities'!$C$21,if(M580='Survival Probabilities'!$B$22,'Survival Probabilities'!$C$22,if(M580='Survival Probabilities'!$B$23,'Survival Probabilities'!$C$23,if(M580='Survival Probabilities'!$B$24,'Survival Probabilities'!$C$24,if(M580='Survival Probabilities'!$B$25,'Survival Probabilities'!$C$25,if(M580='Survival Probabilities'!$B$26,'Survival Probabilities'!$C$26,if(M580='Survival Probabilities'!$B$27,'Survival Probabilities'!$C$27,if(M580='Survival Probabilities'!$B$28,5%,if(M580="",1)))))))))</f>
        <v>1</v>
      </c>
      <c r="S580" s="4">
        <f t="shared" si="1"/>
        <v>0.09975870922</v>
      </c>
      <c r="T580" s="5">
        <f>if(S580&gt;='Survival Probabilities'!$J$4,1,0)</f>
        <v>1</v>
      </c>
      <c r="U580" s="5">
        <f t="shared" si="2"/>
        <v>0</v>
      </c>
    </row>
    <row r="581">
      <c r="A581" s="3">
        <v>580.0</v>
      </c>
      <c r="B581" s="3">
        <v>1.0</v>
      </c>
      <c r="C581" s="3">
        <v>3.0</v>
      </c>
      <c r="D581" s="3" t="s">
        <v>837</v>
      </c>
      <c r="E581" s="3" t="s">
        <v>22</v>
      </c>
      <c r="F581" s="3">
        <v>32.0</v>
      </c>
      <c r="G581" s="3">
        <v>0.0</v>
      </c>
      <c r="H581" s="3">
        <v>0.0</v>
      </c>
      <c r="I581" s="3" t="s">
        <v>838</v>
      </c>
      <c r="J581" s="3">
        <v>7.925</v>
      </c>
      <c r="L581" s="3" t="s">
        <v>24</v>
      </c>
      <c r="M581" s="5" t="str">
        <f t="shared" si="3"/>
        <v/>
      </c>
      <c r="N581" s="4">
        <f>if(C581=1,'Survival Probabilities'!$C$2,if(C581 = 2,'Survival Probabilities'!$C$3,if(C581 = 3,'Survival Probabilities'!$C$4,if(isblank(C581),1))))</f>
        <v>0.2428571429</v>
      </c>
      <c r="O581" s="4">
        <f>if(E581 = "male",'Survival Probabilities'!$C$5,if(E581="female",'Survival Probabilities'!$C$6,if(isblank(E581),1)))</f>
        <v>0.1889081456</v>
      </c>
      <c r="P581" s="4">
        <f>if(F581 &lt; 1,'Survival Probabilities'!$C$10,if(and(F581&gt;= 1, F581&lt;5),'Survival Probabilities'!$C$11, if(and(F581&gt;= 5, F581&lt;10),'Survival Probabilities'!$C$12,if(and(F581&gt;= 10, F581&lt;20),'Survival Probabilities'!$C$13,if(and(F581&gt;= 20, F581&lt;30),'Survival Probabilities'!$C$14,if(and(F581&gt;= 30, F581&lt;40),'Survival Probabilities'!$C$15,if(and(F581&gt;= 40, F581&lt;50),'Survival Probabilities'!$C$16,if(and(F581&gt;= 50, F581&lt;60),'Survival Probabilities'!$C$17,if(and(F581&gt;= 60, F581&lt;70),'Survival Probabilities'!$C$18,if(and(F581&gt;= 70, F581&lt;80),5%,if(and(F581&gt;= 80, F581&lt;90),5%,if(isblank(F581),1))))))))))))</f>
        <v>0.4371257485</v>
      </c>
      <c r="Q581" s="4">
        <f>if(L581 = "C",'Survival Probabilities'!$C$7,if(L581="Q",'Survival Probabilities'!$C$8,if(L581="S",'Survival Probabilities'!$C$9,if(isblank(L581),1))))</f>
        <v>0.3369565217</v>
      </c>
      <c r="R581" s="5">
        <f>if(M581='Survival Probabilities'!$B$21,'Survival Probabilities'!$C$21,if(M581='Survival Probabilities'!$B$22,'Survival Probabilities'!$C$22,if(M581='Survival Probabilities'!$B$23,'Survival Probabilities'!$C$23,if(M581='Survival Probabilities'!$B$24,'Survival Probabilities'!$C$24,if(M581='Survival Probabilities'!$B$25,'Survival Probabilities'!$C$25,if(M581='Survival Probabilities'!$B$26,'Survival Probabilities'!$C$26,if(M581='Survival Probabilities'!$B$27,'Survival Probabilities'!$C$27,if(M581='Survival Probabilities'!$B$28,5%,if(M581="",1)))))))))</f>
        <v>1</v>
      </c>
      <c r="S581" s="4">
        <f t="shared" si="1"/>
        <v>0.00675743414</v>
      </c>
      <c r="T581" s="5">
        <f>if(S581&gt;='Survival Probabilities'!$J$4,1,0)</f>
        <v>0</v>
      </c>
      <c r="U581" s="5">
        <f t="shared" si="2"/>
        <v>0</v>
      </c>
    </row>
    <row r="582">
      <c r="A582" s="3">
        <v>581.0</v>
      </c>
      <c r="B582" s="3">
        <v>1.0</v>
      </c>
      <c r="C582" s="3">
        <v>2.0</v>
      </c>
      <c r="D582" s="3" t="s">
        <v>839</v>
      </c>
      <c r="E582" s="3" t="s">
        <v>26</v>
      </c>
      <c r="F582" s="3">
        <v>25.0</v>
      </c>
      <c r="G582" s="3">
        <v>1.0</v>
      </c>
      <c r="H582" s="3">
        <v>1.0</v>
      </c>
      <c r="I582" s="3">
        <v>237789.0</v>
      </c>
      <c r="J582" s="3">
        <v>30.0</v>
      </c>
      <c r="L582" s="3" t="s">
        <v>24</v>
      </c>
      <c r="M582" s="5" t="str">
        <f t="shared" si="3"/>
        <v/>
      </c>
      <c r="N582" s="4">
        <f>if(C582=1,'Survival Probabilities'!$C$2,if(C582 = 2,'Survival Probabilities'!$C$3,if(C582 = 3,'Survival Probabilities'!$C$4,if(isblank(C582),1))))</f>
        <v>0.472826087</v>
      </c>
      <c r="O582" s="4">
        <f>if(E582 = "male",'Survival Probabilities'!$C$5,if(E582="female",'Survival Probabilities'!$C$6,if(isblank(E582),1)))</f>
        <v>0.7420382166</v>
      </c>
      <c r="P582" s="4">
        <f>if(F582 &lt; 1,'Survival Probabilities'!$C$10,if(and(F582&gt;= 1, F582&lt;5),'Survival Probabilities'!$C$11, if(and(F582&gt;= 5, F582&lt;10),'Survival Probabilities'!$C$12,if(and(F582&gt;= 10, F582&lt;20),'Survival Probabilities'!$C$13,if(and(F582&gt;= 20, F582&lt;30),'Survival Probabilities'!$C$14,if(and(F582&gt;= 30, F582&lt;40),'Survival Probabilities'!$C$15,if(and(F582&gt;= 40, F582&lt;50),'Survival Probabilities'!$C$16,if(and(F582&gt;= 50, F582&lt;60),'Survival Probabilities'!$C$17,if(and(F582&gt;= 60, F582&lt;70),'Survival Probabilities'!$C$18,if(and(F582&gt;= 70, F582&lt;80),5%,if(and(F582&gt;= 80, F582&lt;90),5%,if(isblank(F582),1))))))))))))</f>
        <v>0.35</v>
      </c>
      <c r="Q582" s="4">
        <f>if(L582 = "C",'Survival Probabilities'!$C$7,if(L582="Q",'Survival Probabilities'!$C$8,if(L582="S",'Survival Probabilities'!$C$9,if(isblank(L582),1))))</f>
        <v>0.3369565217</v>
      </c>
      <c r="R582" s="5">
        <f>if(M582='Survival Probabilities'!$B$21,'Survival Probabilities'!$C$21,if(M582='Survival Probabilities'!$B$22,'Survival Probabilities'!$C$22,if(M582='Survival Probabilities'!$B$23,'Survival Probabilities'!$C$23,if(M582='Survival Probabilities'!$B$24,'Survival Probabilities'!$C$24,if(M582='Survival Probabilities'!$B$25,'Survival Probabilities'!$C$25,if(M582='Survival Probabilities'!$B$26,'Survival Probabilities'!$C$26,if(M582='Survival Probabilities'!$B$27,'Survival Probabilities'!$C$27,if(M582='Survival Probabilities'!$B$28,5%,if(M582="",1)))))))))</f>
        <v>1</v>
      </c>
      <c r="S582" s="4">
        <f t="shared" si="1"/>
        <v>0.04137801125</v>
      </c>
      <c r="T582" s="5">
        <f>if(S582&gt;='Survival Probabilities'!$J$4,1,0)</f>
        <v>1</v>
      </c>
      <c r="U582" s="5">
        <f t="shared" si="2"/>
        <v>1</v>
      </c>
    </row>
    <row r="583">
      <c r="A583" s="3">
        <v>582.0</v>
      </c>
      <c r="B583" s="3">
        <v>1.0</v>
      </c>
      <c r="C583" s="3">
        <v>1.0</v>
      </c>
      <c r="D583" s="3" t="s">
        <v>840</v>
      </c>
      <c r="E583" s="3" t="s">
        <v>26</v>
      </c>
      <c r="F583" s="3">
        <v>39.0</v>
      </c>
      <c r="G583" s="3">
        <v>1.0</v>
      </c>
      <c r="H583" s="3">
        <v>1.0</v>
      </c>
      <c r="I583" s="3">
        <v>17421.0</v>
      </c>
      <c r="J583" s="3">
        <v>110.8833</v>
      </c>
      <c r="K583" s="3" t="s">
        <v>841</v>
      </c>
      <c r="L583" s="3" t="s">
        <v>29</v>
      </c>
      <c r="M583" s="5" t="str">
        <f t="shared" si="3"/>
        <v>C</v>
      </c>
      <c r="N583" s="4">
        <f>if(C583=1,'Survival Probabilities'!$C$2,if(C583 = 2,'Survival Probabilities'!$C$3,if(C583 = 3,'Survival Probabilities'!$C$4,if(isblank(C583),1))))</f>
        <v>0.6296296296</v>
      </c>
      <c r="O583" s="4">
        <f>if(E583 = "male",'Survival Probabilities'!$C$5,if(E583="female",'Survival Probabilities'!$C$6,if(isblank(E583),1)))</f>
        <v>0.7420382166</v>
      </c>
      <c r="P583" s="4">
        <f>if(F583 &lt; 1,'Survival Probabilities'!$C$10,if(and(F583&gt;= 1, F583&lt;5),'Survival Probabilities'!$C$11, if(and(F583&gt;= 5, F583&lt;10),'Survival Probabilities'!$C$12,if(and(F583&gt;= 10, F583&lt;20),'Survival Probabilities'!$C$13,if(and(F583&gt;= 20, F583&lt;30),'Survival Probabilities'!$C$14,if(and(F583&gt;= 30, F583&lt;40),'Survival Probabilities'!$C$15,if(and(F583&gt;= 40, F583&lt;50),'Survival Probabilities'!$C$16,if(and(F583&gt;= 50, F583&lt;60),'Survival Probabilities'!$C$17,if(and(F583&gt;= 60, F583&lt;70),'Survival Probabilities'!$C$18,if(and(F583&gt;= 70, F583&lt;80),5%,if(and(F583&gt;= 80, F583&lt;90),5%,if(isblank(F583),1))))))))))))</f>
        <v>0.4371257485</v>
      </c>
      <c r="Q583" s="4">
        <f>if(L583 = "C",'Survival Probabilities'!$C$7,if(L583="Q",'Survival Probabilities'!$C$8,if(L583="S",'Survival Probabilities'!$C$9,if(isblank(L583),1))))</f>
        <v>0.5535714286</v>
      </c>
      <c r="R583" s="4">
        <f>if(M583='Survival Probabilities'!$B$21,'Survival Probabilities'!$C$21,if(M583='Survival Probabilities'!$B$22,'Survival Probabilities'!$C$22,if(M583='Survival Probabilities'!$B$23,'Survival Probabilities'!$C$23,if(M583='Survival Probabilities'!$B$24,'Survival Probabilities'!$C$24,if(M583='Survival Probabilities'!$B$25,'Survival Probabilities'!$C$25,if(M583='Survival Probabilities'!$B$26,'Survival Probabilities'!$C$26,if(M583='Survival Probabilities'!$B$27,'Survival Probabilities'!$C$27,if(M583='Survival Probabilities'!$B$28,5%,if(M583="",1)))))))))</f>
        <v>0.593220339</v>
      </c>
      <c r="S583" s="4">
        <f t="shared" si="1"/>
        <v>0.06706678975</v>
      </c>
      <c r="T583" s="5">
        <f>if(S583&gt;='Survival Probabilities'!$J$4,1,0)</f>
        <v>1</v>
      </c>
      <c r="U583" s="5">
        <f t="shared" si="2"/>
        <v>1</v>
      </c>
    </row>
    <row r="584">
      <c r="A584" s="3">
        <v>583.0</v>
      </c>
      <c r="B584" s="3">
        <v>0.0</v>
      </c>
      <c r="C584" s="3">
        <v>2.0</v>
      </c>
      <c r="D584" s="3" t="s">
        <v>842</v>
      </c>
      <c r="E584" s="3" t="s">
        <v>22</v>
      </c>
      <c r="F584" s="3">
        <v>54.0</v>
      </c>
      <c r="G584" s="3">
        <v>0.0</v>
      </c>
      <c r="H584" s="3">
        <v>0.0</v>
      </c>
      <c r="I584" s="3">
        <v>28403.0</v>
      </c>
      <c r="J584" s="3">
        <v>26.0</v>
      </c>
      <c r="L584" s="3" t="s">
        <v>24</v>
      </c>
      <c r="M584" s="5" t="str">
        <f t="shared" si="3"/>
        <v/>
      </c>
      <c r="N584" s="4">
        <f>if(C584=1,'Survival Probabilities'!$C$2,if(C584 = 2,'Survival Probabilities'!$C$3,if(C584 = 3,'Survival Probabilities'!$C$4,if(isblank(C584),1))))</f>
        <v>0.472826087</v>
      </c>
      <c r="O584" s="4">
        <f>if(E584 = "male",'Survival Probabilities'!$C$5,if(E584="female",'Survival Probabilities'!$C$6,if(isblank(E584),1)))</f>
        <v>0.1889081456</v>
      </c>
      <c r="P584" s="4">
        <f>if(F584 &lt; 1,'Survival Probabilities'!$C$10,if(and(F584&gt;= 1, F584&lt;5),'Survival Probabilities'!$C$11, if(and(F584&gt;= 5, F584&lt;10),'Survival Probabilities'!$C$12,if(and(F584&gt;= 10, F584&lt;20),'Survival Probabilities'!$C$13,if(and(F584&gt;= 20, F584&lt;30),'Survival Probabilities'!$C$14,if(and(F584&gt;= 30, F584&lt;40),'Survival Probabilities'!$C$15,if(and(F584&gt;= 40, F584&lt;50),'Survival Probabilities'!$C$16,if(and(F584&gt;= 50, F584&lt;60),'Survival Probabilities'!$C$17,if(and(F584&gt;= 60, F584&lt;70),'Survival Probabilities'!$C$18,if(and(F584&gt;= 70, F584&lt;80),5%,if(and(F584&gt;= 80, F584&lt;90),5%,if(isblank(F584),1))))))))))))</f>
        <v>0.4166666667</v>
      </c>
      <c r="Q584" s="4">
        <f>if(L584 = "C",'Survival Probabilities'!$C$7,if(L584="Q",'Survival Probabilities'!$C$8,if(L584="S",'Survival Probabilities'!$C$9,if(isblank(L584),1))))</f>
        <v>0.3369565217</v>
      </c>
      <c r="R584" s="5">
        <f>if(M584='Survival Probabilities'!$B$21,'Survival Probabilities'!$C$21,if(M584='Survival Probabilities'!$B$22,'Survival Probabilities'!$C$22,if(M584='Survival Probabilities'!$B$23,'Survival Probabilities'!$C$23,if(M584='Survival Probabilities'!$B$24,'Survival Probabilities'!$C$24,if(M584='Survival Probabilities'!$B$25,'Survival Probabilities'!$C$25,if(M584='Survival Probabilities'!$B$26,'Survival Probabilities'!$C$26,if(M584='Survival Probabilities'!$B$27,'Survival Probabilities'!$C$27,if(M584='Survival Probabilities'!$B$28,5%,if(M584="",1)))))))))</f>
        <v>1</v>
      </c>
      <c r="S584" s="4">
        <f t="shared" si="1"/>
        <v>0.01254049673</v>
      </c>
      <c r="T584" s="5">
        <f>if(S584&gt;='Survival Probabilities'!$J$4,1,0)</f>
        <v>0</v>
      </c>
      <c r="U584" s="5">
        <f t="shared" si="2"/>
        <v>1</v>
      </c>
    </row>
    <row r="585">
      <c r="A585" s="3">
        <v>584.0</v>
      </c>
      <c r="B585" s="3">
        <v>0.0</v>
      </c>
      <c r="C585" s="3">
        <v>1.0</v>
      </c>
      <c r="D585" s="3" t="s">
        <v>843</v>
      </c>
      <c r="E585" s="3" t="s">
        <v>22</v>
      </c>
      <c r="F585" s="3">
        <v>36.0</v>
      </c>
      <c r="G585" s="3">
        <v>0.0</v>
      </c>
      <c r="H585" s="3">
        <v>0.0</v>
      </c>
      <c r="I585" s="3">
        <v>13049.0</v>
      </c>
      <c r="J585" s="3">
        <v>40.125</v>
      </c>
      <c r="K585" s="3" t="s">
        <v>844</v>
      </c>
      <c r="L585" s="3" t="s">
        <v>29</v>
      </c>
      <c r="M585" s="5" t="str">
        <f t="shared" si="3"/>
        <v>A</v>
      </c>
      <c r="N585" s="4">
        <f>if(C585=1,'Survival Probabilities'!$C$2,if(C585 = 2,'Survival Probabilities'!$C$3,if(C585 = 3,'Survival Probabilities'!$C$4,if(isblank(C585),1))))</f>
        <v>0.6296296296</v>
      </c>
      <c r="O585" s="4">
        <f>if(E585 = "male",'Survival Probabilities'!$C$5,if(E585="female",'Survival Probabilities'!$C$6,if(isblank(E585),1)))</f>
        <v>0.1889081456</v>
      </c>
      <c r="P585" s="4">
        <f>if(F585 &lt; 1,'Survival Probabilities'!$C$10,if(and(F585&gt;= 1, F585&lt;5),'Survival Probabilities'!$C$11, if(and(F585&gt;= 5, F585&lt;10),'Survival Probabilities'!$C$12,if(and(F585&gt;= 10, F585&lt;20),'Survival Probabilities'!$C$13,if(and(F585&gt;= 20, F585&lt;30),'Survival Probabilities'!$C$14,if(and(F585&gt;= 30, F585&lt;40),'Survival Probabilities'!$C$15,if(and(F585&gt;= 40, F585&lt;50),'Survival Probabilities'!$C$16,if(and(F585&gt;= 50, F585&lt;60),'Survival Probabilities'!$C$17,if(and(F585&gt;= 60, F585&lt;70),'Survival Probabilities'!$C$18,if(and(F585&gt;= 70, F585&lt;80),5%,if(and(F585&gt;= 80, F585&lt;90),5%,if(isblank(F585),1))))))))))))</f>
        <v>0.4371257485</v>
      </c>
      <c r="Q585" s="4">
        <f>if(L585 = "C",'Survival Probabilities'!$C$7,if(L585="Q",'Survival Probabilities'!$C$8,if(L585="S",'Survival Probabilities'!$C$9,if(isblank(L585),1))))</f>
        <v>0.5535714286</v>
      </c>
      <c r="R585" s="4">
        <f>if(M585='Survival Probabilities'!$B$21,'Survival Probabilities'!$C$21,if(M585='Survival Probabilities'!$B$22,'Survival Probabilities'!$C$22,if(M585='Survival Probabilities'!$B$23,'Survival Probabilities'!$C$23,if(M585='Survival Probabilities'!$B$24,'Survival Probabilities'!$C$24,if(M585='Survival Probabilities'!$B$25,'Survival Probabilities'!$C$25,if(M585='Survival Probabilities'!$B$26,'Survival Probabilities'!$C$26,if(M585='Survival Probabilities'!$B$27,'Survival Probabilities'!$C$27,if(M585='Survival Probabilities'!$B$28,5%,if(M585="",1)))))))))</f>
        <v>0.4666666667</v>
      </c>
      <c r="S585" s="4">
        <f t="shared" si="1"/>
        <v>0.01343144317</v>
      </c>
      <c r="T585" s="5">
        <f>if(S585&gt;='Survival Probabilities'!$J$4,1,0)</f>
        <v>0</v>
      </c>
      <c r="U585" s="5">
        <f t="shared" si="2"/>
        <v>1</v>
      </c>
    </row>
    <row r="586">
      <c r="A586" s="3">
        <v>585.0</v>
      </c>
      <c r="B586" s="3">
        <v>0.0</v>
      </c>
      <c r="C586" s="3">
        <v>3.0</v>
      </c>
      <c r="D586" s="3" t="s">
        <v>845</v>
      </c>
      <c r="E586" s="3" t="s">
        <v>22</v>
      </c>
      <c r="G586" s="3">
        <v>0.0</v>
      </c>
      <c r="H586" s="3">
        <v>0.0</v>
      </c>
      <c r="I586" s="3">
        <v>3411.0</v>
      </c>
      <c r="J586" s="3">
        <v>8.7125</v>
      </c>
      <c r="L586" s="3" t="s">
        <v>29</v>
      </c>
      <c r="M586" s="5" t="str">
        <f t="shared" si="3"/>
        <v/>
      </c>
      <c r="N586" s="4">
        <f>if(C586=1,'Survival Probabilities'!$C$2,if(C586 = 2,'Survival Probabilities'!$C$3,if(C586 = 3,'Survival Probabilities'!$C$4,if(isblank(C586),1))))</f>
        <v>0.2428571429</v>
      </c>
      <c r="O586" s="4">
        <f>if(E586 = "male",'Survival Probabilities'!$C$5,if(E586="female",'Survival Probabilities'!$C$6,if(isblank(E586),1)))</f>
        <v>0.1889081456</v>
      </c>
      <c r="P586" s="4">
        <f>if(F586 &lt; 1,'Survival Probabilities'!$C$10,if(and(F586&gt;= 1, F586&lt;5),'Survival Probabilities'!$C$11, if(and(F586&gt;= 5, F586&lt;10),'Survival Probabilities'!$C$12,if(and(F586&gt;= 10, F586&lt;20),'Survival Probabilities'!$C$13,if(and(F586&gt;= 20, F586&lt;30),'Survival Probabilities'!$C$14,if(and(F586&gt;= 30, F586&lt;40),'Survival Probabilities'!$C$15,if(and(F586&gt;= 40, F586&lt;50),'Survival Probabilities'!$C$16,if(and(F586&gt;= 50, F586&lt;60),'Survival Probabilities'!$C$17,if(and(F586&gt;= 60, F586&lt;70),'Survival Probabilities'!$C$18,if(and(F586&gt;= 70, F586&lt;80),5%,if(and(F586&gt;= 80, F586&lt;90),5%,if(isblank(F586),1))))))))))))</f>
        <v>1</v>
      </c>
      <c r="Q586" s="4">
        <f>if(L586 = "C",'Survival Probabilities'!$C$7,if(L586="Q",'Survival Probabilities'!$C$8,if(L586="S",'Survival Probabilities'!$C$9,if(isblank(L586),1))))</f>
        <v>0.5535714286</v>
      </c>
      <c r="R586" s="5">
        <f>if(M586='Survival Probabilities'!$B$21,'Survival Probabilities'!$C$21,if(M586='Survival Probabilities'!$B$22,'Survival Probabilities'!$C$22,if(M586='Survival Probabilities'!$B$23,'Survival Probabilities'!$C$23,if(M586='Survival Probabilities'!$B$24,'Survival Probabilities'!$C$24,if(M586='Survival Probabilities'!$B$25,'Survival Probabilities'!$C$25,if(M586='Survival Probabilities'!$B$26,'Survival Probabilities'!$C$26,if(M586='Survival Probabilities'!$B$27,'Survival Probabilities'!$C$27,if(M586='Survival Probabilities'!$B$28,5%,if(M586="",1)))))))))</f>
        <v>1</v>
      </c>
      <c r="S586" s="4">
        <f t="shared" si="1"/>
        <v>0.02539657978</v>
      </c>
      <c r="T586" s="5">
        <f>if(S586&gt;='Survival Probabilities'!$J$4,1,0)</f>
        <v>0</v>
      </c>
      <c r="U586" s="5">
        <f t="shared" si="2"/>
        <v>1</v>
      </c>
    </row>
    <row r="587">
      <c r="A587" s="3">
        <v>586.0</v>
      </c>
      <c r="B587" s="3">
        <v>1.0</v>
      </c>
      <c r="C587" s="3">
        <v>1.0</v>
      </c>
      <c r="D587" s="3" t="s">
        <v>846</v>
      </c>
      <c r="E587" s="3" t="s">
        <v>26</v>
      </c>
      <c r="F587" s="3">
        <v>18.0</v>
      </c>
      <c r="G587" s="3">
        <v>0.0</v>
      </c>
      <c r="H587" s="3">
        <v>2.0</v>
      </c>
      <c r="I587" s="3">
        <v>110413.0</v>
      </c>
      <c r="J587" s="3">
        <v>79.65</v>
      </c>
      <c r="K587" s="3" t="s">
        <v>847</v>
      </c>
      <c r="L587" s="3" t="s">
        <v>24</v>
      </c>
      <c r="M587" s="5" t="str">
        <f t="shared" si="3"/>
        <v>E</v>
      </c>
      <c r="N587" s="4">
        <f>if(C587=1,'Survival Probabilities'!$C$2,if(C587 = 2,'Survival Probabilities'!$C$3,if(C587 = 3,'Survival Probabilities'!$C$4,if(isblank(C587),1))))</f>
        <v>0.6296296296</v>
      </c>
      <c r="O587" s="4">
        <f>if(E587 = "male",'Survival Probabilities'!$C$5,if(E587="female",'Survival Probabilities'!$C$6,if(isblank(E587),1)))</f>
        <v>0.7420382166</v>
      </c>
      <c r="P587" s="4">
        <f>if(F587 &lt; 1,'Survival Probabilities'!$C$10,if(and(F587&gt;= 1, F587&lt;5),'Survival Probabilities'!$C$11, if(and(F587&gt;= 5, F587&lt;10),'Survival Probabilities'!$C$12,if(and(F587&gt;= 10, F587&lt;20),'Survival Probabilities'!$C$13,if(and(F587&gt;= 20, F587&lt;30),'Survival Probabilities'!$C$14,if(and(F587&gt;= 30, F587&lt;40),'Survival Probabilities'!$C$15,if(and(F587&gt;= 40, F587&lt;50),'Survival Probabilities'!$C$16,if(and(F587&gt;= 50, F587&lt;60),'Survival Probabilities'!$C$17,if(and(F587&gt;= 60, F587&lt;70),'Survival Probabilities'!$C$18,if(and(F587&gt;= 70, F587&lt;80),5%,if(and(F587&gt;= 80, F587&lt;90),5%,if(isblank(F587),1))))))))))))</f>
        <v>0.4019607843</v>
      </c>
      <c r="Q587" s="4">
        <f>if(L587 = "C",'Survival Probabilities'!$C$7,if(L587="Q",'Survival Probabilities'!$C$8,if(L587="S",'Survival Probabilities'!$C$9,if(isblank(L587),1))))</f>
        <v>0.3369565217</v>
      </c>
      <c r="R587" s="4">
        <f>if(M587='Survival Probabilities'!$B$21,'Survival Probabilities'!$C$21,if(M587='Survival Probabilities'!$B$22,'Survival Probabilities'!$C$22,if(M587='Survival Probabilities'!$B$23,'Survival Probabilities'!$C$23,if(M587='Survival Probabilities'!$B$24,'Survival Probabilities'!$C$24,if(M587='Survival Probabilities'!$B$25,'Survival Probabilities'!$C$25,if(M587='Survival Probabilities'!$B$26,'Survival Probabilities'!$C$26,if(M587='Survival Probabilities'!$B$27,'Survival Probabilities'!$C$27,if(M587='Survival Probabilities'!$B$28,5%,if(M587="",1)))))))))</f>
        <v>0.75</v>
      </c>
      <c r="S587" s="4">
        <f t="shared" si="1"/>
        <v>0.04746027442</v>
      </c>
      <c r="T587" s="5">
        <f>if(S587&gt;='Survival Probabilities'!$J$4,1,0)</f>
        <v>1</v>
      </c>
      <c r="U587" s="5">
        <f t="shared" si="2"/>
        <v>1</v>
      </c>
    </row>
    <row r="588">
      <c r="A588" s="3">
        <v>587.0</v>
      </c>
      <c r="B588" s="3">
        <v>0.0</v>
      </c>
      <c r="C588" s="3">
        <v>2.0</v>
      </c>
      <c r="D588" s="3" t="s">
        <v>848</v>
      </c>
      <c r="E588" s="3" t="s">
        <v>22</v>
      </c>
      <c r="F588" s="3">
        <v>47.0</v>
      </c>
      <c r="G588" s="3">
        <v>0.0</v>
      </c>
      <c r="H588" s="3">
        <v>0.0</v>
      </c>
      <c r="I588" s="3">
        <v>237565.0</v>
      </c>
      <c r="J588" s="3">
        <v>15.0</v>
      </c>
      <c r="L588" s="3" t="s">
        <v>24</v>
      </c>
      <c r="M588" s="5" t="str">
        <f t="shared" si="3"/>
        <v/>
      </c>
      <c r="N588" s="4">
        <f>if(C588=1,'Survival Probabilities'!$C$2,if(C588 = 2,'Survival Probabilities'!$C$3,if(C588 = 3,'Survival Probabilities'!$C$4,if(isblank(C588),1))))</f>
        <v>0.472826087</v>
      </c>
      <c r="O588" s="4">
        <f>if(E588 = "male",'Survival Probabilities'!$C$5,if(E588="female",'Survival Probabilities'!$C$6,if(isblank(E588),1)))</f>
        <v>0.1889081456</v>
      </c>
      <c r="P588" s="4">
        <f>if(F588 &lt; 1,'Survival Probabilities'!$C$10,if(and(F588&gt;= 1, F588&lt;5),'Survival Probabilities'!$C$11, if(and(F588&gt;= 5, F588&lt;10),'Survival Probabilities'!$C$12,if(and(F588&gt;= 10, F588&lt;20),'Survival Probabilities'!$C$13,if(and(F588&gt;= 20, F588&lt;30),'Survival Probabilities'!$C$14,if(and(F588&gt;= 30, F588&lt;40),'Survival Probabilities'!$C$15,if(and(F588&gt;= 40, F588&lt;50),'Survival Probabilities'!$C$16,if(and(F588&gt;= 50, F588&lt;60),'Survival Probabilities'!$C$17,if(and(F588&gt;= 60, F588&lt;70),'Survival Probabilities'!$C$18,if(and(F588&gt;= 70, F588&lt;80),5%,if(and(F588&gt;= 80, F588&lt;90),5%,if(isblank(F588),1))))))))))))</f>
        <v>0.3820224719</v>
      </c>
      <c r="Q588" s="4">
        <f>if(L588 = "C",'Survival Probabilities'!$C$7,if(L588="Q",'Survival Probabilities'!$C$8,if(L588="S",'Survival Probabilities'!$C$9,if(isblank(L588),1))))</f>
        <v>0.3369565217</v>
      </c>
      <c r="R588" s="5">
        <f>if(M588='Survival Probabilities'!$B$21,'Survival Probabilities'!$C$21,if(M588='Survival Probabilities'!$B$22,'Survival Probabilities'!$C$22,if(M588='Survival Probabilities'!$B$23,'Survival Probabilities'!$C$23,if(M588='Survival Probabilities'!$B$24,'Survival Probabilities'!$C$24,if(M588='Survival Probabilities'!$B$25,'Survival Probabilities'!$C$25,if(M588='Survival Probabilities'!$B$26,'Survival Probabilities'!$C$26,if(M588='Survival Probabilities'!$B$27,'Survival Probabilities'!$C$27,if(M588='Survival Probabilities'!$B$28,5%,if(M588="",1)))))))))</f>
        <v>1</v>
      </c>
      <c r="S588" s="4">
        <f t="shared" si="1"/>
        <v>0.01149780374</v>
      </c>
      <c r="T588" s="5">
        <f>if(S588&gt;='Survival Probabilities'!$J$4,1,0)</f>
        <v>0</v>
      </c>
      <c r="U588" s="5">
        <f t="shared" si="2"/>
        <v>1</v>
      </c>
    </row>
    <row r="589">
      <c r="A589" s="3">
        <v>588.0</v>
      </c>
      <c r="B589" s="3">
        <v>1.0</v>
      </c>
      <c r="C589" s="3">
        <v>1.0</v>
      </c>
      <c r="D589" s="3" t="s">
        <v>849</v>
      </c>
      <c r="E589" s="3" t="s">
        <v>22</v>
      </c>
      <c r="F589" s="3">
        <v>60.0</v>
      </c>
      <c r="G589" s="3">
        <v>1.0</v>
      </c>
      <c r="H589" s="3">
        <v>1.0</v>
      </c>
      <c r="I589" s="3">
        <v>13567.0</v>
      </c>
      <c r="J589" s="3">
        <v>79.2</v>
      </c>
      <c r="K589" s="3" t="s">
        <v>850</v>
      </c>
      <c r="L589" s="3" t="s">
        <v>29</v>
      </c>
      <c r="M589" s="5" t="str">
        <f t="shared" si="3"/>
        <v>B</v>
      </c>
      <c r="N589" s="4">
        <f>if(C589=1,'Survival Probabilities'!$C$2,if(C589 = 2,'Survival Probabilities'!$C$3,if(C589 = 3,'Survival Probabilities'!$C$4,if(isblank(C589),1))))</f>
        <v>0.6296296296</v>
      </c>
      <c r="O589" s="4">
        <f>if(E589 = "male",'Survival Probabilities'!$C$5,if(E589="female",'Survival Probabilities'!$C$6,if(isblank(E589),1)))</f>
        <v>0.1889081456</v>
      </c>
      <c r="P589" s="4">
        <f>if(F589 &lt; 1,'Survival Probabilities'!$C$10,if(and(F589&gt;= 1, F589&lt;5),'Survival Probabilities'!$C$11, if(and(F589&gt;= 5, F589&lt;10),'Survival Probabilities'!$C$12,if(and(F589&gt;= 10, F589&lt;20),'Survival Probabilities'!$C$13,if(and(F589&gt;= 20, F589&lt;30),'Survival Probabilities'!$C$14,if(and(F589&gt;= 30, F589&lt;40),'Survival Probabilities'!$C$15,if(and(F589&gt;= 40, F589&lt;50),'Survival Probabilities'!$C$16,if(and(F589&gt;= 50, F589&lt;60),'Survival Probabilities'!$C$17,if(and(F589&gt;= 60, F589&lt;70),'Survival Probabilities'!$C$18,if(and(F589&gt;= 70, F589&lt;80),5%,if(and(F589&gt;= 80, F589&lt;90),5%,if(isblank(F589),1))))))))))))</f>
        <v>0.3157894737</v>
      </c>
      <c r="Q589" s="4">
        <f>if(L589 = "C",'Survival Probabilities'!$C$7,if(L589="Q",'Survival Probabilities'!$C$8,if(L589="S",'Survival Probabilities'!$C$9,if(isblank(L589),1))))</f>
        <v>0.5535714286</v>
      </c>
      <c r="R589" s="4">
        <f>if(M589='Survival Probabilities'!$B$21,'Survival Probabilities'!$C$21,if(M589='Survival Probabilities'!$B$22,'Survival Probabilities'!$C$22,if(M589='Survival Probabilities'!$B$23,'Survival Probabilities'!$C$23,if(M589='Survival Probabilities'!$B$24,'Survival Probabilities'!$C$24,if(M589='Survival Probabilities'!$B$25,'Survival Probabilities'!$C$25,if(M589='Survival Probabilities'!$B$26,'Survival Probabilities'!$C$26,if(M589='Survival Probabilities'!$B$27,'Survival Probabilities'!$C$27,if(M589='Survival Probabilities'!$B$28,5%,if(M589="",1)))))))))</f>
        <v>0.7446808511</v>
      </c>
      <c r="S589" s="4">
        <f t="shared" si="1"/>
        <v>0.01548379257</v>
      </c>
      <c r="T589" s="5">
        <f>if(S589&gt;='Survival Probabilities'!$J$4,1,0)</f>
        <v>0</v>
      </c>
      <c r="U589" s="5">
        <f t="shared" si="2"/>
        <v>0</v>
      </c>
    </row>
    <row r="590">
      <c r="A590" s="3">
        <v>589.0</v>
      </c>
      <c r="B590" s="3">
        <v>0.0</v>
      </c>
      <c r="C590" s="3">
        <v>3.0</v>
      </c>
      <c r="D590" s="3" t="s">
        <v>851</v>
      </c>
      <c r="E590" s="3" t="s">
        <v>22</v>
      </c>
      <c r="F590" s="3">
        <v>22.0</v>
      </c>
      <c r="G590" s="3">
        <v>0.0</v>
      </c>
      <c r="H590" s="3">
        <v>0.0</v>
      </c>
      <c r="I590" s="3">
        <v>14973.0</v>
      </c>
      <c r="J590" s="3">
        <v>8.05</v>
      </c>
      <c r="L590" s="3" t="s">
        <v>24</v>
      </c>
      <c r="M590" s="5" t="str">
        <f t="shared" si="3"/>
        <v/>
      </c>
      <c r="N590" s="4">
        <f>if(C590=1,'Survival Probabilities'!$C$2,if(C590 = 2,'Survival Probabilities'!$C$3,if(C590 = 3,'Survival Probabilities'!$C$4,if(isblank(C590),1))))</f>
        <v>0.2428571429</v>
      </c>
      <c r="O590" s="4">
        <f>if(E590 = "male",'Survival Probabilities'!$C$5,if(E590="female",'Survival Probabilities'!$C$6,if(isblank(E590),1)))</f>
        <v>0.1889081456</v>
      </c>
      <c r="P590" s="4">
        <f>if(F590 &lt; 1,'Survival Probabilities'!$C$10,if(and(F590&gt;= 1, F590&lt;5),'Survival Probabilities'!$C$11, if(and(F590&gt;= 5, F590&lt;10),'Survival Probabilities'!$C$12,if(and(F590&gt;= 10, F590&lt;20),'Survival Probabilities'!$C$13,if(and(F590&gt;= 20, F590&lt;30),'Survival Probabilities'!$C$14,if(and(F590&gt;= 30, F590&lt;40),'Survival Probabilities'!$C$15,if(and(F590&gt;= 40, F590&lt;50),'Survival Probabilities'!$C$16,if(and(F590&gt;= 50, F590&lt;60),'Survival Probabilities'!$C$17,if(and(F590&gt;= 60, F590&lt;70),'Survival Probabilities'!$C$18,if(and(F590&gt;= 70, F590&lt;80),5%,if(and(F590&gt;= 80, F590&lt;90),5%,if(isblank(F590),1))))))))))))</f>
        <v>0.35</v>
      </c>
      <c r="Q590" s="4">
        <f>if(L590 = "C",'Survival Probabilities'!$C$7,if(L590="Q",'Survival Probabilities'!$C$8,if(L590="S",'Survival Probabilities'!$C$9,if(isblank(L590),1))))</f>
        <v>0.3369565217</v>
      </c>
      <c r="R590" s="5">
        <f>if(M590='Survival Probabilities'!$B$21,'Survival Probabilities'!$C$21,if(M590='Survival Probabilities'!$B$22,'Survival Probabilities'!$C$22,if(M590='Survival Probabilities'!$B$23,'Survival Probabilities'!$C$23,if(M590='Survival Probabilities'!$B$24,'Survival Probabilities'!$C$24,if(M590='Survival Probabilities'!$B$25,'Survival Probabilities'!$C$25,if(M590='Survival Probabilities'!$B$26,'Survival Probabilities'!$C$26,if(M590='Survival Probabilities'!$B$27,'Survival Probabilities'!$C$27,if(M590='Survival Probabilities'!$B$28,5%,if(M590="",1)))))))))</f>
        <v>1</v>
      </c>
      <c r="S590" s="4">
        <f t="shared" si="1"/>
        <v>0.005410575691</v>
      </c>
      <c r="T590" s="5">
        <f>if(S590&gt;='Survival Probabilities'!$J$4,1,0)</f>
        <v>0</v>
      </c>
      <c r="U590" s="5">
        <f t="shared" si="2"/>
        <v>1</v>
      </c>
    </row>
    <row r="591">
      <c r="A591" s="3">
        <v>590.0</v>
      </c>
      <c r="B591" s="3">
        <v>0.0</v>
      </c>
      <c r="C591" s="3">
        <v>3.0</v>
      </c>
      <c r="D591" s="3" t="s">
        <v>852</v>
      </c>
      <c r="E591" s="3" t="s">
        <v>22</v>
      </c>
      <c r="G591" s="3">
        <v>0.0</v>
      </c>
      <c r="H591" s="3">
        <v>0.0</v>
      </c>
      <c r="I591" s="3" t="s">
        <v>853</v>
      </c>
      <c r="J591" s="3">
        <v>8.05</v>
      </c>
      <c r="L591" s="3" t="s">
        <v>24</v>
      </c>
      <c r="M591" s="5" t="str">
        <f t="shared" si="3"/>
        <v/>
      </c>
      <c r="N591" s="4">
        <f>if(C591=1,'Survival Probabilities'!$C$2,if(C591 = 2,'Survival Probabilities'!$C$3,if(C591 = 3,'Survival Probabilities'!$C$4,if(isblank(C591),1))))</f>
        <v>0.2428571429</v>
      </c>
      <c r="O591" s="4">
        <f>if(E591 = "male",'Survival Probabilities'!$C$5,if(E591="female",'Survival Probabilities'!$C$6,if(isblank(E591),1)))</f>
        <v>0.1889081456</v>
      </c>
      <c r="P591" s="4">
        <f>if(F591 &lt; 1,'Survival Probabilities'!$C$10,if(and(F591&gt;= 1, F591&lt;5),'Survival Probabilities'!$C$11, if(and(F591&gt;= 5, F591&lt;10),'Survival Probabilities'!$C$12,if(and(F591&gt;= 10, F591&lt;20),'Survival Probabilities'!$C$13,if(and(F591&gt;= 20, F591&lt;30),'Survival Probabilities'!$C$14,if(and(F591&gt;= 30, F591&lt;40),'Survival Probabilities'!$C$15,if(and(F591&gt;= 40, F591&lt;50),'Survival Probabilities'!$C$16,if(and(F591&gt;= 50, F591&lt;60),'Survival Probabilities'!$C$17,if(and(F591&gt;= 60, F591&lt;70),'Survival Probabilities'!$C$18,if(and(F591&gt;= 70, F591&lt;80),5%,if(and(F591&gt;= 80, F591&lt;90),5%,if(isblank(F591),1))))))))))))</f>
        <v>1</v>
      </c>
      <c r="Q591" s="4">
        <f>if(L591 = "C",'Survival Probabilities'!$C$7,if(L591="Q",'Survival Probabilities'!$C$8,if(L591="S",'Survival Probabilities'!$C$9,if(isblank(L591),1))))</f>
        <v>0.3369565217</v>
      </c>
      <c r="R591" s="5">
        <f>if(M591='Survival Probabilities'!$B$21,'Survival Probabilities'!$C$21,if(M591='Survival Probabilities'!$B$22,'Survival Probabilities'!$C$22,if(M591='Survival Probabilities'!$B$23,'Survival Probabilities'!$C$23,if(M591='Survival Probabilities'!$B$24,'Survival Probabilities'!$C$24,if(M591='Survival Probabilities'!$B$25,'Survival Probabilities'!$C$25,if(M591='Survival Probabilities'!$B$26,'Survival Probabilities'!$C$26,if(M591='Survival Probabilities'!$B$27,'Survival Probabilities'!$C$27,if(M591='Survival Probabilities'!$B$28,5%,if(M591="",1)))))))))</f>
        <v>1</v>
      </c>
      <c r="S591" s="4">
        <f t="shared" si="1"/>
        <v>0.01545878769</v>
      </c>
      <c r="T591" s="5">
        <f>if(S591&gt;='Survival Probabilities'!$J$4,1,0)</f>
        <v>0</v>
      </c>
      <c r="U591" s="5">
        <f t="shared" si="2"/>
        <v>1</v>
      </c>
    </row>
    <row r="592">
      <c r="A592" s="3">
        <v>591.0</v>
      </c>
      <c r="B592" s="3">
        <v>0.0</v>
      </c>
      <c r="C592" s="3">
        <v>3.0</v>
      </c>
      <c r="D592" s="3" t="s">
        <v>854</v>
      </c>
      <c r="E592" s="3" t="s">
        <v>22</v>
      </c>
      <c r="F592" s="3">
        <v>35.0</v>
      </c>
      <c r="G592" s="3">
        <v>0.0</v>
      </c>
      <c r="H592" s="3">
        <v>0.0</v>
      </c>
      <c r="I592" s="3" t="s">
        <v>855</v>
      </c>
      <c r="J592" s="3">
        <v>7.125</v>
      </c>
      <c r="L592" s="3" t="s">
        <v>24</v>
      </c>
      <c r="M592" s="5" t="str">
        <f t="shared" si="3"/>
        <v/>
      </c>
      <c r="N592" s="4">
        <f>if(C592=1,'Survival Probabilities'!$C$2,if(C592 = 2,'Survival Probabilities'!$C$3,if(C592 = 3,'Survival Probabilities'!$C$4,if(isblank(C592),1))))</f>
        <v>0.2428571429</v>
      </c>
      <c r="O592" s="4">
        <f>if(E592 = "male",'Survival Probabilities'!$C$5,if(E592="female",'Survival Probabilities'!$C$6,if(isblank(E592),1)))</f>
        <v>0.1889081456</v>
      </c>
      <c r="P592" s="4">
        <f>if(F592 &lt; 1,'Survival Probabilities'!$C$10,if(and(F592&gt;= 1, F592&lt;5),'Survival Probabilities'!$C$11, if(and(F592&gt;= 5, F592&lt;10),'Survival Probabilities'!$C$12,if(and(F592&gt;= 10, F592&lt;20),'Survival Probabilities'!$C$13,if(and(F592&gt;= 20, F592&lt;30),'Survival Probabilities'!$C$14,if(and(F592&gt;= 30, F592&lt;40),'Survival Probabilities'!$C$15,if(and(F592&gt;= 40, F592&lt;50),'Survival Probabilities'!$C$16,if(and(F592&gt;= 50, F592&lt;60),'Survival Probabilities'!$C$17,if(and(F592&gt;= 60, F592&lt;70),'Survival Probabilities'!$C$18,if(and(F592&gt;= 70, F592&lt;80),5%,if(and(F592&gt;= 80, F592&lt;90),5%,if(isblank(F592),1))))))))))))</f>
        <v>0.4371257485</v>
      </c>
      <c r="Q592" s="4">
        <f>if(L592 = "C",'Survival Probabilities'!$C$7,if(L592="Q",'Survival Probabilities'!$C$8,if(L592="S",'Survival Probabilities'!$C$9,if(isblank(L592),1))))</f>
        <v>0.3369565217</v>
      </c>
      <c r="R592" s="5">
        <f>if(M592='Survival Probabilities'!$B$21,'Survival Probabilities'!$C$21,if(M592='Survival Probabilities'!$B$22,'Survival Probabilities'!$C$22,if(M592='Survival Probabilities'!$B$23,'Survival Probabilities'!$C$23,if(M592='Survival Probabilities'!$B$24,'Survival Probabilities'!$C$24,if(M592='Survival Probabilities'!$B$25,'Survival Probabilities'!$C$25,if(M592='Survival Probabilities'!$B$26,'Survival Probabilities'!$C$26,if(M592='Survival Probabilities'!$B$27,'Survival Probabilities'!$C$27,if(M592='Survival Probabilities'!$B$28,5%,if(M592="",1)))))))))</f>
        <v>1</v>
      </c>
      <c r="S592" s="4">
        <f t="shared" si="1"/>
        <v>0.00675743414</v>
      </c>
      <c r="T592" s="5">
        <f>if(S592&gt;='Survival Probabilities'!$J$4,1,0)</f>
        <v>0</v>
      </c>
      <c r="U592" s="5">
        <f t="shared" si="2"/>
        <v>1</v>
      </c>
    </row>
    <row r="593">
      <c r="A593" s="3">
        <v>592.0</v>
      </c>
      <c r="B593" s="3">
        <v>1.0</v>
      </c>
      <c r="C593" s="3">
        <v>1.0</v>
      </c>
      <c r="D593" s="3" t="s">
        <v>856</v>
      </c>
      <c r="E593" s="3" t="s">
        <v>26</v>
      </c>
      <c r="F593" s="3">
        <v>52.0</v>
      </c>
      <c r="G593" s="3">
        <v>1.0</v>
      </c>
      <c r="H593" s="3">
        <v>0.0</v>
      </c>
      <c r="I593" s="3">
        <v>36947.0</v>
      </c>
      <c r="J593" s="3">
        <v>78.2667</v>
      </c>
      <c r="K593" s="3" t="s">
        <v>725</v>
      </c>
      <c r="L593" s="3" t="s">
        <v>29</v>
      </c>
      <c r="M593" s="5" t="str">
        <f t="shared" si="3"/>
        <v>D</v>
      </c>
      <c r="N593" s="4">
        <f>if(C593=1,'Survival Probabilities'!$C$2,if(C593 = 2,'Survival Probabilities'!$C$3,if(C593 = 3,'Survival Probabilities'!$C$4,if(isblank(C593),1))))</f>
        <v>0.6296296296</v>
      </c>
      <c r="O593" s="4">
        <f>if(E593 = "male",'Survival Probabilities'!$C$5,if(E593="female",'Survival Probabilities'!$C$6,if(isblank(E593),1)))</f>
        <v>0.7420382166</v>
      </c>
      <c r="P593" s="4">
        <f>if(F593 &lt; 1,'Survival Probabilities'!$C$10,if(and(F593&gt;= 1, F593&lt;5),'Survival Probabilities'!$C$11, if(and(F593&gt;= 5, F593&lt;10),'Survival Probabilities'!$C$12,if(and(F593&gt;= 10, F593&lt;20),'Survival Probabilities'!$C$13,if(and(F593&gt;= 20, F593&lt;30),'Survival Probabilities'!$C$14,if(and(F593&gt;= 30, F593&lt;40),'Survival Probabilities'!$C$15,if(and(F593&gt;= 40, F593&lt;50),'Survival Probabilities'!$C$16,if(and(F593&gt;= 50, F593&lt;60),'Survival Probabilities'!$C$17,if(and(F593&gt;= 60, F593&lt;70),'Survival Probabilities'!$C$18,if(and(F593&gt;= 70, F593&lt;80),5%,if(and(F593&gt;= 80, F593&lt;90),5%,if(isblank(F593),1))))))))))))</f>
        <v>0.4166666667</v>
      </c>
      <c r="Q593" s="4">
        <f>if(L593 = "C",'Survival Probabilities'!$C$7,if(L593="Q",'Survival Probabilities'!$C$8,if(L593="S",'Survival Probabilities'!$C$9,if(isblank(L593),1))))</f>
        <v>0.5535714286</v>
      </c>
      <c r="R593" s="4">
        <f>if(M593='Survival Probabilities'!$B$21,'Survival Probabilities'!$C$21,if(M593='Survival Probabilities'!$B$22,'Survival Probabilities'!$C$22,if(M593='Survival Probabilities'!$B$23,'Survival Probabilities'!$C$23,if(M593='Survival Probabilities'!$B$24,'Survival Probabilities'!$C$24,if(M593='Survival Probabilities'!$B$25,'Survival Probabilities'!$C$25,if(M593='Survival Probabilities'!$B$26,'Survival Probabilities'!$C$26,if(M593='Survival Probabilities'!$B$27,'Survival Probabilities'!$C$27,if(M593='Survival Probabilities'!$B$28,5%,if(M593="",1)))))))))</f>
        <v>0.7575757576</v>
      </c>
      <c r="S593" s="4">
        <f t="shared" si="1"/>
        <v>0.08163942253</v>
      </c>
      <c r="T593" s="5">
        <f>if(S593&gt;='Survival Probabilities'!$J$4,1,0)</f>
        <v>1</v>
      </c>
      <c r="U593" s="5">
        <f t="shared" si="2"/>
        <v>1</v>
      </c>
    </row>
    <row r="594">
      <c r="A594" s="3">
        <v>593.0</v>
      </c>
      <c r="B594" s="3">
        <v>0.0</v>
      </c>
      <c r="C594" s="3">
        <v>3.0</v>
      </c>
      <c r="D594" s="3" t="s">
        <v>857</v>
      </c>
      <c r="E594" s="3" t="s">
        <v>22</v>
      </c>
      <c r="F594" s="3">
        <v>47.0</v>
      </c>
      <c r="G594" s="3">
        <v>0.0</v>
      </c>
      <c r="H594" s="3">
        <v>0.0</v>
      </c>
      <c r="I594" s="3" t="s">
        <v>858</v>
      </c>
      <c r="J594" s="3">
        <v>7.25</v>
      </c>
      <c r="L594" s="3" t="s">
        <v>24</v>
      </c>
      <c r="M594" s="5" t="str">
        <f t="shared" si="3"/>
        <v/>
      </c>
      <c r="N594" s="4">
        <f>if(C594=1,'Survival Probabilities'!$C$2,if(C594 = 2,'Survival Probabilities'!$C$3,if(C594 = 3,'Survival Probabilities'!$C$4,if(isblank(C594),1))))</f>
        <v>0.2428571429</v>
      </c>
      <c r="O594" s="4">
        <f>if(E594 = "male",'Survival Probabilities'!$C$5,if(E594="female",'Survival Probabilities'!$C$6,if(isblank(E594),1)))</f>
        <v>0.1889081456</v>
      </c>
      <c r="P594" s="4">
        <f>if(F594 &lt; 1,'Survival Probabilities'!$C$10,if(and(F594&gt;= 1, F594&lt;5),'Survival Probabilities'!$C$11, if(and(F594&gt;= 5, F594&lt;10),'Survival Probabilities'!$C$12,if(and(F594&gt;= 10, F594&lt;20),'Survival Probabilities'!$C$13,if(and(F594&gt;= 20, F594&lt;30),'Survival Probabilities'!$C$14,if(and(F594&gt;= 30, F594&lt;40),'Survival Probabilities'!$C$15,if(and(F594&gt;= 40, F594&lt;50),'Survival Probabilities'!$C$16,if(and(F594&gt;= 50, F594&lt;60),'Survival Probabilities'!$C$17,if(and(F594&gt;= 60, F594&lt;70),'Survival Probabilities'!$C$18,if(and(F594&gt;= 70, F594&lt;80),5%,if(and(F594&gt;= 80, F594&lt;90),5%,if(isblank(F594),1))))))))))))</f>
        <v>0.3820224719</v>
      </c>
      <c r="Q594" s="4">
        <f>if(L594 = "C",'Survival Probabilities'!$C$7,if(L594="Q",'Survival Probabilities'!$C$8,if(L594="S",'Survival Probabilities'!$C$9,if(isblank(L594),1))))</f>
        <v>0.3369565217</v>
      </c>
      <c r="R594" s="5">
        <f>if(M594='Survival Probabilities'!$B$21,'Survival Probabilities'!$C$21,if(M594='Survival Probabilities'!$B$22,'Survival Probabilities'!$C$22,if(M594='Survival Probabilities'!$B$23,'Survival Probabilities'!$C$23,if(M594='Survival Probabilities'!$B$24,'Survival Probabilities'!$C$24,if(M594='Survival Probabilities'!$B$25,'Survival Probabilities'!$C$25,if(M594='Survival Probabilities'!$B$26,'Survival Probabilities'!$C$26,if(M594='Survival Probabilities'!$B$27,'Survival Probabilities'!$C$27,if(M594='Survival Probabilities'!$B$28,5%,if(M594="",1)))))))))</f>
        <v>1</v>
      </c>
      <c r="S594" s="4">
        <f t="shared" si="1"/>
        <v>0.005905604286</v>
      </c>
      <c r="T594" s="5">
        <f>if(S594&gt;='Survival Probabilities'!$J$4,1,0)</f>
        <v>0</v>
      </c>
      <c r="U594" s="5">
        <f t="shared" si="2"/>
        <v>1</v>
      </c>
    </row>
    <row r="595">
      <c r="A595" s="3">
        <v>594.0</v>
      </c>
      <c r="B595" s="3">
        <v>0.0</v>
      </c>
      <c r="C595" s="3">
        <v>3.0</v>
      </c>
      <c r="D595" s="3" t="s">
        <v>859</v>
      </c>
      <c r="E595" s="3" t="s">
        <v>26</v>
      </c>
      <c r="G595" s="3">
        <v>0.0</v>
      </c>
      <c r="H595" s="3">
        <v>2.0</v>
      </c>
      <c r="I595" s="3">
        <v>364848.0</v>
      </c>
      <c r="J595" s="3">
        <v>7.75</v>
      </c>
      <c r="L595" s="3" t="s">
        <v>36</v>
      </c>
      <c r="M595" s="5" t="str">
        <f t="shared" si="3"/>
        <v/>
      </c>
      <c r="N595" s="4">
        <f>if(C595=1,'Survival Probabilities'!$C$2,if(C595 = 2,'Survival Probabilities'!$C$3,if(C595 = 3,'Survival Probabilities'!$C$4,if(isblank(C595),1))))</f>
        <v>0.2428571429</v>
      </c>
      <c r="O595" s="4">
        <f>if(E595 = "male",'Survival Probabilities'!$C$5,if(E595="female",'Survival Probabilities'!$C$6,if(isblank(E595),1)))</f>
        <v>0.7420382166</v>
      </c>
      <c r="P595" s="4">
        <f>if(F595 &lt; 1,'Survival Probabilities'!$C$10,if(and(F595&gt;= 1, F595&lt;5),'Survival Probabilities'!$C$11, if(and(F595&gt;= 5, F595&lt;10),'Survival Probabilities'!$C$12,if(and(F595&gt;= 10, F595&lt;20),'Survival Probabilities'!$C$13,if(and(F595&gt;= 20, F595&lt;30),'Survival Probabilities'!$C$14,if(and(F595&gt;= 30, F595&lt;40),'Survival Probabilities'!$C$15,if(and(F595&gt;= 40, F595&lt;50),'Survival Probabilities'!$C$16,if(and(F595&gt;= 50, F595&lt;60),'Survival Probabilities'!$C$17,if(and(F595&gt;= 60, F595&lt;70),'Survival Probabilities'!$C$18,if(and(F595&gt;= 70, F595&lt;80),5%,if(and(F595&gt;= 80, F595&lt;90),5%,if(isblank(F595),1))))))))))))</f>
        <v>1</v>
      </c>
      <c r="Q595" s="4">
        <f>if(L595 = "C",'Survival Probabilities'!$C$7,if(L595="Q",'Survival Probabilities'!$C$8,if(L595="S",'Survival Probabilities'!$C$9,if(isblank(L595),1))))</f>
        <v>0.3896103896</v>
      </c>
      <c r="R595" s="5">
        <f>if(M595='Survival Probabilities'!$B$21,'Survival Probabilities'!$C$21,if(M595='Survival Probabilities'!$B$22,'Survival Probabilities'!$C$22,if(M595='Survival Probabilities'!$B$23,'Survival Probabilities'!$C$23,if(M595='Survival Probabilities'!$B$24,'Survival Probabilities'!$C$24,if(M595='Survival Probabilities'!$B$25,'Survival Probabilities'!$C$25,if(M595='Survival Probabilities'!$B$26,'Survival Probabilities'!$C$26,if(M595='Survival Probabilities'!$B$27,'Survival Probabilities'!$C$27,if(M595='Survival Probabilities'!$B$28,5%,if(M595="",1)))))))))</f>
        <v>1</v>
      </c>
      <c r="S595" s="4">
        <f t="shared" si="1"/>
        <v>0.07021140825</v>
      </c>
      <c r="T595" s="5">
        <f>if(S595&gt;='Survival Probabilities'!$J$4,1,0)</f>
        <v>1</v>
      </c>
      <c r="U595" s="5">
        <f t="shared" si="2"/>
        <v>0</v>
      </c>
    </row>
    <row r="596">
      <c r="A596" s="3">
        <v>595.0</v>
      </c>
      <c r="B596" s="3">
        <v>0.0</v>
      </c>
      <c r="C596" s="3">
        <v>2.0</v>
      </c>
      <c r="D596" s="3" t="s">
        <v>860</v>
      </c>
      <c r="E596" s="3" t="s">
        <v>22</v>
      </c>
      <c r="F596" s="3">
        <v>37.0</v>
      </c>
      <c r="G596" s="3">
        <v>1.0</v>
      </c>
      <c r="H596" s="3">
        <v>0.0</v>
      </c>
      <c r="I596" s="3" t="s">
        <v>861</v>
      </c>
      <c r="J596" s="3">
        <v>26.0</v>
      </c>
      <c r="L596" s="3" t="s">
        <v>24</v>
      </c>
      <c r="M596" s="5" t="str">
        <f t="shared" si="3"/>
        <v/>
      </c>
      <c r="N596" s="4">
        <f>if(C596=1,'Survival Probabilities'!$C$2,if(C596 = 2,'Survival Probabilities'!$C$3,if(C596 = 3,'Survival Probabilities'!$C$4,if(isblank(C596),1))))</f>
        <v>0.472826087</v>
      </c>
      <c r="O596" s="4">
        <f>if(E596 = "male",'Survival Probabilities'!$C$5,if(E596="female",'Survival Probabilities'!$C$6,if(isblank(E596),1)))</f>
        <v>0.1889081456</v>
      </c>
      <c r="P596" s="4">
        <f>if(F596 &lt; 1,'Survival Probabilities'!$C$10,if(and(F596&gt;= 1, F596&lt;5),'Survival Probabilities'!$C$11, if(and(F596&gt;= 5, F596&lt;10),'Survival Probabilities'!$C$12,if(and(F596&gt;= 10, F596&lt;20),'Survival Probabilities'!$C$13,if(and(F596&gt;= 20, F596&lt;30),'Survival Probabilities'!$C$14,if(and(F596&gt;= 30, F596&lt;40),'Survival Probabilities'!$C$15,if(and(F596&gt;= 40, F596&lt;50),'Survival Probabilities'!$C$16,if(and(F596&gt;= 50, F596&lt;60),'Survival Probabilities'!$C$17,if(and(F596&gt;= 60, F596&lt;70),'Survival Probabilities'!$C$18,if(and(F596&gt;= 70, F596&lt;80),5%,if(and(F596&gt;= 80, F596&lt;90),5%,if(isblank(F596),1))))))))))))</f>
        <v>0.4371257485</v>
      </c>
      <c r="Q596" s="4">
        <f>if(L596 = "C",'Survival Probabilities'!$C$7,if(L596="Q",'Survival Probabilities'!$C$8,if(L596="S",'Survival Probabilities'!$C$9,if(isblank(L596),1))))</f>
        <v>0.3369565217</v>
      </c>
      <c r="R596" s="5">
        <f>if(M596='Survival Probabilities'!$B$21,'Survival Probabilities'!$C$21,if(M596='Survival Probabilities'!$B$22,'Survival Probabilities'!$C$22,if(M596='Survival Probabilities'!$B$23,'Survival Probabilities'!$C$23,if(M596='Survival Probabilities'!$B$24,'Survival Probabilities'!$C$24,if(M596='Survival Probabilities'!$B$25,'Survival Probabilities'!$C$25,if(M596='Survival Probabilities'!$B$26,'Survival Probabilities'!$C$26,if(M596='Survival Probabilities'!$B$27,'Survival Probabilities'!$C$27,if(M596='Survival Probabilities'!$B$28,5%,if(M596="",1)))))))))</f>
        <v>1</v>
      </c>
      <c r="S596" s="4">
        <f t="shared" si="1"/>
        <v>0.01315625764</v>
      </c>
      <c r="T596" s="5">
        <f>if(S596&gt;='Survival Probabilities'!$J$4,1,0)</f>
        <v>0</v>
      </c>
      <c r="U596" s="5">
        <f t="shared" si="2"/>
        <v>1</v>
      </c>
    </row>
    <row r="597">
      <c r="A597" s="3">
        <v>596.0</v>
      </c>
      <c r="B597" s="3">
        <v>0.0</v>
      </c>
      <c r="C597" s="3">
        <v>3.0</v>
      </c>
      <c r="D597" s="3" t="s">
        <v>862</v>
      </c>
      <c r="E597" s="3" t="s">
        <v>22</v>
      </c>
      <c r="F597" s="3">
        <v>36.0</v>
      </c>
      <c r="G597" s="3">
        <v>1.0</v>
      </c>
      <c r="H597" s="3">
        <v>1.0</v>
      </c>
      <c r="I597" s="3">
        <v>345773.0</v>
      </c>
      <c r="J597" s="3">
        <v>24.15</v>
      </c>
      <c r="L597" s="3" t="s">
        <v>24</v>
      </c>
      <c r="M597" s="5" t="str">
        <f t="shared" si="3"/>
        <v/>
      </c>
      <c r="N597" s="4">
        <f>if(C597=1,'Survival Probabilities'!$C$2,if(C597 = 2,'Survival Probabilities'!$C$3,if(C597 = 3,'Survival Probabilities'!$C$4,if(isblank(C597),1))))</f>
        <v>0.2428571429</v>
      </c>
      <c r="O597" s="4">
        <f>if(E597 = "male",'Survival Probabilities'!$C$5,if(E597="female",'Survival Probabilities'!$C$6,if(isblank(E597),1)))</f>
        <v>0.1889081456</v>
      </c>
      <c r="P597" s="4">
        <f>if(F597 &lt; 1,'Survival Probabilities'!$C$10,if(and(F597&gt;= 1, F597&lt;5),'Survival Probabilities'!$C$11, if(and(F597&gt;= 5, F597&lt;10),'Survival Probabilities'!$C$12,if(and(F597&gt;= 10, F597&lt;20),'Survival Probabilities'!$C$13,if(and(F597&gt;= 20, F597&lt;30),'Survival Probabilities'!$C$14,if(and(F597&gt;= 30, F597&lt;40),'Survival Probabilities'!$C$15,if(and(F597&gt;= 40, F597&lt;50),'Survival Probabilities'!$C$16,if(and(F597&gt;= 50, F597&lt;60),'Survival Probabilities'!$C$17,if(and(F597&gt;= 60, F597&lt;70),'Survival Probabilities'!$C$18,if(and(F597&gt;= 70, F597&lt;80),5%,if(and(F597&gt;= 80, F597&lt;90),5%,if(isblank(F597),1))))))))))))</f>
        <v>0.4371257485</v>
      </c>
      <c r="Q597" s="4">
        <f>if(L597 = "C",'Survival Probabilities'!$C$7,if(L597="Q",'Survival Probabilities'!$C$8,if(L597="S",'Survival Probabilities'!$C$9,if(isblank(L597),1))))</f>
        <v>0.3369565217</v>
      </c>
      <c r="R597" s="5">
        <f>if(M597='Survival Probabilities'!$B$21,'Survival Probabilities'!$C$21,if(M597='Survival Probabilities'!$B$22,'Survival Probabilities'!$C$22,if(M597='Survival Probabilities'!$B$23,'Survival Probabilities'!$C$23,if(M597='Survival Probabilities'!$B$24,'Survival Probabilities'!$C$24,if(M597='Survival Probabilities'!$B$25,'Survival Probabilities'!$C$25,if(M597='Survival Probabilities'!$B$26,'Survival Probabilities'!$C$26,if(M597='Survival Probabilities'!$B$27,'Survival Probabilities'!$C$27,if(M597='Survival Probabilities'!$B$28,5%,if(M597="",1)))))))))</f>
        <v>1</v>
      </c>
      <c r="S597" s="4">
        <f t="shared" si="1"/>
        <v>0.00675743414</v>
      </c>
      <c r="T597" s="5">
        <f>if(S597&gt;='Survival Probabilities'!$J$4,1,0)</f>
        <v>0</v>
      </c>
      <c r="U597" s="5">
        <f t="shared" si="2"/>
        <v>1</v>
      </c>
    </row>
    <row r="598">
      <c r="A598" s="3">
        <v>597.0</v>
      </c>
      <c r="B598" s="3">
        <v>1.0</v>
      </c>
      <c r="C598" s="3">
        <v>2.0</v>
      </c>
      <c r="D598" s="3" t="s">
        <v>863</v>
      </c>
      <c r="E598" s="3" t="s">
        <v>26</v>
      </c>
      <c r="G598" s="3">
        <v>0.0</v>
      </c>
      <c r="H598" s="3">
        <v>0.0</v>
      </c>
      <c r="I598" s="3">
        <v>248727.0</v>
      </c>
      <c r="J598" s="3">
        <v>33.0</v>
      </c>
      <c r="L598" s="3" t="s">
        <v>24</v>
      </c>
      <c r="M598" s="5" t="str">
        <f t="shared" si="3"/>
        <v/>
      </c>
      <c r="N598" s="4">
        <f>if(C598=1,'Survival Probabilities'!$C$2,if(C598 = 2,'Survival Probabilities'!$C$3,if(C598 = 3,'Survival Probabilities'!$C$4,if(isblank(C598),1))))</f>
        <v>0.472826087</v>
      </c>
      <c r="O598" s="4">
        <f>if(E598 = "male",'Survival Probabilities'!$C$5,if(E598="female",'Survival Probabilities'!$C$6,if(isblank(E598),1)))</f>
        <v>0.7420382166</v>
      </c>
      <c r="P598" s="4">
        <f>if(F598 &lt; 1,'Survival Probabilities'!$C$10,if(and(F598&gt;= 1, F598&lt;5),'Survival Probabilities'!$C$11, if(and(F598&gt;= 5, F598&lt;10),'Survival Probabilities'!$C$12,if(and(F598&gt;= 10, F598&lt;20),'Survival Probabilities'!$C$13,if(and(F598&gt;= 20, F598&lt;30),'Survival Probabilities'!$C$14,if(and(F598&gt;= 30, F598&lt;40),'Survival Probabilities'!$C$15,if(and(F598&gt;= 40, F598&lt;50),'Survival Probabilities'!$C$16,if(and(F598&gt;= 50, F598&lt;60),'Survival Probabilities'!$C$17,if(and(F598&gt;= 60, F598&lt;70),'Survival Probabilities'!$C$18,if(and(F598&gt;= 70, F598&lt;80),5%,if(and(F598&gt;= 80, F598&lt;90),5%,if(isblank(F598),1))))))))))))</f>
        <v>1</v>
      </c>
      <c r="Q598" s="4">
        <f>if(L598 = "C",'Survival Probabilities'!$C$7,if(L598="Q",'Survival Probabilities'!$C$8,if(L598="S",'Survival Probabilities'!$C$9,if(isblank(L598),1))))</f>
        <v>0.3369565217</v>
      </c>
      <c r="R598" s="5">
        <f>if(M598='Survival Probabilities'!$B$21,'Survival Probabilities'!$C$21,if(M598='Survival Probabilities'!$B$22,'Survival Probabilities'!$C$22,if(M598='Survival Probabilities'!$B$23,'Survival Probabilities'!$C$23,if(M598='Survival Probabilities'!$B$24,'Survival Probabilities'!$C$24,if(M598='Survival Probabilities'!$B$25,'Survival Probabilities'!$C$25,if(M598='Survival Probabilities'!$B$26,'Survival Probabilities'!$C$26,if(M598='Survival Probabilities'!$B$27,'Survival Probabilities'!$C$27,if(M598='Survival Probabilities'!$B$28,5%,if(M598="",1)))))))))</f>
        <v>1</v>
      </c>
      <c r="S598" s="4">
        <f t="shared" si="1"/>
        <v>0.1182228893</v>
      </c>
      <c r="T598" s="5">
        <f>if(S598&gt;='Survival Probabilities'!$J$4,1,0)</f>
        <v>1</v>
      </c>
      <c r="U598" s="5">
        <f t="shared" si="2"/>
        <v>1</v>
      </c>
    </row>
    <row r="599">
      <c r="A599" s="3">
        <v>598.0</v>
      </c>
      <c r="B599" s="3">
        <v>0.0</v>
      </c>
      <c r="C599" s="3">
        <v>3.0</v>
      </c>
      <c r="D599" s="3" t="s">
        <v>864</v>
      </c>
      <c r="E599" s="3" t="s">
        <v>22</v>
      </c>
      <c r="F599" s="3">
        <v>49.0</v>
      </c>
      <c r="G599" s="3">
        <v>0.0</v>
      </c>
      <c r="H599" s="3">
        <v>0.0</v>
      </c>
      <c r="I599" s="3" t="s">
        <v>289</v>
      </c>
      <c r="J599" s="3">
        <v>0.0</v>
      </c>
      <c r="L599" s="3" t="s">
        <v>24</v>
      </c>
      <c r="M599" s="5" t="str">
        <f t="shared" si="3"/>
        <v/>
      </c>
      <c r="N599" s="4">
        <f>if(C599=1,'Survival Probabilities'!$C$2,if(C599 = 2,'Survival Probabilities'!$C$3,if(C599 = 3,'Survival Probabilities'!$C$4,if(isblank(C599),1))))</f>
        <v>0.2428571429</v>
      </c>
      <c r="O599" s="4">
        <f>if(E599 = "male",'Survival Probabilities'!$C$5,if(E599="female",'Survival Probabilities'!$C$6,if(isblank(E599),1)))</f>
        <v>0.1889081456</v>
      </c>
      <c r="P599" s="4">
        <f>if(F599 &lt; 1,'Survival Probabilities'!$C$10,if(and(F599&gt;= 1, F599&lt;5),'Survival Probabilities'!$C$11, if(and(F599&gt;= 5, F599&lt;10),'Survival Probabilities'!$C$12,if(and(F599&gt;= 10, F599&lt;20),'Survival Probabilities'!$C$13,if(and(F599&gt;= 20, F599&lt;30),'Survival Probabilities'!$C$14,if(and(F599&gt;= 30, F599&lt;40),'Survival Probabilities'!$C$15,if(and(F599&gt;= 40, F599&lt;50),'Survival Probabilities'!$C$16,if(and(F599&gt;= 50, F599&lt;60),'Survival Probabilities'!$C$17,if(and(F599&gt;= 60, F599&lt;70),'Survival Probabilities'!$C$18,if(and(F599&gt;= 70, F599&lt;80),5%,if(and(F599&gt;= 80, F599&lt;90),5%,if(isblank(F599),1))))))))))))</f>
        <v>0.3820224719</v>
      </c>
      <c r="Q599" s="4">
        <f>if(L599 = "C",'Survival Probabilities'!$C$7,if(L599="Q",'Survival Probabilities'!$C$8,if(L599="S",'Survival Probabilities'!$C$9,if(isblank(L599),1))))</f>
        <v>0.3369565217</v>
      </c>
      <c r="R599" s="5">
        <f>if(M599='Survival Probabilities'!$B$21,'Survival Probabilities'!$C$21,if(M599='Survival Probabilities'!$B$22,'Survival Probabilities'!$C$22,if(M599='Survival Probabilities'!$B$23,'Survival Probabilities'!$C$23,if(M599='Survival Probabilities'!$B$24,'Survival Probabilities'!$C$24,if(M599='Survival Probabilities'!$B$25,'Survival Probabilities'!$C$25,if(M599='Survival Probabilities'!$B$26,'Survival Probabilities'!$C$26,if(M599='Survival Probabilities'!$B$27,'Survival Probabilities'!$C$27,if(M599='Survival Probabilities'!$B$28,5%,if(M599="",1)))))))))</f>
        <v>1</v>
      </c>
      <c r="S599" s="4">
        <f t="shared" si="1"/>
        <v>0.005905604286</v>
      </c>
      <c r="T599" s="5">
        <f>if(S599&gt;='Survival Probabilities'!$J$4,1,0)</f>
        <v>0</v>
      </c>
      <c r="U599" s="5">
        <f t="shared" si="2"/>
        <v>1</v>
      </c>
    </row>
    <row r="600">
      <c r="A600" s="3">
        <v>599.0</v>
      </c>
      <c r="B600" s="3">
        <v>0.0</v>
      </c>
      <c r="C600" s="3">
        <v>3.0</v>
      </c>
      <c r="D600" s="3" t="s">
        <v>865</v>
      </c>
      <c r="E600" s="3" t="s">
        <v>22</v>
      </c>
      <c r="G600" s="3">
        <v>0.0</v>
      </c>
      <c r="H600" s="3">
        <v>0.0</v>
      </c>
      <c r="I600" s="3">
        <v>2664.0</v>
      </c>
      <c r="J600" s="3">
        <v>7.225</v>
      </c>
      <c r="L600" s="3" t="s">
        <v>29</v>
      </c>
      <c r="M600" s="5" t="str">
        <f t="shared" si="3"/>
        <v/>
      </c>
      <c r="N600" s="4">
        <f>if(C600=1,'Survival Probabilities'!$C$2,if(C600 = 2,'Survival Probabilities'!$C$3,if(C600 = 3,'Survival Probabilities'!$C$4,if(isblank(C600),1))))</f>
        <v>0.2428571429</v>
      </c>
      <c r="O600" s="4">
        <f>if(E600 = "male",'Survival Probabilities'!$C$5,if(E600="female",'Survival Probabilities'!$C$6,if(isblank(E600),1)))</f>
        <v>0.1889081456</v>
      </c>
      <c r="P600" s="4">
        <f>if(F600 &lt; 1,'Survival Probabilities'!$C$10,if(and(F600&gt;= 1, F600&lt;5),'Survival Probabilities'!$C$11, if(and(F600&gt;= 5, F600&lt;10),'Survival Probabilities'!$C$12,if(and(F600&gt;= 10, F600&lt;20),'Survival Probabilities'!$C$13,if(and(F600&gt;= 20, F600&lt;30),'Survival Probabilities'!$C$14,if(and(F600&gt;= 30, F600&lt;40),'Survival Probabilities'!$C$15,if(and(F600&gt;= 40, F600&lt;50),'Survival Probabilities'!$C$16,if(and(F600&gt;= 50, F600&lt;60),'Survival Probabilities'!$C$17,if(and(F600&gt;= 60, F600&lt;70),'Survival Probabilities'!$C$18,if(and(F600&gt;= 70, F600&lt;80),5%,if(and(F600&gt;= 80, F600&lt;90),5%,if(isblank(F600),1))))))))))))</f>
        <v>1</v>
      </c>
      <c r="Q600" s="4">
        <f>if(L600 = "C",'Survival Probabilities'!$C$7,if(L600="Q",'Survival Probabilities'!$C$8,if(L600="S",'Survival Probabilities'!$C$9,if(isblank(L600),1))))</f>
        <v>0.5535714286</v>
      </c>
      <c r="R600" s="5">
        <f>if(M600='Survival Probabilities'!$B$21,'Survival Probabilities'!$C$21,if(M600='Survival Probabilities'!$B$22,'Survival Probabilities'!$C$22,if(M600='Survival Probabilities'!$B$23,'Survival Probabilities'!$C$23,if(M600='Survival Probabilities'!$B$24,'Survival Probabilities'!$C$24,if(M600='Survival Probabilities'!$B$25,'Survival Probabilities'!$C$25,if(M600='Survival Probabilities'!$B$26,'Survival Probabilities'!$C$26,if(M600='Survival Probabilities'!$B$27,'Survival Probabilities'!$C$27,if(M600='Survival Probabilities'!$B$28,5%,if(M600="",1)))))))))</f>
        <v>1</v>
      </c>
      <c r="S600" s="4">
        <f t="shared" si="1"/>
        <v>0.02539657978</v>
      </c>
      <c r="T600" s="5">
        <f>if(S600&gt;='Survival Probabilities'!$J$4,1,0)</f>
        <v>0</v>
      </c>
      <c r="U600" s="5">
        <f t="shared" si="2"/>
        <v>1</v>
      </c>
    </row>
    <row r="601">
      <c r="A601" s="3">
        <v>600.0</v>
      </c>
      <c r="B601" s="3">
        <v>1.0</v>
      </c>
      <c r="C601" s="3">
        <v>1.0</v>
      </c>
      <c r="D601" s="3" t="s">
        <v>866</v>
      </c>
      <c r="E601" s="3" t="s">
        <v>22</v>
      </c>
      <c r="F601" s="3">
        <v>49.0</v>
      </c>
      <c r="G601" s="3">
        <v>1.0</v>
      </c>
      <c r="H601" s="3">
        <v>0.0</v>
      </c>
      <c r="I601" s="3" t="s">
        <v>476</v>
      </c>
      <c r="J601" s="3">
        <v>56.9292</v>
      </c>
      <c r="K601" s="3" t="s">
        <v>867</v>
      </c>
      <c r="L601" s="3" t="s">
        <v>29</v>
      </c>
      <c r="M601" s="5" t="str">
        <f t="shared" si="3"/>
        <v>A</v>
      </c>
      <c r="N601" s="4">
        <f>if(C601=1,'Survival Probabilities'!$C$2,if(C601 = 2,'Survival Probabilities'!$C$3,if(C601 = 3,'Survival Probabilities'!$C$4,if(isblank(C601),1))))</f>
        <v>0.6296296296</v>
      </c>
      <c r="O601" s="4">
        <f>if(E601 = "male",'Survival Probabilities'!$C$5,if(E601="female",'Survival Probabilities'!$C$6,if(isblank(E601),1)))</f>
        <v>0.1889081456</v>
      </c>
      <c r="P601" s="4">
        <f>if(F601 &lt; 1,'Survival Probabilities'!$C$10,if(and(F601&gt;= 1, F601&lt;5),'Survival Probabilities'!$C$11, if(and(F601&gt;= 5, F601&lt;10),'Survival Probabilities'!$C$12,if(and(F601&gt;= 10, F601&lt;20),'Survival Probabilities'!$C$13,if(and(F601&gt;= 20, F601&lt;30),'Survival Probabilities'!$C$14,if(and(F601&gt;= 30, F601&lt;40),'Survival Probabilities'!$C$15,if(and(F601&gt;= 40, F601&lt;50),'Survival Probabilities'!$C$16,if(and(F601&gt;= 50, F601&lt;60),'Survival Probabilities'!$C$17,if(and(F601&gt;= 60, F601&lt;70),'Survival Probabilities'!$C$18,if(and(F601&gt;= 70, F601&lt;80),5%,if(and(F601&gt;= 80, F601&lt;90),5%,if(isblank(F601),1))))))))))))</f>
        <v>0.3820224719</v>
      </c>
      <c r="Q601" s="4">
        <f>if(L601 = "C",'Survival Probabilities'!$C$7,if(L601="Q",'Survival Probabilities'!$C$8,if(L601="S",'Survival Probabilities'!$C$9,if(isblank(L601),1))))</f>
        <v>0.5535714286</v>
      </c>
      <c r="R601" s="4">
        <f>if(M601='Survival Probabilities'!$B$21,'Survival Probabilities'!$C$21,if(M601='Survival Probabilities'!$B$22,'Survival Probabilities'!$C$22,if(M601='Survival Probabilities'!$B$23,'Survival Probabilities'!$C$23,if(M601='Survival Probabilities'!$B$24,'Survival Probabilities'!$C$24,if(M601='Survival Probabilities'!$B$25,'Survival Probabilities'!$C$25,if(M601='Survival Probabilities'!$B$26,'Survival Probabilities'!$C$26,if(M601='Survival Probabilities'!$B$27,'Survival Probabilities'!$C$27,if(M601='Survival Probabilities'!$B$28,5%,if(M601="",1)))))))))</f>
        <v>0.4666666667</v>
      </c>
      <c r="S601" s="4">
        <f t="shared" si="1"/>
        <v>0.01173829988</v>
      </c>
      <c r="T601" s="5">
        <f>if(S601&gt;='Survival Probabilities'!$J$4,1,0)</f>
        <v>0</v>
      </c>
      <c r="U601" s="5">
        <f t="shared" si="2"/>
        <v>0</v>
      </c>
    </row>
    <row r="602">
      <c r="A602" s="3">
        <v>601.0</v>
      </c>
      <c r="B602" s="3">
        <v>1.0</v>
      </c>
      <c r="C602" s="3">
        <v>2.0</v>
      </c>
      <c r="D602" s="3" t="s">
        <v>868</v>
      </c>
      <c r="E602" s="3" t="s">
        <v>26</v>
      </c>
      <c r="F602" s="3">
        <v>24.0</v>
      </c>
      <c r="G602" s="3">
        <v>2.0</v>
      </c>
      <c r="H602" s="3">
        <v>1.0</v>
      </c>
      <c r="I602" s="3">
        <v>243847.0</v>
      </c>
      <c r="J602" s="3">
        <v>27.0</v>
      </c>
      <c r="L602" s="3" t="s">
        <v>24</v>
      </c>
      <c r="M602" s="5" t="str">
        <f t="shared" si="3"/>
        <v/>
      </c>
      <c r="N602" s="4">
        <f>if(C602=1,'Survival Probabilities'!$C$2,if(C602 = 2,'Survival Probabilities'!$C$3,if(C602 = 3,'Survival Probabilities'!$C$4,if(isblank(C602),1))))</f>
        <v>0.472826087</v>
      </c>
      <c r="O602" s="4">
        <f>if(E602 = "male",'Survival Probabilities'!$C$5,if(E602="female",'Survival Probabilities'!$C$6,if(isblank(E602),1)))</f>
        <v>0.7420382166</v>
      </c>
      <c r="P602" s="4">
        <f>if(F602 &lt; 1,'Survival Probabilities'!$C$10,if(and(F602&gt;= 1, F602&lt;5),'Survival Probabilities'!$C$11, if(and(F602&gt;= 5, F602&lt;10),'Survival Probabilities'!$C$12,if(and(F602&gt;= 10, F602&lt;20),'Survival Probabilities'!$C$13,if(and(F602&gt;= 20, F602&lt;30),'Survival Probabilities'!$C$14,if(and(F602&gt;= 30, F602&lt;40),'Survival Probabilities'!$C$15,if(and(F602&gt;= 40, F602&lt;50),'Survival Probabilities'!$C$16,if(and(F602&gt;= 50, F602&lt;60),'Survival Probabilities'!$C$17,if(and(F602&gt;= 60, F602&lt;70),'Survival Probabilities'!$C$18,if(and(F602&gt;= 70, F602&lt;80),5%,if(and(F602&gt;= 80, F602&lt;90),5%,if(isblank(F602),1))))))))))))</f>
        <v>0.35</v>
      </c>
      <c r="Q602" s="4">
        <f>if(L602 = "C",'Survival Probabilities'!$C$7,if(L602="Q",'Survival Probabilities'!$C$8,if(L602="S",'Survival Probabilities'!$C$9,if(isblank(L602),1))))</f>
        <v>0.3369565217</v>
      </c>
      <c r="R602" s="5">
        <f>if(M602='Survival Probabilities'!$B$21,'Survival Probabilities'!$C$21,if(M602='Survival Probabilities'!$B$22,'Survival Probabilities'!$C$22,if(M602='Survival Probabilities'!$B$23,'Survival Probabilities'!$C$23,if(M602='Survival Probabilities'!$B$24,'Survival Probabilities'!$C$24,if(M602='Survival Probabilities'!$B$25,'Survival Probabilities'!$C$25,if(M602='Survival Probabilities'!$B$26,'Survival Probabilities'!$C$26,if(M602='Survival Probabilities'!$B$27,'Survival Probabilities'!$C$27,if(M602='Survival Probabilities'!$B$28,5%,if(M602="",1)))))))))</f>
        <v>1</v>
      </c>
      <c r="S602" s="4">
        <f t="shared" si="1"/>
        <v>0.04137801125</v>
      </c>
      <c r="T602" s="5">
        <f>if(S602&gt;='Survival Probabilities'!$J$4,1,0)</f>
        <v>1</v>
      </c>
      <c r="U602" s="5">
        <f t="shared" si="2"/>
        <v>1</v>
      </c>
    </row>
    <row r="603">
      <c r="A603" s="3">
        <v>602.0</v>
      </c>
      <c r="B603" s="3">
        <v>0.0</v>
      </c>
      <c r="C603" s="3">
        <v>3.0</v>
      </c>
      <c r="D603" s="3" t="s">
        <v>869</v>
      </c>
      <c r="E603" s="3" t="s">
        <v>22</v>
      </c>
      <c r="G603" s="3">
        <v>0.0</v>
      </c>
      <c r="H603" s="3">
        <v>0.0</v>
      </c>
      <c r="I603" s="3">
        <v>349214.0</v>
      </c>
      <c r="J603" s="3">
        <v>7.8958</v>
      </c>
      <c r="L603" s="3" t="s">
        <v>24</v>
      </c>
      <c r="M603" s="5" t="str">
        <f t="shared" si="3"/>
        <v/>
      </c>
      <c r="N603" s="4">
        <f>if(C603=1,'Survival Probabilities'!$C$2,if(C603 = 2,'Survival Probabilities'!$C$3,if(C603 = 3,'Survival Probabilities'!$C$4,if(isblank(C603),1))))</f>
        <v>0.2428571429</v>
      </c>
      <c r="O603" s="4">
        <f>if(E603 = "male",'Survival Probabilities'!$C$5,if(E603="female",'Survival Probabilities'!$C$6,if(isblank(E603),1)))</f>
        <v>0.1889081456</v>
      </c>
      <c r="P603" s="4">
        <f>if(F603 &lt; 1,'Survival Probabilities'!$C$10,if(and(F603&gt;= 1, F603&lt;5),'Survival Probabilities'!$C$11, if(and(F603&gt;= 5, F603&lt;10),'Survival Probabilities'!$C$12,if(and(F603&gt;= 10, F603&lt;20),'Survival Probabilities'!$C$13,if(and(F603&gt;= 20, F603&lt;30),'Survival Probabilities'!$C$14,if(and(F603&gt;= 30, F603&lt;40),'Survival Probabilities'!$C$15,if(and(F603&gt;= 40, F603&lt;50),'Survival Probabilities'!$C$16,if(and(F603&gt;= 50, F603&lt;60),'Survival Probabilities'!$C$17,if(and(F603&gt;= 60, F603&lt;70),'Survival Probabilities'!$C$18,if(and(F603&gt;= 70, F603&lt;80),5%,if(and(F603&gt;= 80, F603&lt;90),5%,if(isblank(F603),1))))))))))))</f>
        <v>1</v>
      </c>
      <c r="Q603" s="4">
        <f>if(L603 = "C",'Survival Probabilities'!$C$7,if(L603="Q",'Survival Probabilities'!$C$8,if(L603="S",'Survival Probabilities'!$C$9,if(isblank(L603),1))))</f>
        <v>0.3369565217</v>
      </c>
      <c r="R603" s="5">
        <f>if(M603='Survival Probabilities'!$B$21,'Survival Probabilities'!$C$21,if(M603='Survival Probabilities'!$B$22,'Survival Probabilities'!$C$22,if(M603='Survival Probabilities'!$B$23,'Survival Probabilities'!$C$23,if(M603='Survival Probabilities'!$B$24,'Survival Probabilities'!$C$24,if(M603='Survival Probabilities'!$B$25,'Survival Probabilities'!$C$25,if(M603='Survival Probabilities'!$B$26,'Survival Probabilities'!$C$26,if(M603='Survival Probabilities'!$B$27,'Survival Probabilities'!$C$27,if(M603='Survival Probabilities'!$B$28,5%,if(M603="",1)))))))))</f>
        <v>1</v>
      </c>
      <c r="S603" s="4">
        <f t="shared" si="1"/>
        <v>0.01545878769</v>
      </c>
      <c r="T603" s="5">
        <f>if(S603&gt;='Survival Probabilities'!$J$4,1,0)</f>
        <v>0</v>
      </c>
      <c r="U603" s="5">
        <f t="shared" si="2"/>
        <v>1</v>
      </c>
    </row>
    <row r="604">
      <c r="A604" s="3">
        <v>603.0</v>
      </c>
      <c r="B604" s="3">
        <v>0.0</v>
      </c>
      <c r="C604" s="3">
        <v>1.0</v>
      </c>
      <c r="D604" s="3" t="s">
        <v>870</v>
      </c>
      <c r="E604" s="3" t="s">
        <v>22</v>
      </c>
      <c r="G604" s="3">
        <v>0.0</v>
      </c>
      <c r="H604" s="3">
        <v>0.0</v>
      </c>
      <c r="I604" s="3">
        <v>113796.0</v>
      </c>
      <c r="J604" s="3">
        <v>42.4</v>
      </c>
      <c r="L604" s="3" t="s">
        <v>24</v>
      </c>
      <c r="M604" s="5" t="str">
        <f t="shared" si="3"/>
        <v/>
      </c>
      <c r="N604" s="4">
        <f>if(C604=1,'Survival Probabilities'!$C$2,if(C604 = 2,'Survival Probabilities'!$C$3,if(C604 = 3,'Survival Probabilities'!$C$4,if(isblank(C604),1))))</f>
        <v>0.6296296296</v>
      </c>
      <c r="O604" s="4">
        <f>if(E604 = "male",'Survival Probabilities'!$C$5,if(E604="female",'Survival Probabilities'!$C$6,if(isblank(E604),1)))</f>
        <v>0.1889081456</v>
      </c>
      <c r="P604" s="4">
        <f>if(F604 &lt; 1,'Survival Probabilities'!$C$10,if(and(F604&gt;= 1, F604&lt;5),'Survival Probabilities'!$C$11, if(and(F604&gt;= 5, F604&lt;10),'Survival Probabilities'!$C$12,if(and(F604&gt;= 10, F604&lt;20),'Survival Probabilities'!$C$13,if(and(F604&gt;= 20, F604&lt;30),'Survival Probabilities'!$C$14,if(and(F604&gt;= 30, F604&lt;40),'Survival Probabilities'!$C$15,if(and(F604&gt;= 40, F604&lt;50),'Survival Probabilities'!$C$16,if(and(F604&gt;= 50, F604&lt;60),'Survival Probabilities'!$C$17,if(and(F604&gt;= 60, F604&lt;70),'Survival Probabilities'!$C$18,if(and(F604&gt;= 70, F604&lt;80),5%,if(and(F604&gt;= 80, F604&lt;90),5%,if(isblank(F604),1))))))))))))</f>
        <v>1</v>
      </c>
      <c r="Q604" s="4">
        <f>if(L604 = "C",'Survival Probabilities'!$C$7,if(L604="Q",'Survival Probabilities'!$C$8,if(L604="S",'Survival Probabilities'!$C$9,if(isblank(L604),1))))</f>
        <v>0.3369565217</v>
      </c>
      <c r="R604" s="5">
        <f>if(M604='Survival Probabilities'!$B$21,'Survival Probabilities'!$C$21,if(M604='Survival Probabilities'!$B$22,'Survival Probabilities'!$C$22,if(M604='Survival Probabilities'!$B$23,'Survival Probabilities'!$C$23,if(M604='Survival Probabilities'!$B$24,'Survival Probabilities'!$C$24,if(M604='Survival Probabilities'!$B$25,'Survival Probabilities'!$C$25,if(M604='Survival Probabilities'!$B$26,'Survival Probabilities'!$C$26,if(M604='Survival Probabilities'!$B$27,'Survival Probabilities'!$C$27,if(M604='Survival Probabilities'!$B$28,5%,if(M604="",1)))))))))</f>
        <v>1</v>
      </c>
      <c r="S604" s="4">
        <f t="shared" si="1"/>
        <v>0.04007833845</v>
      </c>
      <c r="T604" s="5">
        <f>if(S604&gt;='Survival Probabilities'!$J$4,1,0)</f>
        <v>1</v>
      </c>
      <c r="U604" s="5">
        <f t="shared" si="2"/>
        <v>0</v>
      </c>
    </row>
    <row r="605">
      <c r="A605" s="3">
        <v>604.0</v>
      </c>
      <c r="B605" s="3">
        <v>0.0</v>
      </c>
      <c r="C605" s="3">
        <v>3.0</v>
      </c>
      <c r="D605" s="3" t="s">
        <v>871</v>
      </c>
      <c r="E605" s="3" t="s">
        <v>22</v>
      </c>
      <c r="F605" s="3">
        <v>44.0</v>
      </c>
      <c r="G605" s="3">
        <v>0.0</v>
      </c>
      <c r="H605" s="3">
        <v>0.0</v>
      </c>
      <c r="I605" s="3">
        <v>364511.0</v>
      </c>
      <c r="J605" s="3">
        <v>8.05</v>
      </c>
      <c r="L605" s="3" t="s">
        <v>24</v>
      </c>
      <c r="M605" s="5" t="str">
        <f t="shared" si="3"/>
        <v/>
      </c>
      <c r="N605" s="4">
        <f>if(C605=1,'Survival Probabilities'!$C$2,if(C605 = 2,'Survival Probabilities'!$C$3,if(C605 = 3,'Survival Probabilities'!$C$4,if(isblank(C605),1))))</f>
        <v>0.2428571429</v>
      </c>
      <c r="O605" s="4">
        <f>if(E605 = "male",'Survival Probabilities'!$C$5,if(E605="female",'Survival Probabilities'!$C$6,if(isblank(E605),1)))</f>
        <v>0.1889081456</v>
      </c>
      <c r="P605" s="4">
        <f>if(F605 &lt; 1,'Survival Probabilities'!$C$10,if(and(F605&gt;= 1, F605&lt;5),'Survival Probabilities'!$C$11, if(and(F605&gt;= 5, F605&lt;10),'Survival Probabilities'!$C$12,if(and(F605&gt;= 10, F605&lt;20),'Survival Probabilities'!$C$13,if(and(F605&gt;= 20, F605&lt;30),'Survival Probabilities'!$C$14,if(and(F605&gt;= 30, F605&lt;40),'Survival Probabilities'!$C$15,if(and(F605&gt;= 40, F605&lt;50),'Survival Probabilities'!$C$16,if(and(F605&gt;= 50, F605&lt;60),'Survival Probabilities'!$C$17,if(and(F605&gt;= 60, F605&lt;70),'Survival Probabilities'!$C$18,if(and(F605&gt;= 70, F605&lt;80),5%,if(and(F605&gt;= 80, F605&lt;90),5%,if(isblank(F605),1))))))))))))</f>
        <v>0.3820224719</v>
      </c>
      <c r="Q605" s="4">
        <f>if(L605 = "C",'Survival Probabilities'!$C$7,if(L605="Q",'Survival Probabilities'!$C$8,if(L605="S",'Survival Probabilities'!$C$9,if(isblank(L605),1))))</f>
        <v>0.3369565217</v>
      </c>
      <c r="R605" s="5">
        <f>if(M605='Survival Probabilities'!$B$21,'Survival Probabilities'!$C$21,if(M605='Survival Probabilities'!$B$22,'Survival Probabilities'!$C$22,if(M605='Survival Probabilities'!$B$23,'Survival Probabilities'!$C$23,if(M605='Survival Probabilities'!$B$24,'Survival Probabilities'!$C$24,if(M605='Survival Probabilities'!$B$25,'Survival Probabilities'!$C$25,if(M605='Survival Probabilities'!$B$26,'Survival Probabilities'!$C$26,if(M605='Survival Probabilities'!$B$27,'Survival Probabilities'!$C$27,if(M605='Survival Probabilities'!$B$28,5%,if(M605="",1)))))))))</f>
        <v>1</v>
      </c>
      <c r="S605" s="4">
        <f t="shared" si="1"/>
        <v>0.005905604286</v>
      </c>
      <c r="T605" s="5">
        <f>if(S605&gt;='Survival Probabilities'!$J$4,1,0)</f>
        <v>0</v>
      </c>
      <c r="U605" s="5">
        <f t="shared" si="2"/>
        <v>1</v>
      </c>
    </row>
    <row r="606">
      <c r="A606" s="3">
        <v>605.0</v>
      </c>
      <c r="B606" s="3">
        <v>1.0</v>
      </c>
      <c r="C606" s="3">
        <v>1.0</v>
      </c>
      <c r="D606" s="3" t="s">
        <v>872</v>
      </c>
      <c r="E606" s="3" t="s">
        <v>22</v>
      </c>
      <c r="F606" s="3">
        <v>35.0</v>
      </c>
      <c r="G606" s="3">
        <v>0.0</v>
      </c>
      <c r="H606" s="3">
        <v>0.0</v>
      </c>
      <c r="I606" s="3">
        <v>111426.0</v>
      </c>
      <c r="J606" s="3">
        <v>26.55</v>
      </c>
      <c r="L606" s="3" t="s">
        <v>29</v>
      </c>
      <c r="M606" s="5" t="str">
        <f t="shared" si="3"/>
        <v/>
      </c>
      <c r="N606" s="4">
        <f>if(C606=1,'Survival Probabilities'!$C$2,if(C606 = 2,'Survival Probabilities'!$C$3,if(C606 = 3,'Survival Probabilities'!$C$4,if(isblank(C606),1))))</f>
        <v>0.6296296296</v>
      </c>
      <c r="O606" s="4">
        <f>if(E606 = "male",'Survival Probabilities'!$C$5,if(E606="female",'Survival Probabilities'!$C$6,if(isblank(E606),1)))</f>
        <v>0.1889081456</v>
      </c>
      <c r="P606" s="4">
        <f>if(F606 &lt; 1,'Survival Probabilities'!$C$10,if(and(F606&gt;= 1, F606&lt;5),'Survival Probabilities'!$C$11, if(and(F606&gt;= 5, F606&lt;10),'Survival Probabilities'!$C$12,if(and(F606&gt;= 10, F606&lt;20),'Survival Probabilities'!$C$13,if(and(F606&gt;= 20, F606&lt;30),'Survival Probabilities'!$C$14,if(and(F606&gt;= 30, F606&lt;40),'Survival Probabilities'!$C$15,if(and(F606&gt;= 40, F606&lt;50),'Survival Probabilities'!$C$16,if(and(F606&gt;= 50, F606&lt;60),'Survival Probabilities'!$C$17,if(and(F606&gt;= 60, F606&lt;70),'Survival Probabilities'!$C$18,if(and(F606&gt;= 70, F606&lt;80),5%,if(and(F606&gt;= 80, F606&lt;90),5%,if(isblank(F606),1))))))))))))</f>
        <v>0.4371257485</v>
      </c>
      <c r="Q606" s="4">
        <f>if(L606 = "C",'Survival Probabilities'!$C$7,if(L606="Q",'Survival Probabilities'!$C$8,if(L606="S",'Survival Probabilities'!$C$9,if(isblank(L606),1))))</f>
        <v>0.5535714286</v>
      </c>
      <c r="R606" s="5">
        <f>if(M606='Survival Probabilities'!$B$21,'Survival Probabilities'!$C$21,if(M606='Survival Probabilities'!$B$22,'Survival Probabilities'!$C$22,if(M606='Survival Probabilities'!$B$23,'Survival Probabilities'!$C$23,if(M606='Survival Probabilities'!$B$24,'Survival Probabilities'!$C$24,if(M606='Survival Probabilities'!$B$25,'Survival Probabilities'!$C$25,if(M606='Survival Probabilities'!$B$26,'Survival Probabilities'!$C$26,if(M606='Survival Probabilities'!$B$27,'Survival Probabilities'!$C$27,if(M606='Survival Probabilities'!$B$28,5%,if(M606="",1)))))))))</f>
        <v>1</v>
      </c>
      <c r="S606" s="4">
        <f t="shared" si="1"/>
        <v>0.02878166393</v>
      </c>
      <c r="T606" s="5">
        <f>if(S606&gt;='Survival Probabilities'!$J$4,1,0)</f>
        <v>1</v>
      </c>
      <c r="U606" s="5">
        <f t="shared" si="2"/>
        <v>1</v>
      </c>
    </row>
    <row r="607">
      <c r="A607" s="3">
        <v>606.0</v>
      </c>
      <c r="B607" s="3">
        <v>0.0</v>
      </c>
      <c r="C607" s="3">
        <v>3.0</v>
      </c>
      <c r="D607" s="3" t="s">
        <v>873</v>
      </c>
      <c r="E607" s="3" t="s">
        <v>22</v>
      </c>
      <c r="F607" s="3">
        <v>36.0</v>
      </c>
      <c r="G607" s="3">
        <v>1.0</v>
      </c>
      <c r="H607" s="3">
        <v>0.0</v>
      </c>
      <c r="I607" s="3">
        <v>349910.0</v>
      </c>
      <c r="J607" s="3">
        <v>15.55</v>
      </c>
      <c r="L607" s="3" t="s">
        <v>24</v>
      </c>
      <c r="M607" s="5" t="str">
        <f t="shared" si="3"/>
        <v/>
      </c>
      <c r="N607" s="4">
        <f>if(C607=1,'Survival Probabilities'!$C$2,if(C607 = 2,'Survival Probabilities'!$C$3,if(C607 = 3,'Survival Probabilities'!$C$4,if(isblank(C607),1))))</f>
        <v>0.2428571429</v>
      </c>
      <c r="O607" s="4">
        <f>if(E607 = "male",'Survival Probabilities'!$C$5,if(E607="female",'Survival Probabilities'!$C$6,if(isblank(E607),1)))</f>
        <v>0.1889081456</v>
      </c>
      <c r="P607" s="4">
        <f>if(F607 &lt; 1,'Survival Probabilities'!$C$10,if(and(F607&gt;= 1, F607&lt;5),'Survival Probabilities'!$C$11, if(and(F607&gt;= 5, F607&lt;10),'Survival Probabilities'!$C$12,if(and(F607&gt;= 10, F607&lt;20),'Survival Probabilities'!$C$13,if(and(F607&gt;= 20, F607&lt;30),'Survival Probabilities'!$C$14,if(and(F607&gt;= 30, F607&lt;40),'Survival Probabilities'!$C$15,if(and(F607&gt;= 40, F607&lt;50),'Survival Probabilities'!$C$16,if(and(F607&gt;= 50, F607&lt;60),'Survival Probabilities'!$C$17,if(and(F607&gt;= 60, F607&lt;70),'Survival Probabilities'!$C$18,if(and(F607&gt;= 70, F607&lt;80),5%,if(and(F607&gt;= 80, F607&lt;90),5%,if(isblank(F607),1))))))))))))</f>
        <v>0.4371257485</v>
      </c>
      <c r="Q607" s="4">
        <f>if(L607 = "C",'Survival Probabilities'!$C$7,if(L607="Q",'Survival Probabilities'!$C$8,if(L607="S",'Survival Probabilities'!$C$9,if(isblank(L607),1))))</f>
        <v>0.3369565217</v>
      </c>
      <c r="R607" s="5">
        <f>if(M607='Survival Probabilities'!$B$21,'Survival Probabilities'!$C$21,if(M607='Survival Probabilities'!$B$22,'Survival Probabilities'!$C$22,if(M607='Survival Probabilities'!$B$23,'Survival Probabilities'!$C$23,if(M607='Survival Probabilities'!$B$24,'Survival Probabilities'!$C$24,if(M607='Survival Probabilities'!$B$25,'Survival Probabilities'!$C$25,if(M607='Survival Probabilities'!$B$26,'Survival Probabilities'!$C$26,if(M607='Survival Probabilities'!$B$27,'Survival Probabilities'!$C$27,if(M607='Survival Probabilities'!$B$28,5%,if(M607="",1)))))))))</f>
        <v>1</v>
      </c>
      <c r="S607" s="4">
        <f t="shared" si="1"/>
        <v>0.00675743414</v>
      </c>
      <c r="T607" s="5">
        <f>if(S607&gt;='Survival Probabilities'!$J$4,1,0)</f>
        <v>0</v>
      </c>
      <c r="U607" s="5">
        <f t="shared" si="2"/>
        <v>1</v>
      </c>
    </row>
    <row r="608">
      <c r="A608" s="3">
        <v>607.0</v>
      </c>
      <c r="B608" s="3">
        <v>0.0</v>
      </c>
      <c r="C608" s="3">
        <v>3.0</v>
      </c>
      <c r="D608" s="3" t="s">
        <v>874</v>
      </c>
      <c r="E608" s="3" t="s">
        <v>22</v>
      </c>
      <c r="F608" s="3">
        <v>30.0</v>
      </c>
      <c r="G608" s="3">
        <v>0.0</v>
      </c>
      <c r="H608" s="3">
        <v>0.0</v>
      </c>
      <c r="I608" s="3">
        <v>349246.0</v>
      </c>
      <c r="J608" s="3">
        <v>7.8958</v>
      </c>
      <c r="L608" s="3" t="s">
        <v>24</v>
      </c>
      <c r="M608" s="5" t="str">
        <f t="shared" si="3"/>
        <v/>
      </c>
      <c r="N608" s="4">
        <f>if(C608=1,'Survival Probabilities'!$C$2,if(C608 = 2,'Survival Probabilities'!$C$3,if(C608 = 3,'Survival Probabilities'!$C$4,if(isblank(C608),1))))</f>
        <v>0.2428571429</v>
      </c>
      <c r="O608" s="4">
        <f>if(E608 = "male",'Survival Probabilities'!$C$5,if(E608="female",'Survival Probabilities'!$C$6,if(isblank(E608),1)))</f>
        <v>0.1889081456</v>
      </c>
      <c r="P608" s="4">
        <f>if(F608 &lt; 1,'Survival Probabilities'!$C$10,if(and(F608&gt;= 1, F608&lt;5),'Survival Probabilities'!$C$11, if(and(F608&gt;= 5, F608&lt;10),'Survival Probabilities'!$C$12,if(and(F608&gt;= 10, F608&lt;20),'Survival Probabilities'!$C$13,if(and(F608&gt;= 20, F608&lt;30),'Survival Probabilities'!$C$14,if(and(F608&gt;= 30, F608&lt;40),'Survival Probabilities'!$C$15,if(and(F608&gt;= 40, F608&lt;50),'Survival Probabilities'!$C$16,if(and(F608&gt;= 50, F608&lt;60),'Survival Probabilities'!$C$17,if(and(F608&gt;= 60, F608&lt;70),'Survival Probabilities'!$C$18,if(and(F608&gt;= 70, F608&lt;80),5%,if(and(F608&gt;= 80, F608&lt;90),5%,if(isblank(F608),1))))))))))))</f>
        <v>0.4371257485</v>
      </c>
      <c r="Q608" s="4">
        <f>if(L608 = "C",'Survival Probabilities'!$C$7,if(L608="Q",'Survival Probabilities'!$C$8,if(L608="S",'Survival Probabilities'!$C$9,if(isblank(L608),1))))</f>
        <v>0.3369565217</v>
      </c>
      <c r="R608" s="5">
        <f>if(M608='Survival Probabilities'!$B$21,'Survival Probabilities'!$C$21,if(M608='Survival Probabilities'!$B$22,'Survival Probabilities'!$C$22,if(M608='Survival Probabilities'!$B$23,'Survival Probabilities'!$C$23,if(M608='Survival Probabilities'!$B$24,'Survival Probabilities'!$C$24,if(M608='Survival Probabilities'!$B$25,'Survival Probabilities'!$C$25,if(M608='Survival Probabilities'!$B$26,'Survival Probabilities'!$C$26,if(M608='Survival Probabilities'!$B$27,'Survival Probabilities'!$C$27,if(M608='Survival Probabilities'!$B$28,5%,if(M608="",1)))))))))</f>
        <v>1</v>
      </c>
      <c r="S608" s="4">
        <f t="shared" si="1"/>
        <v>0.00675743414</v>
      </c>
      <c r="T608" s="5">
        <f>if(S608&gt;='Survival Probabilities'!$J$4,1,0)</f>
        <v>0</v>
      </c>
      <c r="U608" s="5">
        <f t="shared" si="2"/>
        <v>1</v>
      </c>
    </row>
    <row r="609">
      <c r="A609" s="3">
        <v>608.0</v>
      </c>
      <c r="B609" s="3">
        <v>1.0</v>
      </c>
      <c r="C609" s="3">
        <v>1.0</v>
      </c>
      <c r="D609" s="3" t="s">
        <v>875</v>
      </c>
      <c r="E609" s="3" t="s">
        <v>22</v>
      </c>
      <c r="F609" s="3">
        <v>27.0</v>
      </c>
      <c r="G609" s="3">
        <v>0.0</v>
      </c>
      <c r="H609" s="3">
        <v>0.0</v>
      </c>
      <c r="I609" s="3">
        <v>113804.0</v>
      </c>
      <c r="J609" s="3">
        <v>30.5</v>
      </c>
      <c r="L609" s="3" t="s">
        <v>24</v>
      </c>
      <c r="M609" s="5" t="str">
        <f t="shared" si="3"/>
        <v/>
      </c>
      <c r="N609" s="4">
        <f>if(C609=1,'Survival Probabilities'!$C$2,if(C609 = 2,'Survival Probabilities'!$C$3,if(C609 = 3,'Survival Probabilities'!$C$4,if(isblank(C609),1))))</f>
        <v>0.6296296296</v>
      </c>
      <c r="O609" s="4">
        <f>if(E609 = "male",'Survival Probabilities'!$C$5,if(E609="female",'Survival Probabilities'!$C$6,if(isblank(E609),1)))</f>
        <v>0.1889081456</v>
      </c>
      <c r="P609" s="4">
        <f>if(F609 &lt; 1,'Survival Probabilities'!$C$10,if(and(F609&gt;= 1, F609&lt;5),'Survival Probabilities'!$C$11, if(and(F609&gt;= 5, F609&lt;10),'Survival Probabilities'!$C$12,if(and(F609&gt;= 10, F609&lt;20),'Survival Probabilities'!$C$13,if(and(F609&gt;= 20, F609&lt;30),'Survival Probabilities'!$C$14,if(and(F609&gt;= 30, F609&lt;40),'Survival Probabilities'!$C$15,if(and(F609&gt;= 40, F609&lt;50),'Survival Probabilities'!$C$16,if(and(F609&gt;= 50, F609&lt;60),'Survival Probabilities'!$C$17,if(and(F609&gt;= 60, F609&lt;70),'Survival Probabilities'!$C$18,if(and(F609&gt;= 70, F609&lt;80),5%,if(and(F609&gt;= 80, F609&lt;90),5%,if(isblank(F609),1))))))))))))</f>
        <v>0.35</v>
      </c>
      <c r="Q609" s="4">
        <f>if(L609 = "C",'Survival Probabilities'!$C$7,if(L609="Q",'Survival Probabilities'!$C$8,if(L609="S",'Survival Probabilities'!$C$9,if(isblank(L609),1))))</f>
        <v>0.3369565217</v>
      </c>
      <c r="R609" s="5">
        <f>if(M609='Survival Probabilities'!$B$21,'Survival Probabilities'!$C$21,if(M609='Survival Probabilities'!$B$22,'Survival Probabilities'!$C$22,if(M609='Survival Probabilities'!$B$23,'Survival Probabilities'!$C$23,if(M609='Survival Probabilities'!$B$24,'Survival Probabilities'!$C$24,if(M609='Survival Probabilities'!$B$25,'Survival Probabilities'!$C$25,if(M609='Survival Probabilities'!$B$26,'Survival Probabilities'!$C$26,if(M609='Survival Probabilities'!$B$27,'Survival Probabilities'!$C$27,if(M609='Survival Probabilities'!$B$28,5%,if(M609="",1)))))))))</f>
        <v>1</v>
      </c>
      <c r="S609" s="4">
        <f t="shared" si="1"/>
        <v>0.01402741846</v>
      </c>
      <c r="T609" s="5">
        <f>if(S609&gt;='Survival Probabilities'!$J$4,1,0)</f>
        <v>0</v>
      </c>
      <c r="U609" s="5">
        <f t="shared" si="2"/>
        <v>0</v>
      </c>
    </row>
    <row r="610">
      <c r="A610" s="3">
        <v>609.0</v>
      </c>
      <c r="B610" s="3">
        <v>1.0</v>
      </c>
      <c r="C610" s="3">
        <v>2.0</v>
      </c>
      <c r="D610" s="3" t="s">
        <v>876</v>
      </c>
      <c r="E610" s="3" t="s">
        <v>26</v>
      </c>
      <c r="F610" s="3">
        <v>22.0</v>
      </c>
      <c r="G610" s="3">
        <v>1.0</v>
      </c>
      <c r="H610" s="3">
        <v>2.0</v>
      </c>
      <c r="I610" s="3" t="s">
        <v>89</v>
      </c>
      <c r="J610" s="3">
        <v>41.5792</v>
      </c>
      <c r="L610" s="3" t="s">
        <v>29</v>
      </c>
      <c r="M610" s="5" t="str">
        <f t="shared" si="3"/>
        <v/>
      </c>
      <c r="N610" s="4">
        <f>if(C610=1,'Survival Probabilities'!$C$2,if(C610 = 2,'Survival Probabilities'!$C$3,if(C610 = 3,'Survival Probabilities'!$C$4,if(isblank(C610),1))))</f>
        <v>0.472826087</v>
      </c>
      <c r="O610" s="4">
        <f>if(E610 = "male",'Survival Probabilities'!$C$5,if(E610="female",'Survival Probabilities'!$C$6,if(isblank(E610),1)))</f>
        <v>0.7420382166</v>
      </c>
      <c r="P610" s="4">
        <f>if(F610 &lt; 1,'Survival Probabilities'!$C$10,if(and(F610&gt;= 1, F610&lt;5),'Survival Probabilities'!$C$11, if(and(F610&gt;= 5, F610&lt;10),'Survival Probabilities'!$C$12,if(and(F610&gt;= 10, F610&lt;20),'Survival Probabilities'!$C$13,if(and(F610&gt;= 20, F610&lt;30),'Survival Probabilities'!$C$14,if(and(F610&gt;= 30, F610&lt;40),'Survival Probabilities'!$C$15,if(and(F610&gt;= 40, F610&lt;50),'Survival Probabilities'!$C$16,if(and(F610&gt;= 50, F610&lt;60),'Survival Probabilities'!$C$17,if(and(F610&gt;= 60, F610&lt;70),'Survival Probabilities'!$C$18,if(and(F610&gt;= 70, F610&lt;80),5%,if(and(F610&gt;= 80, F610&lt;90),5%,if(isblank(F610),1))))))))))))</f>
        <v>0.35</v>
      </c>
      <c r="Q610" s="4">
        <f>if(L610 = "C",'Survival Probabilities'!$C$7,if(L610="Q",'Survival Probabilities'!$C$8,if(L610="S",'Survival Probabilities'!$C$9,if(isblank(L610),1))))</f>
        <v>0.5535714286</v>
      </c>
      <c r="R610" s="5">
        <f>if(M610='Survival Probabilities'!$B$21,'Survival Probabilities'!$C$21,if(M610='Survival Probabilities'!$B$22,'Survival Probabilities'!$C$22,if(M610='Survival Probabilities'!$B$23,'Survival Probabilities'!$C$23,if(M610='Survival Probabilities'!$B$24,'Survival Probabilities'!$C$24,if(M610='Survival Probabilities'!$B$25,'Survival Probabilities'!$C$25,if(M610='Survival Probabilities'!$B$26,'Survival Probabilities'!$C$26,if(M610='Survival Probabilities'!$B$27,'Survival Probabilities'!$C$27,if(M610='Survival Probabilities'!$B$28,5%,if(M610="",1)))))))))</f>
        <v>1</v>
      </c>
      <c r="S610" s="4">
        <f t="shared" si="1"/>
        <v>0.06797816135</v>
      </c>
      <c r="T610" s="5">
        <f>if(S610&gt;='Survival Probabilities'!$J$4,1,0)</f>
        <v>1</v>
      </c>
      <c r="U610" s="5">
        <f t="shared" si="2"/>
        <v>1</v>
      </c>
    </row>
    <row r="611">
      <c r="A611" s="3">
        <v>610.0</v>
      </c>
      <c r="B611" s="3">
        <v>1.0</v>
      </c>
      <c r="C611" s="3">
        <v>1.0</v>
      </c>
      <c r="D611" s="3" t="s">
        <v>877</v>
      </c>
      <c r="E611" s="3" t="s">
        <v>26</v>
      </c>
      <c r="F611" s="3">
        <v>40.0</v>
      </c>
      <c r="G611" s="3">
        <v>0.0</v>
      </c>
      <c r="H611" s="3">
        <v>0.0</v>
      </c>
      <c r="I611" s="3" t="s">
        <v>415</v>
      </c>
      <c r="J611" s="3">
        <v>153.4625</v>
      </c>
      <c r="K611" s="3" t="s">
        <v>416</v>
      </c>
      <c r="L611" s="3" t="s">
        <v>24</v>
      </c>
      <c r="M611" s="5" t="str">
        <f t="shared" si="3"/>
        <v>C</v>
      </c>
      <c r="N611" s="4">
        <f>if(C611=1,'Survival Probabilities'!$C$2,if(C611 = 2,'Survival Probabilities'!$C$3,if(C611 = 3,'Survival Probabilities'!$C$4,if(isblank(C611),1))))</f>
        <v>0.6296296296</v>
      </c>
      <c r="O611" s="4">
        <f>if(E611 = "male",'Survival Probabilities'!$C$5,if(E611="female",'Survival Probabilities'!$C$6,if(isblank(E611),1)))</f>
        <v>0.7420382166</v>
      </c>
      <c r="P611" s="4">
        <f>if(F611 &lt; 1,'Survival Probabilities'!$C$10,if(and(F611&gt;= 1, F611&lt;5),'Survival Probabilities'!$C$11, if(and(F611&gt;= 5, F611&lt;10),'Survival Probabilities'!$C$12,if(and(F611&gt;= 10, F611&lt;20),'Survival Probabilities'!$C$13,if(and(F611&gt;= 20, F611&lt;30),'Survival Probabilities'!$C$14,if(and(F611&gt;= 30, F611&lt;40),'Survival Probabilities'!$C$15,if(and(F611&gt;= 40, F611&lt;50),'Survival Probabilities'!$C$16,if(and(F611&gt;= 50, F611&lt;60),'Survival Probabilities'!$C$17,if(and(F611&gt;= 60, F611&lt;70),'Survival Probabilities'!$C$18,if(and(F611&gt;= 70, F611&lt;80),5%,if(and(F611&gt;= 80, F611&lt;90),5%,if(isblank(F611),1))))))))))))</f>
        <v>0.3820224719</v>
      </c>
      <c r="Q611" s="4">
        <f>if(L611 = "C",'Survival Probabilities'!$C$7,if(L611="Q",'Survival Probabilities'!$C$8,if(L611="S",'Survival Probabilities'!$C$9,if(isblank(L611),1))))</f>
        <v>0.3369565217</v>
      </c>
      <c r="R611" s="4">
        <f>if(M611='Survival Probabilities'!$B$21,'Survival Probabilities'!$C$21,if(M611='Survival Probabilities'!$B$22,'Survival Probabilities'!$C$22,if(M611='Survival Probabilities'!$B$23,'Survival Probabilities'!$C$23,if(M611='Survival Probabilities'!$B$24,'Survival Probabilities'!$C$24,if(M611='Survival Probabilities'!$B$25,'Survival Probabilities'!$C$25,if(M611='Survival Probabilities'!$B$26,'Survival Probabilities'!$C$26,if(M611='Survival Probabilities'!$B$27,'Survival Probabilities'!$C$27,if(M611='Survival Probabilities'!$B$28,5%,if(M611="",1)))))))))</f>
        <v>0.593220339</v>
      </c>
      <c r="S611" s="4">
        <f t="shared" si="1"/>
        <v>0.03567715702</v>
      </c>
      <c r="T611" s="5">
        <f>if(S611&gt;='Survival Probabilities'!$J$4,1,0)</f>
        <v>1</v>
      </c>
      <c r="U611" s="5">
        <f t="shared" si="2"/>
        <v>1</v>
      </c>
    </row>
    <row r="612">
      <c r="A612" s="3">
        <v>611.0</v>
      </c>
      <c r="B612" s="3">
        <v>0.0</v>
      </c>
      <c r="C612" s="3">
        <v>3.0</v>
      </c>
      <c r="D612" s="3" t="s">
        <v>878</v>
      </c>
      <c r="E612" s="3" t="s">
        <v>26</v>
      </c>
      <c r="F612" s="3">
        <v>39.0</v>
      </c>
      <c r="G612" s="3">
        <v>1.0</v>
      </c>
      <c r="H612" s="3">
        <v>5.0</v>
      </c>
      <c r="I612" s="3">
        <v>347082.0</v>
      </c>
      <c r="J612" s="3">
        <v>31.275</v>
      </c>
      <c r="L612" s="3" t="s">
        <v>24</v>
      </c>
      <c r="M612" s="5" t="str">
        <f t="shared" si="3"/>
        <v/>
      </c>
      <c r="N612" s="4">
        <f>if(C612=1,'Survival Probabilities'!$C$2,if(C612 = 2,'Survival Probabilities'!$C$3,if(C612 = 3,'Survival Probabilities'!$C$4,if(isblank(C612),1))))</f>
        <v>0.2428571429</v>
      </c>
      <c r="O612" s="4">
        <f>if(E612 = "male",'Survival Probabilities'!$C$5,if(E612="female",'Survival Probabilities'!$C$6,if(isblank(E612),1)))</f>
        <v>0.7420382166</v>
      </c>
      <c r="P612" s="4">
        <f>if(F612 &lt; 1,'Survival Probabilities'!$C$10,if(and(F612&gt;= 1, F612&lt;5),'Survival Probabilities'!$C$11, if(and(F612&gt;= 5, F612&lt;10),'Survival Probabilities'!$C$12,if(and(F612&gt;= 10, F612&lt;20),'Survival Probabilities'!$C$13,if(and(F612&gt;= 20, F612&lt;30),'Survival Probabilities'!$C$14,if(and(F612&gt;= 30, F612&lt;40),'Survival Probabilities'!$C$15,if(and(F612&gt;= 40, F612&lt;50),'Survival Probabilities'!$C$16,if(and(F612&gt;= 50, F612&lt;60),'Survival Probabilities'!$C$17,if(and(F612&gt;= 60, F612&lt;70),'Survival Probabilities'!$C$18,if(and(F612&gt;= 70, F612&lt;80),5%,if(and(F612&gt;= 80, F612&lt;90),5%,if(isblank(F612),1))))))))))))</f>
        <v>0.4371257485</v>
      </c>
      <c r="Q612" s="4">
        <f>if(L612 = "C",'Survival Probabilities'!$C$7,if(L612="Q",'Survival Probabilities'!$C$8,if(L612="S",'Survival Probabilities'!$C$9,if(isblank(L612),1))))</f>
        <v>0.3369565217</v>
      </c>
      <c r="R612" s="5">
        <f>if(M612='Survival Probabilities'!$B$21,'Survival Probabilities'!$C$21,if(M612='Survival Probabilities'!$B$22,'Survival Probabilities'!$C$22,if(M612='Survival Probabilities'!$B$23,'Survival Probabilities'!$C$23,if(M612='Survival Probabilities'!$B$24,'Survival Probabilities'!$C$24,if(M612='Survival Probabilities'!$B$25,'Survival Probabilities'!$C$25,if(M612='Survival Probabilities'!$B$26,'Survival Probabilities'!$C$26,if(M612='Survival Probabilities'!$B$27,'Survival Probabilities'!$C$27,if(M612='Survival Probabilities'!$B$28,5%,if(M612="",1)))))))))</f>
        <v>1</v>
      </c>
      <c r="S612" s="4">
        <f t="shared" si="1"/>
        <v>0.02654345244</v>
      </c>
      <c r="T612" s="5">
        <f>if(S612&gt;='Survival Probabilities'!$J$4,1,0)</f>
        <v>0</v>
      </c>
      <c r="U612" s="5">
        <f t="shared" si="2"/>
        <v>1</v>
      </c>
    </row>
    <row r="613">
      <c r="A613" s="3">
        <v>612.0</v>
      </c>
      <c r="B613" s="3">
        <v>0.0</v>
      </c>
      <c r="C613" s="3">
        <v>3.0</v>
      </c>
      <c r="D613" s="3" t="s">
        <v>879</v>
      </c>
      <c r="E613" s="3" t="s">
        <v>22</v>
      </c>
      <c r="G613" s="3">
        <v>0.0</v>
      </c>
      <c r="H613" s="3">
        <v>0.0</v>
      </c>
      <c r="I613" s="3" t="s">
        <v>880</v>
      </c>
      <c r="J613" s="3">
        <v>7.05</v>
      </c>
      <c r="L613" s="3" t="s">
        <v>24</v>
      </c>
      <c r="M613" s="5" t="str">
        <f t="shared" si="3"/>
        <v/>
      </c>
      <c r="N613" s="4">
        <f>if(C613=1,'Survival Probabilities'!$C$2,if(C613 = 2,'Survival Probabilities'!$C$3,if(C613 = 3,'Survival Probabilities'!$C$4,if(isblank(C613),1))))</f>
        <v>0.2428571429</v>
      </c>
      <c r="O613" s="4">
        <f>if(E613 = "male",'Survival Probabilities'!$C$5,if(E613="female",'Survival Probabilities'!$C$6,if(isblank(E613),1)))</f>
        <v>0.1889081456</v>
      </c>
      <c r="P613" s="4">
        <f>if(F613 &lt; 1,'Survival Probabilities'!$C$10,if(and(F613&gt;= 1, F613&lt;5),'Survival Probabilities'!$C$11, if(and(F613&gt;= 5, F613&lt;10),'Survival Probabilities'!$C$12,if(and(F613&gt;= 10, F613&lt;20),'Survival Probabilities'!$C$13,if(and(F613&gt;= 20, F613&lt;30),'Survival Probabilities'!$C$14,if(and(F613&gt;= 30, F613&lt;40),'Survival Probabilities'!$C$15,if(and(F613&gt;= 40, F613&lt;50),'Survival Probabilities'!$C$16,if(and(F613&gt;= 50, F613&lt;60),'Survival Probabilities'!$C$17,if(and(F613&gt;= 60, F613&lt;70),'Survival Probabilities'!$C$18,if(and(F613&gt;= 70, F613&lt;80),5%,if(and(F613&gt;= 80, F613&lt;90),5%,if(isblank(F613),1))))))))))))</f>
        <v>1</v>
      </c>
      <c r="Q613" s="4">
        <f>if(L613 = "C",'Survival Probabilities'!$C$7,if(L613="Q",'Survival Probabilities'!$C$8,if(L613="S",'Survival Probabilities'!$C$9,if(isblank(L613),1))))</f>
        <v>0.3369565217</v>
      </c>
      <c r="R613" s="5">
        <f>if(M613='Survival Probabilities'!$B$21,'Survival Probabilities'!$C$21,if(M613='Survival Probabilities'!$B$22,'Survival Probabilities'!$C$22,if(M613='Survival Probabilities'!$B$23,'Survival Probabilities'!$C$23,if(M613='Survival Probabilities'!$B$24,'Survival Probabilities'!$C$24,if(M613='Survival Probabilities'!$B$25,'Survival Probabilities'!$C$25,if(M613='Survival Probabilities'!$B$26,'Survival Probabilities'!$C$26,if(M613='Survival Probabilities'!$B$27,'Survival Probabilities'!$C$27,if(M613='Survival Probabilities'!$B$28,5%,if(M613="",1)))))))))</f>
        <v>1</v>
      </c>
      <c r="S613" s="4">
        <f t="shared" si="1"/>
        <v>0.01545878769</v>
      </c>
      <c r="T613" s="5">
        <f>if(S613&gt;='Survival Probabilities'!$J$4,1,0)</f>
        <v>0</v>
      </c>
      <c r="U613" s="5">
        <f t="shared" si="2"/>
        <v>1</v>
      </c>
    </row>
    <row r="614">
      <c r="A614" s="3">
        <v>613.0</v>
      </c>
      <c r="B614" s="3">
        <v>1.0</v>
      </c>
      <c r="C614" s="3">
        <v>3.0</v>
      </c>
      <c r="D614" s="3" t="s">
        <v>881</v>
      </c>
      <c r="E614" s="3" t="s">
        <v>26</v>
      </c>
      <c r="G614" s="3">
        <v>1.0</v>
      </c>
      <c r="H614" s="3">
        <v>0.0</v>
      </c>
      <c r="I614" s="3">
        <v>367230.0</v>
      </c>
      <c r="J614" s="3">
        <v>15.5</v>
      </c>
      <c r="L614" s="3" t="s">
        <v>36</v>
      </c>
      <c r="M614" s="5" t="str">
        <f t="shared" si="3"/>
        <v/>
      </c>
      <c r="N614" s="4">
        <f>if(C614=1,'Survival Probabilities'!$C$2,if(C614 = 2,'Survival Probabilities'!$C$3,if(C614 = 3,'Survival Probabilities'!$C$4,if(isblank(C614),1))))</f>
        <v>0.2428571429</v>
      </c>
      <c r="O614" s="4">
        <f>if(E614 = "male",'Survival Probabilities'!$C$5,if(E614="female",'Survival Probabilities'!$C$6,if(isblank(E614),1)))</f>
        <v>0.7420382166</v>
      </c>
      <c r="P614" s="4">
        <f>if(F614 &lt; 1,'Survival Probabilities'!$C$10,if(and(F614&gt;= 1, F614&lt;5),'Survival Probabilities'!$C$11, if(and(F614&gt;= 5, F614&lt;10),'Survival Probabilities'!$C$12,if(and(F614&gt;= 10, F614&lt;20),'Survival Probabilities'!$C$13,if(and(F614&gt;= 20, F614&lt;30),'Survival Probabilities'!$C$14,if(and(F614&gt;= 30, F614&lt;40),'Survival Probabilities'!$C$15,if(and(F614&gt;= 40, F614&lt;50),'Survival Probabilities'!$C$16,if(and(F614&gt;= 50, F614&lt;60),'Survival Probabilities'!$C$17,if(and(F614&gt;= 60, F614&lt;70),'Survival Probabilities'!$C$18,if(and(F614&gt;= 70, F614&lt;80),5%,if(and(F614&gt;= 80, F614&lt;90),5%,if(isblank(F614),1))))))))))))</f>
        <v>1</v>
      </c>
      <c r="Q614" s="4">
        <f>if(L614 = "C",'Survival Probabilities'!$C$7,if(L614="Q",'Survival Probabilities'!$C$8,if(L614="S",'Survival Probabilities'!$C$9,if(isblank(L614),1))))</f>
        <v>0.3896103896</v>
      </c>
      <c r="R614" s="5">
        <f>if(M614='Survival Probabilities'!$B$21,'Survival Probabilities'!$C$21,if(M614='Survival Probabilities'!$B$22,'Survival Probabilities'!$C$22,if(M614='Survival Probabilities'!$B$23,'Survival Probabilities'!$C$23,if(M614='Survival Probabilities'!$B$24,'Survival Probabilities'!$C$24,if(M614='Survival Probabilities'!$B$25,'Survival Probabilities'!$C$25,if(M614='Survival Probabilities'!$B$26,'Survival Probabilities'!$C$26,if(M614='Survival Probabilities'!$B$27,'Survival Probabilities'!$C$27,if(M614='Survival Probabilities'!$B$28,5%,if(M614="",1)))))))))</f>
        <v>1</v>
      </c>
      <c r="S614" s="4">
        <f t="shared" si="1"/>
        <v>0.07021140825</v>
      </c>
      <c r="T614" s="5">
        <f>if(S614&gt;='Survival Probabilities'!$J$4,1,0)</f>
        <v>1</v>
      </c>
      <c r="U614" s="5">
        <f t="shared" si="2"/>
        <v>1</v>
      </c>
    </row>
    <row r="615">
      <c r="A615" s="3">
        <v>614.0</v>
      </c>
      <c r="B615" s="3">
        <v>0.0</v>
      </c>
      <c r="C615" s="3">
        <v>3.0</v>
      </c>
      <c r="D615" s="3" t="s">
        <v>882</v>
      </c>
      <c r="E615" s="3" t="s">
        <v>22</v>
      </c>
      <c r="G615" s="3">
        <v>0.0</v>
      </c>
      <c r="H615" s="3">
        <v>0.0</v>
      </c>
      <c r="I615" s="3">
        <v>370377.0</v>
      </c>
      <c r="J615" s="3">
        <v>7.75</v>
      </c>
      <c r="L615" s="3" t="s">
        <v>36</v>
      </c>
      <c r="M615" s="5" t="str">
        <f t="shared" si="3"/>
        <v/>
      </c>
      <c r="N615" s="4">
        <f>if(C615=1,'Survival Probabilities'!$C$2,if(C615 = 2,'Survival Probabilities'!$C$3,if(C615 = 3,'Survival Probabilities'!$C$4,if(isblank(C615),1))))</f>
        <v>0.2428571429</v>
      </c>
      <c r="O615" s="4">
        <f>if(E615 = "male",'Survival Probabilities'!$C$5,if(E615="female",'Survival Probabilities'!$C$6,if(isblank(E615),1)))</f>
        <v>0.1889081456</v>
      </c>
      <c r="P615" s="4">
        <f>if(F615 &lt; 1,'Survival Probabilities'!$C$10,if(and(F615&gt;= 1, F615&lt;5),'Survival Probabilities'!$C$11, if(and(F615&gt;= 5, F615&lt;10),'Survival Probabilities'!$C$12,if(and(F615&gt;= 10, F615&lt;20),'Survival Probabilities'!$C$13,if(and(F615&gt;= 20, F615&lt;30),'Survival Probabilities'!$C$14,if(and(F615&gt;= 30, F615&lt;40),'Survival Probabilities'!$C$15,if(and(F615&gt;= 40, F615&lt;50),'Survival Probabilities'!$C$16,if(and(F615&gt;= 50, F615&lt;60),'Survival Probabilities'!$C$17,if(and(F615&gt;= 60, F615&lt;70),'Survival Probabilities'!$C$18,if(and(F615&gt;= 70, F615&lt;80),5%,if(and(F615&gt;= 80, F615&lt;90),5%,if(isblank(F615),1))))))))))))</f>
        <v>1</v>
      </c>
      <c r="Q615" s="4">
        <f>if(L615 = "C",'Survival Probabilities'!$C$7,if(L615="Q",'Survival Probabilities'!$C$8,if(L615="S",'Survival Probabilities'!$C$9,if(isblank(L615),1))))</f>
        <v>0.3896103896</v>
      </c>
      <c r="R615" s="5">
        <f>if(M615='Survival Probabilities'!$B$21,'Survival Probabilities'!$C$21,if(M615='Survival Probabilities'!$B$22,'Survival Probabilities'!$C$22,if(M615='Survival Probabilities'!$B$23,'Survival Probabilities'!$C$23,if(M615='Survival Probabilities'!$B$24,'Survival Probabilities'!$C$24,if(M615='Survival Probabilities'!$B$25,'Survival Probabilities'!$C$25,if(M615='Survival Probabilities'!$B$26,'Survival Probabilities'!$C$26,if(M615='Survival Probabilities'!$B$27,'Survival Probabilities'!$C$27,if(M615='Survival Probabilities'!$B$28,5%,if(M615="",1)))))))))</f>
        <v>1</v>
      </c>
      <c r="S615" s="4">
        <f t="shared" si="1"/>
        <v>0.01787442565</v>
      </c>
      <c r="T615" s="5">
        <f>if(S615&gt;='Survival Probabilities'!$J$4,1,0)</f>
        <v>0</v>
      </c>
      <c r="U615" s="5">
        <f t="shared" si="2"/>
        <v>1</v>
      </c>
    </row>
    <row r="616">
      <c r="A616" s="3">
        <v>615.0</v>
      </c>
      <c r="B616" s="3">
        <v>0.0</v>
      </c>
      <c r="C616" s="3">
        <v>3.0</v>
      </c>
      <c r="D616" s="3" t="s">
        <v>883</v>
      </c>
      <c r="E616" s="3" t="s">
        <v>22</v>
      </c>
      <c r="F616" s="3">
        <v>35.0</v>
      </c>
      <c r="G616" s="3">
        <v>0.0</v>
      </c>
      <c r="H616" s="3">
        <v>0.0</v>
      </c>
      <c r="I616" s="3">
        <v>364512.0</v>
      </c>
      <c r="J616" s="3">
        <v>8.05</v>
      </c>
      <c r="L616" s="3" t="s">
        <v>24</v>
      </c>
      <c r="M616" s="5" t="str">
        <f t="shared" si="3"/>
        <v/>
      </c>
      <c r="N616" s="4">
        <f>if(C616=1,'Survival Probabilities'!$C$2,if(C616 = 2,'Survival Probabilities'!$C$3,if(C616 = 3,'Survival Probabilities'!$C$4,if(isblank(C616),1))))</f>
        <v>0.2428571429</v>
      </c>
      <c r="O616" s="4">
        <f>if(E616 = "male",'Survival Probabilities'!$C$5,if(E616="female",'Survival Probabilities'!$C$6,if(isblank(E616),1)))</f>
        <v>0.1889081456</v>
      </c>
      <c r="P616" s="4">
        <f>if(F616 &lt; 1,'Survival Probabilities'!$C$10,if(and(F616&gt;= 1, F616&lt;5),'Survival Probabilities'!$C$11, if(and(F616&gt;= 5, F616&lt;10),'Survival Probabilities'!$C$12,if(and(F616&gt;= 10, F616&lt;20),'Survival Probabilities'!$C$13,if(and(F616&gt;= 20, F616&lt;30),'Survival Probabilities'!$C$14,if(and(F616&gt;= 30, F616&lt;40),'Survival Probabilities'!$C$15,if(and(F616&gt;= 40, F616&lt;50),'Survival Probabilities'!$C$16,if(and(F616&gt;= 50, F616&lt;60),'Survival Probabilities'!$C$17,if(and(F616&gt;= 60, F616&lt;70),'Survival Probabilities'!$C$18,if(and(F616&gt;= 70, F616&lt;80),5%,if(and(F616&gt;= 80, F616&lt;90),5%,if(isblank(F616),1))))))))))))</f>
        <v>0.4371257485</v>
      </c>
      <c r="Q616" s="4">
        <f>if(L616 = "C",'Survival Probabilities'!$C$7,if(L616="Q",'Survival Probabilities'!$C$8,if(L616="S",'Survival Probabilities'!$C$9,if(isblank(L616),1))))</f>
        <v>0.3369565217</v>
      </c>
      <c r="R616" s="5">
        <f>if(M616='Survival Probabilities'!$B$21,'Survival Probabilities'!$C$21,if(M616='Survival Probabilities'!$B$22,'Survival Probabilities'!$C$22,if(M616='Survival Probabilities'!$B$23,'Survival Probabilities'!$C$23,if(M616='Survival Probabilities'!$B$24,'Survival Probabilities'!$C$24,if(M616='Survival Probabilities'!$B$25,'Survival Probabilities'!$C$25,if(M616='Survival Probabilities'!$B$26,'Survival Probabilities'!$C$26,if(M616='Survival Probabilities'!$B$27,'Survival Probabilities'!$C$27,if(M616='Survival Probabilities'!$B$28,5%,if(M616="",1)))))))))</f>
        <v>1</v>
      </c>
      <c r="S616" s="4">
        <f t="shared" si="1"/>
        <v>0.00675743414</v>
      </c>
      <c r="T616" s="5">
        <f>if(S616&gt;='Survival Probabilities'!$J$4,1,0)</f>
        <v>0</v>
      </c>
      <c r="U616" s="5">
        <f t="shared" si="2"/>
        <v>1</v>
      </c>
    </row>
    <row r="617">
      <c r="A617" s="3">
        <v>616.0</v>
      </c>
      <c r="B617" s="3">
        <v>1.0</v>
      </c>
      <c r="C617" s="3">
        <v>2.0</v>
      </c>
      <c r="D617" s="3" t="s">
        <v>884</v>
      </c>
      <c r="E617" s="3" t="s">
        <v>26</v>
      </c>
      <c r="F617" s="3">
        <v>24.0</v>
      </c>
      <c r="G617" s="3">
        <v>1.0</v>
      </c>
      <c r="H617" s="3">
        <v>2.0</v>
      </c>
      <c r="I617" s="3">
        <v>220845.0</v>
      </c>
      <c r="J617" s="3">
        <v>65.0</v>
      </c>
      <c r="L617" s="3" t="s">
        <v>24</v>
      </c>
      <c r="M617" s="5" t="str">
        <f t="shared" si="3"/>
        <v/>
      </c>
      <c r="N617" s="4">
        <f>if(C617=1,'Survival Probabilities'!$C$2,if(C617 = 2,'Survival Probabilities'!$C$3,if(C617 = 3,'Survival Probabilities'!$C$4,if(isblank(C617),1))))</f>
        <v>0.472826087</v>
      </c>
      <c r="O617" s="4">
        <f>if(E617 = "male",'Survival Probabilities'!$C$5,if(E617="female",'Survival Probabilities'!$C$6,if(isblank(E617),1)))</f>
        <v>0.7420382166</v>
      </c>
      <c r="P617" s="4">
        <f>if(F617 &lt; 1,'Survival Probabilities'!$C$10,if(and(F617&gt;= 1, F617&lt;5),'Survival Probabilities'!$C$11, if(and(F617&gt;= 5, F617&lt;10),'Survival Probabilities'!$C$12,if(and(F617&gt;= 10, F617&lt;20),'Survival Probabilities'!$C$13,if(and(F617&gt;= 20, F617&lt;30),'Survival Probabilities'!$C$14,if(and(F617&gt;= 30, F617&lt;40),'Survival Probabilities'!$C$15,if(and(F617&gt;= 40, F617&lt;50),'Survival Probabilities'!$C$16,if(and(F617&gt;= 50, F617&lt;60),'Survival Probabilities'!$C$17,if(and(F617&gt;= 60, F617&lt;70),'Survival Probabilities'!$C$18,if(and(F617&gt;= 70, F617&lt;80),5%,if(and(F617&gt;= 80, F617&lt;90),5%,if(isblank(F617),1))))))))))))</f>
        <v>0.35</v>
      </c>
      <c r="Q617" s="4">
        <f>if(L617 = "C",'Survival Probabilities'!$C$7,if(L617="Q",'Survival Probabilities'!$C$8,if(L617="S",'Survival Probabilities'!$C$9,if(isblank(L617),1))))</f>
        <v>0.3369565217</v>
      </c>
      <c r="R617" s="5">
        <f>if(M617='Survival Probabilities'!$B$21,'Survival Probabilities'!$C$21,if(M617='Survival Probabilities'!$B$22,'Survival Probabilities'!$C$22,if(M617='Survival Probabilities'!$B$23,'Survival Probabilities'!$C$23,if(M617='Survival Probabilities'!$B$24,'Survival Probabilities'!$C$24,if(M617='Survival Probabilities'!$B$25,'Survival Probabilities'!$C$25,if(M617='Survival Probabilities'!$B$26,'Survival Probabilities'!$C$26,if(M617='Survival Probabilities'!$B$27,'Survival Probabilities'!$C$27,if(M617='Survival Probabilities'!$B$28,5%,if(M617="",1)))))))))</f>
        <v>1</v>
      </c>
      <c r="S617" s="4">
        <f t="shared" si="1"/>
        <v>0.04137801125</v>
      </c>
      <c r="T617" s="5">
        <f>if(S617&gt;='Survival Probabilities'!$J$4,1,0)</f>
        <v>1</v>
      </c>
      <c r="U617" s="5">
        <f t="shared" si="2"/>
        <v>1</v>
      </c>
    </row>
    <row r="618">
      <c r="A618" s="3">
        <v>617.0</v>
      </c>
      <c r="B618" s="3">
        <v>0.0</v>
      </c>
      <c r="C618" s="3">
        <v>3.0</v>
      </c>
      <c r="D618" s="3" t="s">
        <v>885</v>
      </c>
      <c r="E618" s="3" t="s">
        <v>22</v>
      </c>
      <c r="F618" s="3">
        <v>34.0</v>
      </c>
      <c r="G618" s="3">
        <v>1.0</v>
      </c>
      <c r="H618" s="3">
        <v>1.0</v>
      </c>
      <c r="I618" s="3">
        <v>347080.0</v>
      </c>
      <c r="J618" s="3">
        <v>14.4</v>
      </c>
      <c r="L618" s="3" t="s">
        <v>24</v>
      </c>
      <c r="M618" s="5" t="str">
        <f t="shared" si="3"/>
        <v/>
      </c>
      <c r="N618" s="4">
        <f>if(C618=1,'Survival Probabilities'!$C$2,if(C618 = 2,'Survival Probabilities'!$C$3,if(C618 = 3,'Survival Probabilities'!$C$4,if(isblank(C618),1))))</f>
        <v>0.2428571429</v>
      </c>
      <c r="O618" s="4">
        <f>if(E618 = "male",'Survival Probabilities'!$C$5,if(E618="female",'Survival Probabilities'!$C$6,if(isblank(E618),1)))</f>
        <v>0.1889081456</v>
      </c>
      <c r="P618" s="4">
        <f>if(F618 &lt; 1,'Survival Probabilities'!$C$10,if(and(F618&gt;= 1, F618&lt;5),'Survival Probabilities'!$C$11, if(and(F618&gt;= 5, F618&lt;10),'Survival Probabilities'!$C$12,if(and(F618&gt;= 10, F618&lt;20),'Survival Probabilities'!$C$13,if(and(F618&gt;= 20, F618&lt;30),'Survival Probabilities'!$C$14,if(and(F618&gt;= 30, F618&lt;40),'Survival Probabilities'!$C$15,if(and(F618&gt;= 40, F618&lt;50),'Survival Probabilities'!$C$16,if(and(F618&gt;= 50, F618&lt;60),'Survival Probabilities'!$C$17,if(and(F618&gt;= 60, F618&lt;70),'Survival Probabilities'!$C$18,if(and(F618&gt;= 70, F618&lt;80),5%,if(and(F618&gt;= 80, F618&lt;90),5%,if(isblank(F618),1))))))))))))</f>
        <v>0.4371257485</v>
      </c>
      <c r="Q618" s="4">
        <f>if(L618 = "C",'Survival Probabilities'!$C$7,if(L618="Q",'Survival Probabilities'!$C$8,if(L618="S",'Survival Probabilities'!$C$9,if(isblank(L618),1))))</f>
        <v>0.3369565217</v>
      </c>
      <c r="R618" s="5">
        <f>if(M618='Survival Probabilities'!$B$21,'Survival Probabilities'!$C$21,if(M618='Survival Probabilities'!$B$22,'Survival Probabilities'!$C$22,if(M618='Survival Probabilities'!$B$23,'Survival Probabilities'!$C$23,if(M618='Survival Probabilities'!$B$24,'Survival Probabilities'!$C$24,if(M618='Survival Probabilities'!$B$25,'Survival Probabilities'!$C$25,if(M618='Survival Probabilities'!$B$26,'Survival Probabilities'!$C$26,if(M618='Survival Probabilities'!$B$27,'Survival Probabilities'!$C$27,if(M618='Survival Probabilities'!$B$28,5%,if(M618="",1)))))))))</f>
        <v>1</v>
      </c>
      <c r="S618" s="4">
        <f t="shared" si="1"/>
        <v>0.00675743414</v>
      </c>
      <c r="T618" s="5">
        <f>if(S618&gt;='Survival Probabilities'!$J$4,1,0)</f>
        <v>0</v>
      </c>
      <c r="U618" s="5">
        <f t="shared" si="2"/>
        <v>1</v>
      </c>
    </row>
    <row r="619">
      <c r="A619" s="3">
        <v>618.0</v>
      </c>
      <c r="B619" s="3">
        <v>0.0</v>
      </c>
      <c r="C619" s="3">
        <v>3.0</v>
      </c>
      <c r="D619" s="3" t="s">
        <v>886</v>
      </c>
      <c r="E619" s="3" t="s">
        <v>26</v>
      </c>
      <c r="F619" s="3">
        <v>26.0</v>
      </c>
      <c r="G619" s="3">
        <v>1.0</v>
      </c>
      <c r="H619" s="3">
        <v>0.0</v>
      </c>
      <c r="I619" s="3" t="s">
        <v>393</v>
      </c>
      <c r="J619" s="3">
        <v>16.1</v>
      </c>
      <c r="L619" s="3" t="s">
        <v>24</v>
      </c>
      <c r="M619" s="5" t="str">
        <f t="shared" si="3"/>
        <v/>
      </c>
      <c r="N619" s="4">
        <f>if(C619=1,'Survival Probabilities'!$C$2,if(C619 = 2,'Survival Probabilities'!$C$3,if(C619 = 3,'Survival Probabilities'!$C$4,if(isblank(C619),1))))</f>
        <v>0.2428571429</v>
      </c>
      <c r="O619" s="4">
        <f>if(E619 = "male",'Survival Probabilities'!$C$5,if(E619="female",'Survival Probabilities'!$C$6,if(isblank(E619),1)))</f>
        <v>0.7420382166</v>
      </c>
      <c r="P619" s="4">
        <f>if(F619 &lt; 1,'Survival Probabilities'!$C$10,if(and(F619&gt;= 1, F619&lt;5),'Survival Probabilities'!$C$11, if(and(F619&gt;= 5, F619&lt;10),'Survival Probabilities'!$C$12,if(and(F619&gt;= 10, F619&lt;20),'Survival Probabilities'!$C$13,if(and(F619&gt;= 20, F619&lt;30),'Survival Probabilities'!$C$14,if(and(F619&gt;= 30, F619&lt;40),'Survival Probabilities'!$C$15,if(and(F619&gt;= 40, F619&lt;50),'Survival Probabilities'!$C$16,if(and(F619&gt;= 50, F619&lt;60),'Survival Probabilities'!$C$17,if(and(F619&gt;= 60, F619&lt;70),'Survival Probabilities'!$C$18,if(and(F619&gt;= 70, F619&lt;80),5%,if(and(F619&gt;= 80, F619&lt;90),5%,if(isblank(F619),1))))))))))))</f>
        <v>0.35</v>
      </c>
      <c r="Q619" s="4">
        <f>if(L619 = "C",'Survival Probabilities'!$C$7,if(L619="Q",'Survival Probabilities'!$C$8,if(L619="S",'Survival Probabilities'!$C$9,if(isblank(L619),1))))</f>
        <v>0.3369565217</v>
      </c>
      <c r="R619" s="5">
        <f>if(M619='Survival Probabilities'!$B$21,'Survival Probabilities'!$C$21,if(M619='Survival Probabilities'!$B$22,'Survival Probabilities'!$C$22,if(M619='Survival Probabilities'!$B$23,'Survival Probabilities'!$C$23,if(M619='Survival Probabilities'!$B$24,'Survival Probabilities'!$C$24,if(M619='Survival Probabilities'!$B$25,'Survival Probabilities'!$C$25,if(M619='Survival Probabilities'!$B$26,'Survival Probabilities'!$C$26,if(M619='Survival Probabilities'!$B$27,'Survival Probabilities'!$C$27,if(M619='Survival Probabilities'!$B$28,5%,if(M619="",1)))))))))</f>
        <v>1</v>
      </c>
      <c r="S619" s="4">
        <f t="shared" si="1"/>
        <v>0.0212529424</v>
      </c>
      <c r="T619" s="5">
        <f>if(S619&gt;='Survival Probabilities'!$J$4,1,0)</f>
        <v>0</v>
      </c>
      <c r="U619" s="5">
        <f t="shared" si="2"/>
        <v>1</v>
      </c>
    </row>
    <row r="620">
      <c r="A620" s="3">
        <v>619.0</v>
      </c>
      <c r="B620" s="3">
        <v>1.0</v>
      </c>
      <c r="C620" s="3">
        <v>2.0</v>
      </c>
      <c r="D620" s="3" t="s">
        <v>887</v>
      </c>
      <c r="E620" s="3" t="s">
        <v>26</v>
      </c>
      <c r="F620" s="3">
        <v>4.0</v>
      </c>
      <c r="G620" s="3">
        <v>2.0</v>
      </c>
      <c r="H620" s="3">
        <v>1.0</v>
      </c>
      <c r="I620" s="3">
        <v>230136.0</v>
      </c>
      <c r="J620" s="3">
        <v>39.0</v>
      </c>
      <c r="K620" s="3" t="s">
        <v>295</v>
      </c>
      <c r="L620" s="3" t="s">
        <v>24</v>
      </c>
      <c r="M620" s="5" t="str">
        <f t="shared" si="3"/>
        <v>F</v>
      </c>
      <c r="N620" s="4">
        <f>if(C620=1,'Survival Probabilities'!$C$2,if(C620 = 2,'Survival Probabilities'!$C$3,if(C620 = 3,'Survival Probabilities'!$C$4,if(isblank(C620),1))))</f>
        <v>0.472826087</v>
      </c>
      <c r="O620" s="4">
        <f>if(E620 = "male",'Survival Probabilities'!$C$5,if(E620="female",'Survival Probabilities'!$C$6,if(isblank(E620),1)))</f>
        <v>0.7420382166</v>
      </c>
      <c r="P620" s="4">
        <f>if(F620 &lt; 1,'Survival Probabilities'!$C$10,if(and(F620&gt;= 1, F620&lt;5),'Survival Probabilities'!$C$11, if(and(F620&gt;= 5, F620&lt;10),'Survival Probabilities'!$C$12,if(and(F620&gt;= 10, F620&lt;20),'Survival Probabilities'!$C$13,if(and(F620&gt;= 20, F620&lt;30),'Survival Probabilities'!$C$14,if(and(F620&gt;= 30, F620&lt;40),'Survival Probabilities'!$C$15,if(and(F620&gt;= 40, F620&lt;50),'Survival Probabilities'!$C$16,if(and(F620&gt;= 50, F620&lt;60),'Survival Probabilities'!$C$17,if(and(F620&gt;= 60, F620&lt;70),'Survival Probabilities'!$C$18,if(and(F620&gt;= 70, F620&lt;80),5%,if(and(F620&gt;= 80, F620&lt;90),5%,if(isblank(F620),1))))))))))))</f>
        <v>0.6060606061</v>
      </c>
      <c r="Q620" s="4">
        <f>if(L620 = "C",'Survival Probabilities'!$C$7,if(L620="Q",'Survival Probabilities'!$C$8,if(L620="S",'Survival Probabilities'!$C$9,if(isblank(L620),1))))</f>
        <v>0.3369565217</v>
      </c>
      <c r="R620" s="4">
        <f>if(M620='Survival Probabilities'!$B$21,'Survival Probabilities'!$C$21,if(M620='Survival Probabilities'!$B$22,'Survival Probabilities'!$C$22,if(M620='Survival Probabilities'!$B$23,'Survival Probabilities'!$C$23,if(M620='Survival Probabilities'!$B$24,'Survival Probabilities'!$C$24,if(M620='Survival Probabilities'!$B$25,'Survival Probabilities'!$C$25,if(M620='Survival Probabilities'!$B$26,'Survival Probabilities'!$C$26,if(M620='Survival Probabilities'!$B$27,'Survival Probabilities'!$C$27,if(M620='Survival Probabilities'!$B$28,5%,if(M620="",1)))))))))</f>
        <v>0.6153846154</v>
      </c>
      <c r="S620" s="4">
        <f t="shared" si="1"/>
        <v>0.04409245289</v>
      </c>
      <c r="T620" s="5">
        <f>if(S620&gt;='Survival Probabilities'!$J$4,1,0)</f>
        <v>1</v>
      </c>
      <c r="U620" s="5">
        <f t="shared" si="2"/>
        <v>1</v>
      </c>
    </row>
    <row r="621">
      <c r="A621" s="3">
        <v>620.0</v>
      </c>
      <c r="B621" s="3">
        <v>0.0</v>
      </c>
      <c r="C621" s="3">
        <v>2.0</v>
      </c>
      <c r="D621" s="3" t="s">
        <v>888</v>
      </c>
      <c r="E621" s="3" t="s">
        <v>22</v>
      </c>
      <c r="F621" s="3">
        <v>26.0</v>
      </c>
      <c r="G621" s="3">
        <v>0.0</v>
      </c>
      <c r="H621" s="3">
        <v>0.0</v>
      </c>
      <c r="I621" s="3">
        <v>31028.0</v>
      </c>
      <c r="J621" s="3">
        <v>10.5</v>
      </c>
      <c r="L621" s="3" t="s">
        <v>24</v>
      </c>
      <c r="M621" s="5" t="str">
        <f t="shared" si="3"/>
        <v/>
      </c>
      <c r="N621" s="4">
        <f>if(C621=1,'Survival Probabilities'!$C$2,if(C621 = 2,'Survival Probabilities'!$C$3,if(C621 = 3,'Survival Probabilities'!$C$4,if(isblank(C621),1))))</f>
        <v>0.472826087</v>
      </c>
      <c r="O621" s="4">
        <f>if(E621 = "male",'Survival Probabilities'!$C$5,if(E621="female",'Survival Probabilities'!$C$6,if(isblank(E621),1)))</f>
        <v>0.1889081456</v>
      </c>
      <c r="P621" s="4">
        <f>if(F621 &lt; 1,'Survival Probabilities'!$C$10,if(and(F621&gt;= 1, F621&lt;5),'Survival Probabilities'!$C$11, if(and(F621&gt;= 5, F621&lt;10),'Survival Probabilities'!$C$12,if(and(F621&gt;= 10, F621&lt;20),'Survival Probabilities'!$C$13,if(and(F621&gt;= 20, F621&lt;30),'Survival Probabilities'!$C$14,if(and(F621&gt;= 30, F621&lt;40),'Survival Probabilities'!$C$15,if(and(F621&gt;= 40, F621&lt;50),'Survival Probabilities'!$C$16,if(and(F621&gt;= 50, F621&lt;60),'Survival Probabilities'!$C$17,if(and(F621&gt;= 60, F621&lt;70),'Survival Probabilities'!$C$18,if(and(F621&gt;= 70, F621&lt;80),5%,if(and(F621&gt;= 80, F621&lt;90),5%,if(isblank(F621),1))))))))))))</f>
        <v>0.35</v>
      </c>
      <c r="Q621" s="4">
        <f>if(L621 = "C",'Survival Probabilities'!$C$7,if(L621="Q",'Survival Probabilities'!$C$8,if(L621="S",'Survival Probabilities'!$C$9,if(isblank(L621),1))))</f>
        <v>0.3369565217</v>
      </c>
      <c r="R621" s="5">
        <f>if(M621='Survival Probabilities'!$B$21,'Survival Probabilities'!$C$21,if(M621='Survival Probabilities'!$B$22,'Survival Probabilities'!$C$22,if(M621='Survival Probabilities'!$B$23,'Survival Probabilities'!$C$23,if(M621='Survival Probabilities'!$B$24,'Survival Probabilities'!$C$24,if(M621='Survival Probabilities'!$B$25,'Survival Probabilities'!$C$25,if(M621='Survival Probabilities'!$B$26,'Survival Probabilities'!$C$26,if(M621='Survival Probabilities'!$B$27,'Survival Probabilities'!$C$27,if(M621='Survival Probabilities'!$B$28,5%,if(M621="",1)))))))))</f>
        <v>1</v>
      </c>
      <c r="S621" s="4">
        <f t="shared" si="1"/>
        <v>0.01053401725</v>
      </c>
      <c r="T621" s="5">
        <f>if(S621&gt;='Survival Probabilities'!$J$4,1,0)</f>
        <v>0</v>
      </c>
      <c r="U621" s="5">
        <f t="shared" si="2"/>
        <v>1</v>
      </c>
    </row>
    <row r="622">
      <c r="A622" s="3">
        <v>621.0</v>
      </c>
      <c r="B622" s="3">
        <v>0.0</v>
      </c>
      <c r="C622" s="3">
        <v>3.0</v>
      </c>
      <c r="D622" s="3" t="s">
        <v>889</v>
      </c>
      <c r="E622" s="3" t="s">
        <v>22</v>
      </c>
      <c r="F622" s="3">
        <v>27.0</v>
      </c>
      <c r="G622" s="3">
        <v>1.0</v>
      </c>
      <c r="H622" s="3">
        <v>0.0</v>
      </c>
      <c r="I622" s="3">
        <v>2659.0</v>
      </c>
      <c r="J622" s="3">
        <v>14.4542</v>
      </c>
      <c r="L622" s="3" t="s">
        <v>29</v>
      </c>
      <c r="M622" s="5" t="str">
        <f t="shared" si="3"/>
        <v/>
      </c>
      <c r="N622" s="4">
        <f>if(C622=1,'Survival Probabilities'!$C$2,if(C622 = 2,'Survival Probabilities'!$C$3,if(C622 = 3,'Survival Probabilities'!$C$4,if(isblank(C622),1))))</f>
        <v>0.2428571429</v>
      </c>
      <c r="O622" s="4">
        <f>if(E622 = "male",'Survival Probabilities'!$C$5,if(E622="female",'Survival Probabilities'!$C$6,if(isblank(E622),1)))</f>
        <v>0.1889081456</v>
      </c>
      <c r="P622" s="4">
        <f>if(F622 &lt; 1,'Survival Probabilities'!$C$10,if(and(F622&gt;= 1, F622&lt;5),'Survival Probabilities'!$C$11, if(and(F622&gt;= 5, F622&lt;10),'Survival Probabilities'!$C$12,if(and(F622&gt;= 10, F622&lt;20),'Survival Probabilities'!$C$13,if(and(F622&gt;= 20, F622&lt;30),'Survival Probabilities'!$C$14,if(and(F622&gt;= 30, F622&lt;40),'Survival Probabilities'!$C$15,if(and(F622&gt;= 40, F622&lt;50),'Survival Probabilities'!$C$16,if(and(F622&gt;= 50, F622&lt;60),'Survival Probabilities'!$C$17,if(and(F622&gt;= 60, F622&lt;70),'Survival Probabilities'!$C$18,if(and(F622&gt;= 70, F622&lt;80),5%,if(and(F622&gt;= 80, F622&lt;90),5%,if(isblank(F622),1))))))))))))</f>
        <v>0.35</v>
      </c>
      <c r="Q622" s="4">
        <f>if(L622 = "C",'Survival Probabilities'!$C$7,if(L622="Q",'Survival Probabilities'!$C$8,if(L622="S",'Survival Probabilities'!$C$9,if(isblank(L622),1))))</f>
        <v>0.5535714286</v>
      </c>
      <c r="R622" s="5">
        <f>if(M622='Survival Probabilities'!$B$21,'Survival Probabilities'!$C$21,if(M622='Survival Probabilities'!$B$22,'Survival Probabilities'!$C$22,if(M622='Survival Probabilities'!$B$23,'Survival Probabilities'!$C$23,if(M622='Survival Probabilities'!$B$24,'Survival Probabilities'!$C$24,if(M622='Survival Probabilities'!$B$25,'Survival Probabilities'!$C$25,if(M622='Survival Probabilities'!$B$26,'Survival Probabilities'!$C$26,if(M622='Survival Probabilities'!$B$27,'Survival Probabilities'!$C$27,if(M622='Survival Probabilities'!$B$28,5%,if(M622="",1)))))))))</f>
        <v>1</v>
      </c>
      <c r="S622" s="4">
        <f t="shared" si="1"/>
        <v>0.008888802922</v>
      </c>
      <c r="T622" s="5">
        <f>if(S622&gt;='Survival Probabilities'!$J$4,1,0)</f>
        <v>0</v>
      </c>
      <c r="U622" s="5">
        <f t="shared" si="2"/>
        <v>1</v>
      </c>
    </row>
    <row r="623">
      <c r="A623" s="3">
        <v>622.0</v>
      </c>
      <c r="B623" s="3">
        <v>1.0</v>
      </c>
      <c r="C623" s="3">
        <v>1.0</v>
      </c>
      <c r="D623" s="3" t="s">
        <v>890</v>
      </c>
      <c r="E623" s="3" t="s">
        <v>22</v>
      </c>
      <c r="F623" s="3">
        <v>42.0</v>
      </c>
      <c r="G623" s="3">
        <v>1.0</v>
      </c>
      <c r="H623" s="3">
        <v>0.0</v>
      </c>
      <c r="I623" s="3">
        <v>11753.0</v>
      </c>
      <c r="J623" s="3">
        <v>52.5542</v>
      </c>
      <c r="K623" s="3" t="s">
        <v>891</v>
      </c>
      <c r="L623" s="3" t="s">
        <v>24</v>
      </c>
      <c r="M623" s="5" t="str">
        <f t="shared" si="3"/>
        <v>D</v>
      </c>
      <c r="N623" s="4">
        <f>if(C623=1,'Survival Probabilities'!$C$2,if(C623 = 2,'Survival Probabilities'!$C$3,if(C623 = 3,'Survival Probabilities'!$C$4,if(isblank(C623),1))))</f>
        <v>0.6296296296</v>
      </c>
      <c r="O623" s="4">
        <f>if(E623 = "male",'Survival Probabilities'!$C$5,if(E623="female",'Survival Probabilities'!$C$6,if(isblank(E623),1)))</f>
        <v>0.1889081456</v>
      </c>
      <c r="P623" s="4">
        <f>if(F623 &lt; 1,'Survival Probabilities'!$C$10,if(and(F623&gt;= 1, F623&lt;5),'Survival Probabilities'!$C$11, if(and(F623&gt;= 5, F623&lt;10),'Survival Probabilities'!$C$12,if(and(F623&gt;= 10, F623&lt;20),'Survival Probabilities'!$C$13,if(and(F623&gt;= 20, F623&lt;30),'Survival Probabilities'!$C$14,if(and(F623&gt;= 30, F623&lt;40),'Survival Probabilities'!$C$15,if(and(F623&gt;= 40, F623&lt;50),'Survival Probabilities'!$C$16,if(and(F623&gt;= 50, F623&lt;60),'Survival Probabilities'!$C$17,if(and(F623&gt;= 60, F623&lt;70),'Survival Probabilities'!$C$18,if(and(F623&gt;= 70, F623&lt;80),5%,if(and(F623&gt;= 80, F623&lt;90),5%,if(isblank(F623),1))))))))))))</f>
        <v>0.3820224719</v>
      </c>
      <c r="Q623" s="4">
        <f>if(L623 = "C",'Survival Probabilities'!$C$7,if(L623="Q",'Survival Probabilities'!$C$8,if(L623="S",'Survival Probabilities'!$C$9,if(isblank(L623),1))))</f>
        <v>0.3369565217</v>
      </c>
      <c r="R623" s="4">
        <f>if(M623='Survival Probabilities'!$B$21,'Survival Probabilities'!$C$21,if(M623='Survival Probabilities'!$B$22,'Survival Probabilities'!$C$22,if(M623='Survival Probabilities'!$B$23,'Survival Probabilities'!$C$23,if(M623='Survival Probabilities'!$B$24,'Survival Probabilities'!$C$24,if(M623='Survival Probabilities'!$B$25,'Survival Probabilities'!$C$25,if(M623='Survival Probabilities'!$B$26,'Survival Probabilities'!$C$26,if(M623='Survival Probabilities'!$B$27,'Survival Probabilities'!$C$27,if(M623='Survival Probabilities'!$B$28,5%,if(M623="",1)))))))))</f>
        <v>0.7575757576</v>
      </c>
      <c r="S623" s="4">
        <f t="shared" si="1"/>
        <v>0.01159911055</v>
      </c>
      <c r="T623" s="5">
        <f>if(S623&gt;='Survival Probabilities'!$J$4,1,0)</f>
        <v>0</v>
      </c>
      <c r="U623" s="5">
        <f t="shared" si="2"/>
        <v>0</v>
      </c>
    </row>
    <row r="624">
      <c r="A624" s="3">
        <v>623.0</v>
      </c>
      <c r="B624" s="3">
        <v>1.0</v>
      </c>
      <c r="C624" s="3">
        <v>3.0</v>
      </c>
      <c r="D624" s="3" t="s">
        <v>892</v>
      </c>
      <c r="E624" s="3" t="s">
        <v>22</v>
      </c>
      <c r="F624" s="3">
        <v>20.0</v>
      </c>
      <c r="G624" s="3">
        <v>1.0</v>
      </c>
      <c r="H624" s="3">
        <v>1.0</v>
      </c>
      <c r="I624" s="3">
        <v>2653.0</v>
      </c>
      <c r="J624" s="3">
        <v>15.7417</v>
      </c>
      <c r="L624" s="3" t="s">
        <v>29</v>
      </c>
      <c r="M624" s="5" t="str">
        <f t="shared" si="3"/>
        <v/>
      </c>
      <c r="N624" s="4">
        <f>if(C624=1,'Survival Probabilities'!$C$2,if(C624 = 2,'Survival Probabilities'!$C$3,if(C624 = 3,'Survival Probabilities'!$C$4,if(isblank(C624),1))))</f>
        <v>0.2428571429</v>
      </c>
      <c r="O624" s="4">
        <f>if(E624 = "male",'Survival Probabilities'!$C$5,if(E624="female",'Survival Probabilities'!$C$6,if(isblank(E624),1)))</f>
        <v>0.1889081456</v>
      </c>
      <c r="P624" s="4">
        <f>if(F624 &lt; 1,'Survival Probabilities'!$C$10,if(and(F624&gt;= 1, F624&lt;5),'Survival Probabilities'!$C$11, if(and(F624&gt;= 5, F624&lt;10),'Survival Probabilities'!$C$12,if(and(F624&gt;= 10, F624&lt;20),'Survival Probabilities'!$C$13,if(and(F624&gt;= 20, F624&lt;30),'Survival Probabilities'!$C$14,if(and(F624&gt;= 30, F624&lt;40),'Survival Probabilities'!$C$15,if(and(F624&gt;= 40, F624&lt;50),'Survival Probabilities'!$C$16,if(and(F624&gt;= 50, F624&lt;60),'Survival Probabilities'!$C$17,if(and(F624&gt;= 60, F624&lt;70),'Survival Probabilities'!$C$18,if(and(F624&gt;= 70, F624&lt;80),5%,if(and(F624&gt;= 80, F624&lt;90),5%,if(isblank(F624),1))))))))))))</f>
        <v>0.35</v>
      </c>
      <c r="Q624" s="4">
        <f>if(L624 = "C",'Survival Probabilities'!$C$7,if(L624="Q",'Survival Probabilities'!$C$8,if(L624="S",'Survival Probabilities'!$C$9,if(isblank(L624),1))))</f>
        <v>0.5535714286</v>
      </c>
      <c r="R624" s="5">
        <f>if(M624='Survival Probabilities'!$B$21,'Survival Probabilities'!$C$21,if(M624='Survival Probabilities'!$B$22,'Survival Probabilities'!$C$22,if(M624='Survival Probabilities'!$B$23,'Survival Probabilities'!$C$23,if(M624='Survival Probabilities'!$B$24,'Survival Probabilities'!$C$24,if(M624='Survival Probabilities'!$B$25,'Survival Probabilities'!$C$25,if(M624='Survival Probabilities'!$B$26,'Survival Probabilities'!$C$26,if(M624='Survival Probabilities'!$B$27,'Survival Probabilities'!$C$27,if(M624='Survival Probabilities'!$B$28,5%,if(M624="",1)))))))))</f>
        <v>1</v>
      </c>
      <c r="S624" s="4">
        <f t="shared" si="1"/>
        <v>0.008888802922</v>
      </c>
      <c r="T624" s="5">
        <f>if(S624&gt;='Survival Probabilities'!$J$4,1,0)</f>
        <v>0</v>
      </c>
      <c r="U624" s="5">
        <f t="shared" si="2"/>
        <v>0</v>
      </c>
    </row>
    <row r="625">
      <c r="A625" s="3">
        <v>624.0</v>
      </c>
      <c r="B625" s="3">
        <v>0.0</v>
      </c>
      <c r="C625" s="3">
        <v>3.0</v>
      </c>
      <c r="D625" s="3" t="s">
        <v>893</v>
      </c>
      <c r="E625" s="3" t="s">
        <v>22</v>
      </c>
      <c r="F625" s="3">
        <v>21.0</v>
      </c>
      <c r="G625" s="3">
        <v>0.0</v>
      </c>
      <c r="H625" s="3">
        <v>0.0</v>
      </c>
      <c r="I625" s="3">
        <v>350029.0</v>
      </c>
      <c r="J625" s="3">
        <v>7.8542</v>
      </c>
      <c r="L625" s="3" t="s">
        <v>24</v>
      </c>
      <c r="M625" s="5" t="str">
        <f t="shared" si="3"/>
        <v/>
      </c>
      <c r="N625" s="4">
        <f>if(C625=1,'Survival Probabilities'!$C$2,if(C625 = 2,'Survival Probabilities'!$C$3,if(C625 = 3,'Survival Probabilities'!$C$4,if(isblank(C625),1))))</f>
        <v>0.2428571429</v>
      </c>
      <c r="O625" s="4">
        <f>if(E625 = "male",'Survival Probabilities'!$C$5,if(E625="female",'Survival Probabilities'!$C$6,if(isblank(E625),1)))</f>
        <v>0.1889081456</v>
      </c>
      <c r="P625" s="4">
        <f>if(F625 &lt; 1,'Survival Probabilities'!$C$10,if(and(F625&gt;= 1, F625&lt;5),'Survival Probabilities'!$C$11, if(and(F625&gt;= 5, F625&lt;10),'Survival Probabilities'!$C$12,if(and(F625&gt;= 10, F625&lt;20),'Survival Probabilities'!$C$13,if(and(F625&gt;= 20, F625&lt;30),'Survival Probabilities'!$C$14,if(and(F625&gt;= 30, F625&lt;40),'Survival Probabilities'!$C$15,if(and(F625&gt;= 40, F625&lt;50),'Survival Probabilities'!$C$16,if(and(F625&gt;= 50, F625&lt;60),'Survival Probabilities'!$C$17,if(and(F625&gt;= 60, F625&lt;70),'Survival Probabilities'!$C$18,if(and(F625&gt;= 70, F625&lt;80),5%,if(and(F625&gt;= 80, F625&lt;90),5%,if(isblank(F625),1))))))))))))</f>
        <v>0.35</v>
      </c>
      <c r="Q625" s="4">
        <f>if(L625 = "C",'Survival Probabilities'!$C$7,if(L625="Q",'Survival Probabilities'!$C$8,if(L625="S",'Survival Probabilities'!$C$9,if(isblank(L625),1))))</f>
        <v>0.3369565217</v>
      </c>
      <c r="R625" s="5">
        <f>if(M625='Survival Probabilities'!$B$21,'Survival Probabilities'!$C$21,if(M625='Survival Probabilities'!$B$22,'Survival Probabilities'!$C$22,if(M625='Survival Probabilities'!$B$23,'Survival Probabilities'!$C$23,if(M625='Survival Probabilities'!$B$24,'Survival Probabilities'!$C$24,if(M625='Survival Probabilities'!$B$25,'Survival Probabilities'!$C$25,if(M625='Survival Probabilities'!$B$26,'Survival Probabilities'!$C$26,if(M625='Survival Probabilities'!$B$27,'Survival Probabilities'!$C$27,if(M625='Survival Probabilities'!$B$28,5%,if(M625="",1)))))))))</f>
        <v>1</v>
      </c>
      <c r="S625" s="4">
        <f t="shared" si="1"/>
        <v>0.005410575691</v>
      </c>
      <c r="T625" s="5">
        <f>if(S625&gt;='Survival Probabilities'!$J$4,1,0)</f>
        <v>0</v>
      </c>
      <c r="U625" s="5">
        <f t="shared" si="2"/>
        <v>1</v>
      </c>
    </row>
    <row r="626">
      <c r="A626" s="3">
        <v>625.0</v>
      </c>
      <c r="B626" s="3">
        <v>0.0</v>
      </c>
      <c r="C626" s="3">
        <v>3.0</v>
      </c>
      <c r="D626" s="3" t="s">
        <v>894</v>
      </c>
      <c r="E626" s="3" t="s">
        <v>22</v>
      </c>
      <c r="F626" s="3">
        <v>21.0</v>
      </c>
      <c r="G626" s="3">
        <v>0.0</v>
      </c>
      <c r="H626" s="3">
        <v>0.0</v>
      </c>
      <c r="I626" s="3">
        <v>54636.0</v>
      </c>
      <c r="J626" s="3">
        <v>16.1</v>
      </c>
      <c r="L626" s="3" t="s">
        <v>24</v>
      </c>
      <c r="M626" s="5" t="str">
        <f t="shared" si="3"/>
        <v/>
      </c>
      <c r="N626" s="4">
        <f>if(C626=1,'Survival Probabilities'!$C$2,if(C626 = 2,'Survival Probabilities'!$C$3,if(C626 = 3,'Survival Probabilities'!$C$4,if(isblank(C626),1))))</f>
        <v>0.2428571429</v>
      </c>
      <c r="O626" s="4">
        <f>if(E626 = "male",'Survival Probabilities'!$C$5,if(E626="female",'Survival Probabilities'!$C$6,if(isblank(E626),1)))</f>
        <v>0.1889081456</v>
      </c>
      <c r="P626" s="4">
        <f>if(F626 &lt; 1,'Survival Probabilities'!$C$10,if(and(F626&gt;= 1, F626&lt;5),'Survival Probabilities'!$C$11, if(and(F626&gt;= 5, F626&lt;10),'Survival Probabilities'!$C$12,if(and(F626&gt;= 10, F626&lt;20),'Survival Probabilities'!$C$13,if(and(F626&gt;= 20, F626&lt;30),'Survival Probabilities'!$C$14,if(and(F626&gt;= 30, F626&lt;40),'Survival Probabilities'!$C$15,if(and(F626&gt;= 40, F626&lt;50),'Survival Probabilities'!$C$16,if(and(F626&gt;= 50, F626&lt;60),'Survival Probabilities'!$C$17,if(and(F626&gt;= 60, F626&lt;70),'Survival Probabilities'!$C$18,if(and(F626&gt;= 70, F626&lt;80),5%,if(and(F626&gt;= 80, F626&lt;90),5%,if(isblank(F626),1))))))))))))</f>
        <v>0.35</v>
      </c>
      <c r="Q626" s="4">
        <f>if(L626 = "C",'Survival Probabilities'!$C$7,if(L626="Q",'Survival Probabilities'!$C$8,if(L626="S",'Survival Probabilities'!$C$9,if(isblank(L626),1))))</f>
        <v>0.3369565217</v>
      </c>
      <c r="R626" s="5">
        <f>if(M626='Survival Probabilities'!$B$21,'Survival Probabilities'!$C$21,if(M626='Survival Probabilities'!$B$22,'Survival Probabilities'!$C$22,if(M626='Survival Probabilities'!$B$23,'Survival Probabilities'!$C$23,if(M626='Survival Probabilities'!$B$24,'Survival Probabilities'!$C$24,if(M626='Survival Probabilities'!$B$25,'Survival Probabilities'!$C$25,if(M626='Survival Probabilities'!$B$26,'Survival Probabilities'!$C$26,if(M626='Survival Probabilities'!$B$27,'Survival Probabilities'!$C$27,if(M626='Survival Probabilities'!$B$28,5%,if(M626="",1)))))))))</f>
        <v>1</v>
      </c>
      <c r="S626" s="4">
        <f t="shared" si="1"/>
        <v>0.005410575691</v>
      </c>
      <c r="T626" s="5">
        <f>if(S626&gt;='Survival Probabilities'!$J$4,1,0)</f>
        <v>0</v>
      </c>
      <c r="U626" s="5">
        <f t="shared" si="2"/>
        <v>1</v>
      </c>
    </row>
    <row r="627">
      <c r="A627" s="3">
        <v>626.0</v>
      </c>
      <c r="B627" s="3">
        <v>0.0</v>
      </c>
      <c r="C627" s="3">
        <v>1.0</v>
      </c>
      <c r="D627" s="3" t="s">
        <v>895</v>
      </c>
      <c r="E627" s="3" t="s">
        <v>22</v>
      </c>
      <c r="F627" s="3">
        <v>61.0</v>
      </c>
      <c r="G627" s="3">
        <v>0.0</v>
      </c>
      <c r="H627" s="3">
        <v>0.0</v>
      </c>
      <c r="I627" s="3">
        <v>36963.0</v>
      </c>
      <c r="J627" s="3">
        <v>32.3208</v>
      </c>
      <c r="K627" s="3" t="s">
        <v>896</v>
      </c>
      <c r="L627" s="3" t="s">
        <v>24</v>
      </c>
      <c r="M627" s="5" t="str">
        <f t="shared" si="3"/>
        <v>D</v>
      </c>
      <c r="N627" s="4">
        <f>if(C627=1,'Survival Probabilities'!$C$2,if(C627 = 2,'Survival Probabilities'!$C$3,if(C627 = 3,'Survival Probabilities'!$C$4,if(isblank(C627),1))))</f>
        <v>0.6296296296</v>
      </c>
      <c r="O627" s="4">
        <f>if(E627 = "male",'Survival Probabilities'!$C$5,if(E627="female",'Survival Probabilities'!$C$6,if(isblank(E627),1)))</f>
        <v>0.1889081456</v>
      </c>
      <c r="P627" s="4">
        <f>if(F627 &lt; 1,'Survival Probabilities'!$C$10,if(and(F627&gt;= 1, F627&lt;5),'Survival Probabilities'!$C$11, if(and(F627&gt;= 5, F627&lt;10),'Survival Probabilities'!$C$12,if(and(F627&gt;= 10, F627&lt;20),'Survival Probabilities'!$C$13,if(and(F627&gt;= 20, F627&lt;30),'Survival Probabilities'!$C$14,if(and(F627&gt;= 30, F627&lt;40),'Survival Probabilities'!$C$15,if(and(F627&gt;= 40, F627&lt;50),'Survival Probabilities'!$C$16,if(and(F627&gt;= 50, F627&lt;60),'Survival Probabilities'!$C$17,if(and(F627&gt;= 60, F627&lt;70),'Survival Probabilities'!$C$18,if(and(F627&gt;= 70, F627&lt;80),5%,if(and(F627&gt;= 80, F627&lt;90),5%,if(isblank(F627),1))))))))))))</f>
        <v>0.3157894737</v>
      </c>
      <c r="Q627" s="4">
        <f>if(L627 = "C",'Survival Probabilities'!$C$7,if(L627="Q",'Survival Probabilities'!$C$8,if(L627="S",'Survival Probabilities'!$C$9,if(isblank(L627),1))))</f>
        <v>0.3369565217</v>
      </c>
      <c r="R627" s="4">
        <f>if(M627='Survival Probabilities'!$B$21,'Survival Probabilities'!$C$21,if(M627='Survival Probabilities'!$B$22,'Survival Probabilities'!$C$22,if(M627='Survival Probabilities'!$B$23,'Survival Probabilities'!$C$23,if(M627='Survival Probabilities'!$B$24,'Survival Probabilities'!$C$24,if(M627='Survival Probabilities'!$B$25,'Survival Probabilities'!$C$25,if(M627='Survival Probabilities'!$B$26,'Survival Probabilities'!$C$26,if(M627='Survival Probabilities'!$B$27,'Survival Probabilities'!$C$27,if(M627='Survival Probabilities'!$B$28,5%,if(M627="",1)))))))))</f>
        <v>0.7575757576</v>
      </c>
      <c r="S627" s="4">
        <f t="shared" si="1"/>
        <v>0.009588119247</v>
      </c>
      <c r="T627" s="5">
        <f>if(S627&gt;='Survival Probabilities'!$J$4,1,0)</f>
        <v>0</v>
      </c>
      <c r="U627" s="5">
        <f t="shared" si="2"/>
        <v>1</v>
      </c>
    </row>
    <row r="628">
      <c r="A628" s="3">
        <v>627.0</v>
      </c>
      <c r="B628" s="3">
        <v>0.0</v>
      </c>
      <c r="C628" s="3">
        <v>2.0</v>
      </c>
      <c r="D628" s="3" t="s">
        <v>897</v>
      </c>
      <c r="E628" s="3" t="s">
        <v>22</v>
      </c>
      <c r="F628" s="3">
        <v>57.0</v>
      </c>
      <c r="G628" s="3">
        <v>0.0</v>
      </c>
      <c r="H628" s="3">
        <v>0.0</v>
      </c>
      <c r="I628" s="3">
        <v>219533.0</v>
      </c>
      <c r="J628" s="3">
        <v>12.35</v>
      </c>
      <c r="L628" s="3" t="s">
        <v>36</v>
      </c>
      <c r="M628" s="5" t="str">
        <f t="shared" si="3"/>
        <v/>
      </c>
      <c r="N628" s="4">
        <f>if(C628=1,'Survival Probabilities'!$C$2,if(C628 = 2,'Survival Probabilities'!$C$3,if(C628 = 3,'Survival Probabilities'!$C$4,if(isblank(C628),1))))</f>
        <v>0.472826087</v>
      </c>
      <c r="O628" s="4">
        <f>if(E628 = "male",'Survival Probabilities'!$C$5,if(E628="female",'Survival Probabilities'!$C$6,if(isblank(E628),1)))</f>
        <v>0.1889081456</v>
      </c>
      <c r="P628" s="4">
        <f>if(F628 &lt; 1,'Survival Probabilities'!$C$10,if(and(F628&gt;= 1, F628&lt;5),'Survival Probabilities'!$C$11, if(and(F628&gt;= 5, F628&lt;10),'Survival Probabilities'!$C$12,if(and(F628&gt;= 10, F628&lt;20),'Survival Probabilities'!$C$13,if(and(F628&gt;= 20, F628&lt;30),'Survival Probabilities'!$C$14,if(and(F628&gt;= 30, F628&lt;40),'Survival Probabilities'!$C$15,if(and(F628&gt;= 40, F628&lt;50),'Survival Probabilities'!$C$16,if(and(F628&gt;= 50, F628&lt;60),'Survival Probabilities'!$C$17,if(and(F628&gt;= 60, F628&lt;70),'Survival Probabilities'!$C$18,if(and(F628&gt;= 70, F628&lt;80),5%,if(and(F628&gt;= 80, F628&lt;90),5%,if(isblank(F628),1))))))))))))</f>
        <v>0.4166666667</v>
      </c>
      <c r="Q628" s="4">
        <f>if(L628 = "C",'Survival Probabilities'!$C$7,if(L628="Q",'Survival Probabilities'!$C$8,if(L628="S",'Survival Probabilities'!$C$9,if(isblank(L628),1))))</f>
        <v>0.3896103896</v>
      </c>
      <c r="R628" s="5">
        <f>if(M628='Survival Probabilities'!$B$21,'Survival Probabilities'!$C$21,if(M628='Survival Probabilities'!$B$22,'Survival Probabilities'!$C$22,if(M628='Survival Probabilities'!$B$23,'Survival Probabilities'!$C$23,if(M628='Survival Probabilities'!$B$24,'Survival Probabilities'!$C$24,if(M628='Survival Probabilities'!$B$25,'Survival Probabilities'!$C$25,if(M628='Survival Probabilities'!$B$26,'Survival Probabilities'!$C$26,if(M628='Survival Probabilities'!$B$27,'Survival Probabilities'!$C$27,if(M628='Survival Probabilities'!$B$28,5%,if(M628="",1)))))))))</f>
        <v>1</v>
      </c>
      <c r="S628" s="4">
        <f t="shared" si="1"/>
        <v>0.01450011352</v>
      </c>
      <c r="T628" s="5">
        <f>if(S628&gt;='Survival Probabilities'!$J$4,1,0)</f>
        <v>0</v>
      </c>
      <c r="U628" s="5">
        <f t="shared" si="2"/>
        <v>1</v>
      </c>
    </row>
    <row r="629">
      <c r="A629" s="3">
        <v>628.0</v>
      </c>
      <c r="B629" s="3">
        <v>1.0</v>
      </c>
      <c r="C629" s="3">
        <v>1.0</v>
      </c>
      <c r="D629" s="3" t="s">
        <v>898</v>
      </c>
      <c r="E629" s="3" t="s">
        <v>26</v>
      </c>
      <c r="F629" s="3">
        <v>21.0</v>
      </c>
      <c r="G629" s="3">
        <v>0.0</v>
      </c>
      <c r="H629" s="3">
        <v>0.0</v>
      </c>
      <c r="I629" s="3">
        <v>13502.0</v>
      </c>
      <c r="J629" s="3">
        <v>77.9583</v>
      </c>
      <c r="K629" s="3" t="s">
        <v>899</v>
      </c>
      <c r="L629" s="3" t="s">
        <v>24</v>
      </c>
      <c r="M629" s="5" t="str">
        <f t="shared" si="3"/>
        <v>D</v>
      </c>
      <c r="N629" s="4">
        <f>if(C629=1,'Survival Probabilities'!$C$2,if(C629 = 2,'Survival Probabilities'!$C$3,if(C629 = 3,'Survival Probabilities'!$C$4,if(isblank(C629),1))))</f>
        <v>0.6296296296</v>
      </c>
      <c r="O629" s="4">
        <f>if(E629 = "male",'Survival Probabilities'!$C$5,if(E629="female",'Survival Probabilities'!$C$6,if(isblank(E629),1)))</f>
        <v>0.7420382166</v>
      </c>
      <c r="P629" s="4">
        <f>if(F629 &lt; 1,'Survival Probabilities'!$C$10,if(and(F629&gt;= 1, F629&lt;5),'Survival Probabilities'!$C$11, if(and(F629&gt;= 5, F629&lt;10),'Survival Probabilities'!$C$12,if(and(F629&gt;= 10, F629&lt;20),'Survival Probabilities'!$C$13,if(and(F629&gt;= 20, F629&lt;30),'Survival Probabilities'!$C$14,if(and(F629&gt;= 30, F629&lt;40),'Survival Probabilities'!$C$15,if(and(F629&gt;= 40, F629&lt;50),'Survival Probabilities'!$C$16,if(and(F629&gt;= 50, F629&lt;60),'Survival Probabilities'!$C$17,if(and(F629&gt;= 60, F629&lt;70),'Survival Probabilities'!$C$18,if(and(F629&gt;= 70, F629&lt;80),5%,if(and(F629&gt;= 80, F629&lt;90),5%,if(isblank(F629),1))))))))))))</f>
        <v>0.35</v>
      </c>
      <c r="Q629" s="4">
        <f>if(L629 = "C",'Survival Probabilities'!$C$7,if(L629="Q",'Survival Probabilities'!$C$8,if(L629="S",'Survival Probabilities'!$C$9,if(isblank(L629),1))))</f>
        <v>0.3369565217</v>
      </c>
      <c r="R629" s="4">
        <f>if(M629='Survival Probabilities'!$B$21,'Survival Probabilities'!$C$21,if(M629='Survival Probabilities'!$B$22,'Survival Probabilities'!$C$22,if(M629='Survival Probabilities'!$B$23,'Survival Probabilities'!$C$23,if(M629='Survival Probabilities'!$B$24,'Survival Probabilities'!$C$24,if(M629='Survival Probabilities'!$B$25,'Survival Probabilities'!$C$25,if(M629='Survival Probabilities'!$B$26,'Survival Probabilities'!$C$26,if(M629='Survival Probabilities'!$B$27,'Survival Probabilities'!$C$27,if(M629='Survival Probabilities'!$B$28,5%,if(M629="",1)))))))))</f>
        <v>0.7575757576</v>
      </c>
      <c r="S629" s="4">
        <f t="shared" si="1"/>
        <v>0.04174259169</v>
      </c>
      <c r="T629" s="5">
        <f>if(S629&gt;='Survival Probabilities'!$J$4,1,0)</f>
        <v>1</v>
      </c>
      <c r="U629" s="5">
        <f t="shared" si="2"/>
        <v>1</v>
      </c>
    </row>
    <row r="630">
      <c r="A630" s="3">
        <v>629.0</v>
      </c>
      <c r="B630" s="3">
        <v>0.0</v>
      </c>
      <c r="C630" s="3">
        <v>3.0</v>
      </c>
      <c r="D630" s="3" t="s">
        <v>900</v>
      </c>
      <c r="E630" s="3" t="s">
        <v>22</v>
      </c>
      <c r="F630" s="3">
        <v>26.0</v>
      </c>
      <c r="G630" s="3">
        <v>0.0</v>
      </c>
      <c r="H630" s="3">
        <v>0.0</v>
      </c>
      <c r="I630" s="3">
        <v>349224.0</v>
      </c>
      <c r="J630" s="3">
        <v>7.8958</v>
      </c>
      <c r="L630" s="3" t="s">
        <v>24</v>
      </c>
      <c r="M630" s="5" t="str">
        <f t="shared" si="3"/>
        <v/>
      </c>
      <c r="N630" s="4">
        <f>if(C630=1,'Survival Probabilities'!$C$2,if(C630 = 2,'Survival Probabilities'!$C$3,if(C630 = 3,'Survival Probabilities'!$C$4,if(isblank(C630),1))))</f>
        <v>0.2428571429</v>
      </c>
      <c r="O630" s="4">
        <f>if(E630 = "male",'Survival Probabilities'!$C$5,if(E630="female",'Survival Probabilities'!$C$6,if(isblank(E630),1)))</f>
        <v>0.1889081456</v>
      </c>
      <c r="P630" s="4">
        <f>if(F630 &lt; 1,'Survival Probabilities'!$C$10,if(and(F630&gt;= 1, F630&lt;5),'Survival Probabilities'!$C$11, if(and(F630&gt;= 5, F630&lt;10),'Survival Probabilities'!$C$12,if(and(F630&gt;= 10, F630&lt;20),'Survival Probabilities'!$C$13,if(and(F630&gt;= 20, F630&lt;30),'Survival Probabilities'!$C$14,if(and(F630&gt;= 30, F630&lt;40),'Survival Probabilities'!$C$15,if(and(F630&gt;= 40, F630&lt;50),'Survival Probabilities'!$C$16,if(and(F630&gt;= 50, F630&lt;60),'Survival Probabilities'!$C$17,if(and(F630&gt;= 60, F630&lt;70),'Survival Probabilities'!$C$18,if(and(F630&gt;= 70, F630&lt;80),5%,if(and(F630&gt;= 80, F630&lt;90),5%,if(isblank(F630),1))))))))))))</f>
        <v>0.35</v>
      </c>
      <c r="Q630" s="4">
        <f>if(L630 = "C",'Survival Probabilities'!$C$7,if(L630="Q",'Survival Probabilities'!$C$8,if(L630="S",'Survival Probabilities'!$C$9,if(isblank(L630),1))))</f>
        <v>0.3369565217</v>
      </c>
      <c r="R630" s="5">
        <f>if(M630='Survival Probabilities'!$B$21,'Survival Probabilities'!$C$21,if(M630='Survival Probabilities'!$B$22,'Survival Probabilities'!$C$22,if(M630='Survival Probabilities'!$B$23,'Survival Probabilities'!$C$23,if(M630='Survival Probabilities'!$B$24,'Survival Probabilities'!$C$24,if(M630='Survival Probabilities'!$B$25,'Survival Probabilities'!$C$25,if(M630='Survival Probabilities'!$B$26,'Survival Probabilities'!$C$26,if(M630='Survival Probabilities'!$B$27,'Survival Probabilities'!$C$27,if(M630='Survival Probabilities'!$B$28,5%,if(M630="",1)))))))))</f>
        <v>1</v>
      </c>
      <c r="S630" s="4">
        <f t="shared" si="1"/>
        <v>0.005410575691</v>
      </c>
      <c r="T630" s="5">
        <f>if(S630&gt;='Survival Probabilities'!$J$4,1,0)</f>
        <v>0</v>
      </c>
      <c r="U630" s="5">
        <f t="shared" si="2"/>
        <v>1</v>
      </c>
    </row>
    <row r="631">
      <c r="A631" s="3">
        <v>630.0</v>
      </c>
      <c r="B631" s="3">
        <v>0.0</v>
      </c>
      <c r="C631" s="3">
        <v>3.0</v>
      </c>
      <c r="D631" s="3" t="s">
        <v>901</v>
      </c>
      <c r="E631" s="3" t="s">
        <v>22</v>
      </c>
      <c r="G631" s="3">
        <v>0.0</v>
      </c>
      <c r="H631" s="3">
        <v>0.0</v>
      </c>
      <c r="I631" s="3">
        <v>334912.0</v>
      </c>
      <c r="J631" s="3">
        <v>7.7333</v>
      </c>
      <c r="L631" s="3" t="s">
        <v>36</v>
      </c>
      <c r="M631" s="5" t="str">
        <f t="shared" si="3"/>
        <v/>
      </c>
      <c r="N631" s="4">
        <f>if(C631=1,'Survival Probabilities'!$C$2,if(C631 = 2,'Survival Probabilities'!$C$3,if(C631 = 3,'Survival Probabilities'!$C$4,if(isblank(C631),1))))</f>
        <v>0.2428571429</v>
      </c>
      <c r="O631" s="4">
        <f>if(E631 = "male",'Survival Probabilities'!$C$5,if(E631="female",'Survival Probabilities'!$C$6,if(isblank(E631),1)))</f>
        <v>0.1889081456</v>
      </c>
      <c r="P631" s="4">
        <f>if(F631 &lt; 1,'Survival Probabilities'!$C$10,if(and(F631&gt;= 1, F631&lt;5),'Survival Probabilities'!$C$11, if(and(F631&gt;= 5, F631&lt;10),'Survival Probabilities'!$C$12,if(and(F631&gt;= 10, F631&lt;20),'Survival Probabilities'!$C$13,if(and(F631&gt;= 20, F631&lt;30),'Survival Probabilities'!$C$14,if(and(F631&gt;= 30, F631&lt;40),'Survival Probabilities'!$C$15,if(and(F631&gt;= 40, F631&lt;50),'Survival Probabilities'!$C$16,if(and(F631&gt;= 50, F631&lt;60),'Survival Probabilities'!$C$17,if(and(F631&gt;= 60, F631&lt;70),'Survival Probabilities'!$C$18,if(and(F631&gt;= 70, F631&lt;80),5%,if(and(F631&gt;= 80, F631&lt;90),5%,if(isblank(F631),1))))))))))))</f>
        <v>1</v>
      </c>
      <c r="Q631" s="4">
        <f>if(L631 = "C",'Survival Probabilities'!$C$7,if(L631="Q",'Survival Probabilities'!$C$8,if(L631="S",'Survival Probabilities'!$C$9,if(isblank(L631),1))))</f>
        <v>0.3896103896</v>
      </c>
      <c r="R631" s="5">
        <f>if(M631='Survival Probabilities'!$B$21,'Survival Probabilities'!$C$21,if(M631='Survival Probabilities'!$B$22,'Survival Probabilities'!$C$22,if(M631='Survival Probabilities'!$B$23,'Survival Probabilities'!$C$23,if(M631='Survival Probabilities'!$B$24,'Survival Probabilities'!$C$24,if(M631='Survival Probabilities'!$B$25,'Survival Probabilities'!$C$25,if(M631='Survival Probabilities'!$B$26,'Survival Probabilities'!$C$26,if(M631='Survival Probabilities'!$B$27,'Survival Probabilities'!$C$27,if(M631='Survival Probabilities'!$B$28,5%,if(M631="",1)))))))))</f>
        <v>1</v>
      </c>
      <c r="S631" s="4">
        <f t="shared" si="1"/>
        <v>0.01787442565</v>
      </c>
      <c r="T631" s="5">
        <f>if(S631&gt;='Survival Probabilities'!$J$4,1,0)</f>
        <v>0</v>
      </c>
      <c r="U631" s="5">
        <f t="shared" si="2"/>
        <v>1</v>
      </c>
    </row>
    <row r="632">
      <c r="A632" s="3">
        <v>631.0</v>
      </c>
      <c r="B632" s="3">
        <v>1.0</v>
      </c>
      <c r="C632" s="3">
        <v>1.0</v>
      </c>
      <c r="D632" s="3" t="s">
        <v>902</v>
      </c>
      <c r="E632" s="3" t="s">
        <v>22</v>
      </c>
      <c r="F632" s="3">
        <v>80.0</v>
      </c>
      <c r="G632" s="3">
        <v>0.0</v>
      </c>
      <c r="H632" s="3">
        <v>0.0</v>
      </c>
      <c r="I632" s="3">
        <v>27042.0</v>
      </c>
      <c r="J632" s="3">
        <v>30.0</v>
      </c>
      <c r="K632" s="3" t="s">
        <v>903</v>
      </c>
      <c r="L632" s="3" t="s">
        <v>24</v>
      </c>
      <c r="M632" s="5" t="str">
        <f t="shared" si="3"/>
        <v>A</v>
      </c>
      <c r="N632" s="4">
        <f>if(C632=1,'Survival Probabilities'!$C$2,if(C632 = 2,'Survival Probabilities'!$C$3,if(C632 = 3,'Survival Probabilities'!$C$4,if(isblank(C632),1))))</f>
        <v>0.6296296296</v>
      </c>
      <c r="O632" s="4">
        <f>if(E632 = "male",'Survival Probabilities'!$C$5,if(E632="female",'Survival Probabilities'!$C$6,if(isblank(E632),1)))</f>
        <v>0.1889081456</v>
      </c>
      <c r="P632" s="5">
        <f>if(F632 &lt; 1,'Survival Probabilities'!$C$10,if(and(F632&gt;= 1, F632&lt;5),'Survival Probabilities'!$C$11, if(and(F632&gt;= 5, F632&lt;10),'Survival Probabilities'!$C$12,if(and(F632&gt;= 10, F632&lt;20),'Survival Probabilities'!$C$13,if(and(F632&gt;= 20, F632&lt;30),'Survival Probabilities'!$C$14,if(and(F632&gt;= 30, F632&lt;40),'Survival Probabilities'!$C$15,if(and(F632&gt;= 40, F632&lt;50),'Survival Probabilities'!$C$16,if(and(F632&gt;= 50, F632&lt;60),'Survival Probabilities'!$C$17,if(and(F632&gt;= 60, F632&lt;70),'Survival Probabilities'!$C$18,if(and(F632&gt;= 70, F632&lt;80),5%,if(and(F632&gt;= 80, F632&lt;90),5%,if(isblank(F632),1))))))))))))</f>
        <v>0.05</v>
      </c>
      <c r="Q632" s="4">
        <f>if(L632 = "C",'Survival Probabilities'!$C$7,if(L632="Q",'Survival Probabilities'!$C$8,if(L632="S",'Survival Probabilities'!$C$9,if(isblank(L632),1))))</f>
        <v>0.3369565217</v>
      </c>
      <c r="R632" s="4">
        <f>if(M632='Survival Probabilities'!$B$21,'Survival Probabilities'!$C$21,if(M632='Survival Probabilities'!$B$22,'Survival Probabilities'!$C$22,if(M632='Survival Probabilities'!$B$23,'Survival Probabilities'!$C$23,if(M632='Survival Probabilities'!$B$24,'Survival Probabilities'!$C$24,if(M632='Survival Probabilities'!$B$25,'Survival Probabilities'!$C$25,if(M632='Survival Probabilities'!$B$26,'Survival Probabilities'!$C$26,if(M632='Survival Probabilities'!$B$27,'Survival Probabilities'!$C$27,if(M632='Survival Probabilities'!$B$28,5%,if(M632="",1)))))))))</f>
        <v>0.4666666667</v>
      </c>
      <c r="S632" s="4">
        <f t="shared" si="1"/>
        <v>0.0009351612306</v>
      </c>
      <c r="T632" s="5">
        <f>if(S632&gt;='Survival Probabilities'!$J$4,1,0)</f>
        <v>0</v>
      </c>
      <c r="U632" s="5">
        <f t="shared" si="2"/>
        <v>0</v>
      </c>
    </row>
    <row r="633">
      <c r="A633" s="3">
        <v>632.0</v>
      </c>
      <c r="B633" s="3">
        <v>0.0</v>
      </c>
      <c r="C633" s="3">
        <v>3.0</v>
      </c>
      <c r="D633" s="3" t="s">
        <v>904</v>
      </c>
      <c r="E633" s="3" t="s">
        <v>22</v>
      </c>
      <c r="F633" s="3">
        <v>51.0</v>
      </c>
      <c r="G633" s="3">
        <v>0.0</v>
      </c>
      <c r="H633" s="3">
        <v>0.0</v>
      </c>
      <c r="I633" s="3">
        <v>347743.0</v>
      </c>
      <c r="J633" s="3">
        <v>7.0542</v>
      </c>
      <c r="L633" s="3" t="s">
        <v>24</v>
      </c>
      <c r="M633" s="5" t="str">
        <f t="shared" si="3"/>
        <v/>
      </c>
      <c r="N633" s="4">
        <f>if(C633=1,'Survival Probabilities'!$C$2,if(C633 = 2,'Survival Probabilities'!$C$3,if(C633 = 3,'Survival Probabilities'!$C$4,if(isblank(C633),1))))</f>
        <v>0.2428571429</v>
      </c>
      <c r="O633" s="4">
        <f>if(E633 = "male",'Survival Probabilities'!$C$5,if(E633="female",'Survival Probabilities'!$C$6,if(isblank(E633),1)))</f>
        <v>0.1889081456</v>
      </c>
      <c r="P633" s="4">
        <f>if(F633 &lt; 1,'Survival Probabilities'!$C$10,if(and(F633&gt;= 1, F633&lt;5),'Survival Probabilities'!$C$11, if(and(F633&gt;= 5, F633&lt;10),'Survival Probabilities'!$C$12,if(and(F633&gt;= 10, F633&lt;20),'Survival Probabilities'!$C$13,if(and(F633&gt;= 20, F633&lt;30),'Survival Probabilities'!$C$14,if(and(F633&gt;= 30, F633&lt;40),'Survival Probabilities'!$C$15,if(and(F633&gt;= 40, F633&lt;50),'Survival Probabilities'!$C$16,if(and(F633&gt;= 50, F633&lt;60),'Survival Probabilities'!$C$17,if(and(F633&gt;= 60, F633&lt;70),'Survival Probabilities'!$C$18,if(and(F633&gt;= 70, F633&lt;80),5%,if(and(F633&gt;= 80, F633&lt;90),5%,if(isblank(F633),1))))))))))))</f>
        <v>0.4166666667</v>
      </c>
      <c r="Q633" s="4">
        <f>if(L633 = "C",'Survival Probabilities'!$C$7,if(L633="Q",'Survival Probabilities'!$C$8,if(L633="S",'Survival Probabilities'!$C$9,if(isblank(L633),1))))</f>
        <v>0.3369565217</v>
      </c>
      <c r="R633" s="5">
        <f>if(M633='Survival Probabilities'!$B$21,'Survival Probabilities'!$C$21,if(M633='Survival Probabilities'!$B$22,'Survival Probabilities'!$C$22,if(M633='Survival Probabilities'!$B$23,'Survival Probabilities'!$C$23,if(M633='Survival Probabilities'!$B$24,'Survival Probabilities'!$C$24,if(M633='Survival Probabilities'!$B$25,'Survival Probabilities'!$C$25,if(M633='Survival Probabilities'!$B$26,'Survival Probabilities'!$C$26,if(M633='Survival Probabilities'!$B$27,'Survival Probabilities'!$C$27,if(M633='Survival Probabilities'!$B$28,5%,if(M633="",1)))))))))</f>
        <v>1</v>
      </c>
      <c r="S633" s="4">
        <f t="shared" si="1"/>
        <v>0.006441161537</v>
      </c>
      <c r="T633" s="5">
        <f>if(S633&gt;='Survival Probabilities'!$J$4,1,0)</f>
        <v>0</v>
      </c>
      <c r="U633" s="5">
        <f t="shared" si="2"/>
        <v>1</v>
      </c>
    </row>
    <row r="634">
      <c r="A634" s="3">
        <v>633.0</v>
      </c>
      <c r="B634" s="3">
        <v>1.0</v>
      </c>
      <c r="C634" s="3">
        <v>1.0</v>
      </c>
      <c r="D634" s="3" t="s">
        <v>905</v>
      </c>
      <c r="E634" s="3" t="s">
        <v>22</v>
      </c>
      <c r="F634" s="3">
        <v>32.0</v>
      </c>
      <c r="G634" s="3">
        <v>0.0</v>
      </c>
      <c r="H634" s="3">
        <v>0.0</v>
      </c>
      <c r="I634" s="3">
        <v>13214.0</v>
      </c>
      <c r="J634" s="3">
        <v>30.5</v>
      </c>
      <c r="K634" s="3" t="s">
        <v>906</v>
      </c>
      <c r="L634" s="3" t="s">
        <v>29</v>
      </c>
      <c r="M634" s="5" t="str">
        <f t="shared" si="3"/>
        <v>B</v>
      </c>
      <c r="N634" s="4">
        <f>if(C634=1,'Survival Probabilities'!$C$2,if(C634 = 2,'Survival Probabilities'!$C$3,if(C634 = 3,'Survival Probabilities'!$C$4,if(isblank(C634),1))))</f>
        <v>0.6296296296</v>
      </c>
      <c r="O634" s="4">
        <f>if(E634 = "male",'Survival Probabilities'!$C$5,if(E634="female",'Survival Probabilities'!$C$6,if(isblank(E634),1)))</f>
        <v>0.1889081456</v>
      </c>
      <c r="P634" s="4">
        <f>if(F634 &lt; 1,'Survival Probabilities'!$C$10,if(and(F634&gt;= 1, F634&lt;5),'Survival Probabilities'!$C$11, if(and(F634&gt;= 5, F634&lt;10),'Survival Probabilities'!$C$12,if(and(F634&gt;= 10, F634&lt;20),'Survival Probabilities'!$C$13,if(and(F634&gt;= 20, F634&lt;30),'Survival Probabilities'!$C$14,if(and(F634&gt;= 30, F634&lt;40),'Survival Probabilities'!$C$15,if(and(F634&gt;= 40, F634&lt;50),'Survival Probabilities'!$C$16,if(and(F634&gt;= 50, F634&lt;60),'Survival Probabilities'!$C$17,if(and(F634&gt;= 60, F634&lt;70),'Survival Probabilities'!$C$18,if(and(F634&gt;= 70, F634&lt;80),5%,if(and(F634&gt;= 80, F634&lt;90),5%,if(isblank(F634),1))))))))))))</f>
        <v>0.4371257485</v>
      </c>
      <c r="Q634" s="4">
        <f>if(L634 = "C",'Survival Probabilities'!$C$7,if(L634="Q",'Survival Probabilities'!$C$8,if(L634="S",'Survival Probabilities'!$C$9,if(isblank(L634),1))))</f>
        <v>0.5535714286</v>
      </c>
      <c r="R634" s="4">
        <f>if(M634='Survival Probabilities'!$B$21,'Survival Probabilities'!$C$21,if(M634='Survival Probabilities'!$B$22,'Survival Probabilities'!$C$22,if(M634='Survival Probabilities'!$B$23,'Survival Probabilities'!$C$23,if(M634='Survival Probabilities'!$B$24,'Survival Probabilities'!$C$24,if(M634='Survival Probabilities'!$B$25,'Survival Probabilities'!$C$25,if(M634='Survival Probabilities'!$B$26,'Survival Probabilities'!$C$26,if(M634='Survival Probabilities'!$B$27,'Survival Probabilities'!$C$27,if(M634='Survival Probabilities'!$B$28,5%,if(M634="",1)))))))))</f>
        <v>0.7446808511</v>
      </c>
      <c r="S634" s="4">
        <f t="shared" si="1"/>
        <v>0.02143315399</v>
      </c>
      <c r="T634" s="5">
        <f>if(S634&gt;='Survival Probabilities'!$J$4,1,0)</f>
        <v>0</v>
      </c>
      <c r="U634" s="5">
        <f t="shared" si="2"/>
        <v>0</v>
      </c>
    </row>
    <row r="635">
      <c r="A635" s="3">
        <v>634.0</v>
      </c>
      <c r="B635" s="3">
        <v>0.0</v>
      </c>
      <c r="C635" s="3">
        <v>1.0</v>
      </c>
      <c r="D635" s="3" t="s">
        <v>907</v>
      </c>
      <c r="E635" s="3" t="s">
        <v>22</v>
      </c>
      <c r="G635" s="3">
        <v>0.0</v>
      </c>
      <c r="H635" s="3">
        <v>0.0</v>
      </c>
      <c r="I635" s="3">
        <v>112052.0</v>
      </c>
      <c r="J635" s="3">
        <v>0.0</v>
      </c>
      <c r="L635" s="3" t="s">
        <v>24</v>
      </c>
      <c r="M635" s="5" t="str">
        <f t="shared" si="3"/>
        <v/>
      </c>
      <c r="N635" s="4">
        <f>if(C635=1,'Survival Probabilities'!$C$2,if(C635 = 2,'Survival Probabilities'!$C$3,if(C635 = 3,'Survival Probabilities'!$C$4,if(isblank(C635),1))))</f>
        <v>0.6296296296</v>
      </c>
      <c r="O635" s="4">
        <f>if(E635 = "male",'Survival Probabilities'!$C$5,if(E635="female",'Survival Probabilities'!$C$6,if(isblank(E635),1)))</f>
        <v>0.1889081456</v>
      </c>
      <c r="P635" s="4">
        <f>if(F635 &lt; 1,'Survival Probabilities'!$C$10,if(and(F635&gt;= 1, F635&lt;5),'Survival Probabilities'!$C$11, if(and(F635&gt;= 5, F635&lt;10),'Survival Probabilities'!$C$12,if(and(F635&gt;= 10, F635&lt;20),'Survival Probabilities'!$C$13,if(and(F635&gt;= 20, F635&lt;30),'Survival Probabilities'!$C$14,if(and(F635&gt;= 30, F635&lt;40),'Survival Probabilities'!$C$15,if(and(F635&gt;= 40, F635&lt;50),'Survival Probabilities'!$C$16,if(and(F635&gt;= 50, F635&lt;60),'Survival Probabilities'!$C$17,if(and(F635&gt;= 60, F635&lt;70),'Survival Probabilities'!$C$18,if(and(F635&gt;= 70, F635&lt;80),5%,if(and(F635&gt;= 80, F635&lt;90),5%,if(isblank(F635),1))))))))))))</f>
        <v>1</v>
      </c>
      <c r="Q635" s="4">
        <f>if(L635 = "C",'Survival Probabilities'!$C$7,if(L635="Q",'Survival Probabilities'!$C$8,if(L635="S",'Survival Probabilities'!$C$9,if(isblank(L635),1))))</f>
        <v>0.3369565217</v>
      </c>
      <c r="R635" s="5">
        <f>if(M635='Survival Probabilities'!$B$21,'Survival Probabilities'!$C$21,if(M635='Survival Probabilities'!$B$22,'Survival Probabilities'!$C$22,if(M635='Survival Probabilities'!$B$23,'Survival Probabilities'!$C$23,if(M635='Survival Probabilities'!$B$24,'Survival Probabilities'!$C$24,if(M635='Survival Probabilities'!$B$25,'Survival Probabilities'!$C$25,if(M635='Survival Probabilities'!$B$26,'Survival Probabilities'!$C$26,if(M635='Survival Probabilities'!$B$27,'Survival Probabilities'!$C$27,if(M635='Survival Probabilities'!$B$28,5%,if(M635="",1)))))))))</f>
        <v>1</v>
      </c>
      <c r="S635" s="4">
        <f t="shared" si="1"/>
        <v>0.04007833845</v>
      </c>
      <c r="T635" s="5">
        <f>if(S635&gt;='Survival Probabilities'!$J$4,1,0)</f>
        <v>1</v>
      </c>
      <c r="U635" s="5">
        <f t="shared" si="2"/>
        <v>0</v>
      </c>
    </row>
    <row r="636">
      <c r="A636" s="3">
        <v>635.0</v>
      </c>
      <c r="B636" s="3">
        <v>0.0</v>
      </c>
      <c r="C636" s="3">
        <v>3.0</v>
      </c>
      <c r="D636" s="3" t="s">
        <v>908</v>
      </c>
      <c r="E636" s="3" t="s">
        <v>26</v>
      </c>
      <c r="F636" s="3">
        <v>9.0</v>
      </c>
      <c r="G636" s="3">
        <v>3.0</v>
      </c>
      <c r="H636" s="3">
        <v>2.0</v>
      </c>
      <c r="I636" s="3">
        <v>347088.0</v>
      </c>
      <c r="J636" s="3">
        <v>27.9</v>
      </c>
      <c r="L636" s="3" t="s">
        <v>24</v>
      </c>
      <c r="M636" s="5" t="str">
        <f t="shared" si="3"/>
        <v/>
      </c>
      <c r="N636" s="4">
        <f>if(C636=1,'Survival Probabilities'!$C$2,if(C636 = 2,'Survival Probabilities'!$C$3,if(C636 = 3,'Survival Probabilities'!$C$4,if(isblank(C636),1))))</f>
        <v>0.2428571429</v>
      </c>
      <c r="O636" s="4">
        <f>if(E636 = "male",'Survival Probabilities'!$C$5,if(E636="female",'Survival Probabilities'!$C$6,if(isblank(E636),1)))</f>
        <v>0.7420382166</v>
      </c>
      <c r="P636" s="4">
        <f>if(F636 &lt; 1,'Survival Probabilities'!$C$10,if(and(F636&gt;= 1, F636&lt;5),'Survival Probabilities'!$C$11, if(and(F636&gt;= 5, F636&lt;10),'Survival Probabilities'!$C$12,if(and(F636&gt;= 10, F636&lt;20),'Survival Probabilities'!$C$13,if(and(F636&gt;= 20, F636&lt;30),'Survival Probabilities'!$C$14,if(and(F636&gt;= 30, F636&lt;40),'Survival Probabilities'!$C$15,if(and(F636&gt;= 40, F636&lt;50),'Survival Probabilities'!$C$16,if(and(F636&gt;= 50, F636&lt;60),'Survival Probabilities'!$C$17,if(and(F636&gt;= 60, F636&lt;70),'Survival Probabilities'!$C$18,if(and(F636&gt;= 70, F636&lt;80),5%,if(and(F636&gt;= 80, F636&lt;90),5%,if(isblank(F636),1))))))))))))</f>
        <v>0.5</v>
      </c>
      <c r="Q636" s="4">
        <f>if(L636 = "C",'Survival Probabilities'!$C$7,if(L636="Q",'Survival Probabilities'!$C$8,if(L636="S",'Survival Probabilities'!$C$9,if(isblank(L636),1))))</f>
        <v>0.3369565217</v>
      </c>
      <c r="R636" s="5">
        <f>if(M636='Survival Probabilities'!$B$21,'Survival Probabilities'!$C$21,if(M636='Survival Probabilities'!$B$22,'Survival Probabilities'!$C$22,if(M636='Survival Probabilities'!$B$23,'Survival Probabilities'!$C$23,if(M636='Survival Probabilities'!$B$24,'Survival Probabilities'!$C$24,if(M636='Survival Probabilities'!$B$25,'Survival Probabilities'!$C$25,if(M636='Survival Probabilities'!$B$26,'Survival Probabilities'!$C$26,if(M636='Survival Probabilities'!$B$27,'Survival Probabilities'!$C$27,if(M636='Survival Probabilities'!$B$28,5%,if(M636="",1)))))))))</f>
        <v>1</v>
      </c>
      <c r="S636" s="4">
        <f t="shared" si="1"/>
        <v>0.03036134628</v>
      </c>
      <c r="T636" s="5">
        <f>if(S636&gt;='Survival Probabilities'!$J$4,1,0)</f>
        <v>1</v>
      </c>
      <c r="U636" s="5">
        <f t="shared" si="2"/>
        <v>0</v>
      </c>
    </row>
    <row r="637">
      <c r="A637" s="3">
        <v>636.0</v>
      </c>
      <c r="B637" s="3">
        <v>1.0</v>
      </c>
      <c r="C637" s="3">
        <v>2.0</v>
      </c>
      <c r="D637" s="3" t="s">
        <v>909</v>
      </c>
      <c r="E637" s="3" t="s">
        <v>26</v>
      </c>
      <c r="F637" s="3">
        <v>28.0</v>
      </c>
      <c r="G637" s="3">
        <v>0.0</v>
      </c>
      <c r="H637" s="3">
        <v>0.0</v>
      </c>
      <c r="I637" s="3">
        <v>237668.0</v>
      </c>
      <c r="J637" s="3">
        <v>13.0</v>
      </c>
      <c r="L637" s="3" t="s">
        <v>24</v>
      </c>
      <c r="M637" s="5" t="str">
        <f t="shared" si="3"/>
        <v/>
      </c>
      <c r="N637" s="4">
        <f>if(C637=1,'Survival Probabilities'!$C$2,if(C637 = 2,'Survival Probabilities'!$C$3,if(C637 = 3,'Survival Probabilities'!$C$4,if(isblank(C637),1))))</f>
        <v>0.472826087</v>
      </c>
      <c r="O637" s="4">
        <f>if(E637 = "male",'Survival Probabilities'!$C$5,if(E637="female",'Survival Probabilities'!$C$6,if(isblank(E637),1)))</f>
        <v>0.7420382166</v>
      </c>
      <c r="P637" s="4">
        <f>if(F637 &lt; 1,'Survival Probabilities'!$C$10,if(and(F637&gt;= 1, F637&lt;5),'Survival Probabilities'!$C$11, if(and(F637&gt;= 5, F637&lt;10),'Survival Probabilities'!$C$12,if(and(F637&gt;= 10, F637&lt;20),'Survival Probabilities'!$C$13,if(and(F637&gt;= 20, F637&lt;30),'Survival Probabilities'!$C$14,if(and(F637&gt;= 30, F637&lt;40),'Survival Probabilities'!$C$15,if(and(F637&gt;= 40, F637&lt;50),'Survival Probabilities'!$C$16,if(and(F637&gt;= 50, F637&lt;60),'Survival Probabilities'!$C$17,if(and(F637&gt;= 60, F637&lt;70),'Survival Probabilities'!$C$18,if(and(F637&gt;= 70, F637&lt;80),5%,if(and(F637&gt;= 80, F637&lt;90),5%,if(isblank(F637),1))))))))))))</f>
        <v>0.35</v>
      </c>
      <c r="Q637" s="4">
        <f>if(L637 = "C",'Survival Probabilities'!$C$7,if(L637="Q",'Survival Probabilities'!$C$8,if(L637="S",'Survival Probabilities'!$C$9,if(isblank(L637),1))))</f>
        <v>0.3369565217</v>
      </c>
      <c r="R637" s="5">
        <f>if(M637='Survival Probabilities'!$B$21,'Survival Probabilities'!$C$21,if(M637='Survival Probabilities'!$B$22,'Survival Probabilities'!$C$22,if(M637='Survival Probabilities'!$B$23,'Survival Probabilities'!$C$23,if(M637='Survival Probabilities'!$B$24,'Survival Probabilities'!$C$24,if(M637='Survival Probabilities'!$B$25,'Survival Probabilities'!$C$25,if(M637='Survival Probabilities'!$B$26,'Survival Probabilities'!$C$26,if(M637='Survival Probabilities'!$B$27,'Survival Probabilities'!$C$27,if(M637='Survival Probabilities'!$B$28,5%,if(M637="",1)))))))))</f>
        <v>1</v>
      </c>
      <c r="S637" s="4">
        <f t="shared" si="1"/>
        <v>0.04137801125</v>
      </c>
      <c r="T637" s="5">
        <f>if(S637&gt;='Survival Probabilities'!$J$4,1,0)</f>
        <v>1</v>
      </c>
      <c r="U637" s="5">
        <f t="shared" si="2"/>
        <v>1</v>
      </c>
    </row>
    <row r="638">
      <c r="A638" s="3">
        <v>637.0</v>
      </c>
      <c r="B638" s="3">
        <v>0.0</v>
      </c>
      <c r="C638" s="3">
        <v>3.0</v>
      </c>
      <c r="D638" s="3" t="s">
        <v>910</v>
      </c>
      <c r="E638" s="3" t="s">
        <v>22</v>
      </c>
      <c r="F638" s="3">
        <v>32.0</v>
      </c>
      <c r="G638" s="3">
        <v>0.0</v>
      </c>
      <c r="H638" s="3">
        <v>0.0</v>
      </c>
      <c r="I638" s="3" t="s">
        <v>911</v>
      </c>
      <c r="J638" s="3">
        <v>7.925</v>
      </c>
      <c r="L638" s="3" t="s">
        <v>24</v>
      </c>
      <c r="M638" s="5" t="str">
        <f t="shared" si="3"/>
        <v/>
      </c>
      <c r="N638" s="4">
        <f>if(C638=1,'Survival Probabilities'!$C$2,if(C638 = 2,'Survival Probabilities'!$C$3,if(C638 = 3,'Survival Probabilities'!$C$4,if(isblank(C638),1))))</f>
        <v>0.2428571429</v>
      </c>
      <c r="O638" s="4">
        <f>if(E638 = "male",'Survival Probabilities'!$C$5,if(E638="female",'Survival Probabilities'!$C$6,if(isblank(E638),1)))</f>
        <v>0.1889081456</v>
      </c>
      <c r="P638" s="4">
        <f>if(F638 &lt; 1,'Survival Probabilities'!$C$10,if(and(F638&gt;= 1, F638&lt;5),'Survival Probabilities'!$C$11, if(and(F638&gt;= 5, F638&lt;10),'Survival Probabilities'!$C$12,if(and(F638&gt;= 10, F638&lt;20),'Survival Probabilities'!$C$13,if(and(F638&gt;= 20, F638&lt;30),'Survival Probabilities'!$C$14,if(and(F638&gt;= 30, F638&lt;40),'Survival Probabilities'!$C$15,if(and(F638&gt;= 40, F638&lt;50),'Survival Probabilities'!$C$16,if(and(F638&gt;= 50, F638&lt;60),'Survival Probabilities'!$C$17,if(and(F638&gt;= 60, F638&lt;70),'Survival Probabilities'!$C$18,if(and(F638&gt;= 70, F638&lt;80),5%,if(and(F638&gt;= 80, F638&lt;90),5%,if(isblank(F638),1))))))))))))</f>
        <v>0.4371257485</v>
      </c>
      <c r="Q638" s="4">
        <f>if(L638 = "C",'Survival Probabilities'!$C$7,if(L638="Q",'Survival Probabilities'!$C$8,if(L638="S",'Survival Probabilities'!$C$9,if(isblank(L638),1))))</f>
        <v>0.3369565217</v>
      </c>
      <c r="R638" s="5">
        <f>if(M638='Survival Probabilities'!$B$21,'Survival Probabilities'!$C$21,if(M638='Survival Probabilities'!$B$22,'Survival Probabilities'!$C$22,if(M638='Survival Probabilities'!$B$23,'Survival Probabilities'!$C$23,if(M638='Survival Probabilities'!$B$24,'Survival Probabilities'!$C$24,if(M638='Survival Probabilities'!$B$25,'Survival Probabilities'!$C$25,if(M638='Survival Probabilities'!$B$26,'Survival Probabilities'!$C$26,if(M638='Survival Probabilities'!$B$27,'Survival Probabilities'!$C$27,if(M638='Survival Probabilities'!$B$28,5%,if(M638="",1)))))))))</f>
        <v>1</v>
      </c>
      <c r="S638" s="4">
        <f t="shared" si="1"/>
        <v>0.00675743414</v>
      </c>
      <c r="T638" s="5">
        <f>if(S638&gt;='Survival Probabilities'!$J$4,1,0)</f>
        <v>0</v>
      </c>
      <c r="U638" s="5">
        <f t="shared" si="2"/>
        <v>1</v>
      </c>
    </row>
    <row r="639">
      <c r="A639" s="3">
        <v>638.0</v>
      </c>
      <c r="B639" s="3">
        <v>0.0</v>
      </c>
      <c r="C639" s="3">
        <v>2.0</v>
      </c>
      <c r="D639" s="3" t="s">
        <v>912</v>
      </c>
      <c r="E639" s="3" t="s">
        <v>22</v>
      </c>
      <c r="F639" s="3">
        <v>31.0</v>
      </c>
      <c r="G639" s="3">
        <v>1.0</v>
      </c>
      <c r="H639" s="3">
        <v>1.0</v>
      </c>
      <c r="I639" s="3" t="s">
        <v>370</v>
      </c>
      <c r="J639" s="3">
        <v>26.25</v>
      </c>
      <c r="L639" s="3" t="s">
        <v>24</v>
      </c>
      <c r="M639" s="5" t="str">
        <f t="shared" si="3"/>
        <v/>
      </c>
      <c r="N639" s="4">
        <f>if(C639=1,'Survival Probabilities'!$C$2,if(C639 = 2,'Survival Probabilities'!$C$3,if(C639 = 3,'Survival Probabilities'!$C$4,if(isblank(C639),1))))</f>
        <v>0.472826087</v>
      </c>
      <c r="O639" s="4">
        <f>if(E639 = "male",'Survival Probabilities'!$C$5,if(E639="female",'Survival Probabilities'!$C$6,if(isblank(E639),1)))</f>
        <v>0.1889081456</v>
      </c>
      <c r="P639" s="4">
        <f>if(F639 &lt; 1,'Survival Probabilities'!$C$10,if(and(F639&gt;= 1, F639&lt;5),'Survival Probabilities'!$C$11, if(and(F639&gt;= 5, F639&lt;10),'Survival Probabilities'!$C$12,if(and(F639&gt;= 10, F639&lt;20),'Survival Probabilities'!$C$13,if(and(F639&gt;= 20, F639&lt;30),'Survival Probabilities'!$C$14,if(and(F639&gt;= 30, F639&lt;40),'Survival Probabilities'!$C$15,if(and(F639&gt;= 40, F639&lt;50),'Survival Probabilities'!$C$16,if(and(F639&gt;= 50, F639&lt;60),'Survival Probabilities'!$C$17,if(and(F639&gt;= 60, F639&lt;70),'Survival Probabilities'!$C$18,if(and(F639&gt;= 70, F639&lt;80),5%,if(and(F639&gt;= 80, F639&lt;90),5%,if(isblank(F639),1))))))))))))</f>
        <v>0.4371257485</v>
      </c>
      <c r="Q639" s="4">
        <f>if(L639 = "C",'Survival Probabilities'!$C$7,if(L639="Q",'Survival Probabilities'!$C$8,if(L639="S",'Survival Probabilities'!$C$9,if(isblank(L639),1))))</f>
        <v>0.3369565217</v>
      </c>
      <c r="R639" s="5">
        <f>if(M639='Survival Probabilities'!$B$21,'Survival Probabilities'!$C$21,if(M639='Survival Probabilities'!$B$22,'Survival Probabilities'!$C$22,if(M639='Survival Probabilities'!$B$23,'Survival Probabilities'!$C$23,if(M639='Survival Probabilities'!$B$24,'Survival Probabilities'!$C$24,if(M639='Survival Probabilities'!$B$25,'Survival Probabilities'!$C$25,if(M639='Survival Probabilities'!$B$26,'Survival Probabilities'!$C$26,if(M639='Survival Probabilities'!$B$27,'Survival Probabilities'!$C$27,if(M639='Survival Probabilities'!$B$28,5%,if(M639="",1)))))))))</f>
        <v>1</v>
      </c>
      <c r="S639" s="4">
        <f t="shared" si="1"/>
        <v>0.01315625764</v>
      </c>
      <c r="T639" s="5">
        <f>if(S639&gt;='Survival Probabilities'!$J$4,1,0)</f>
        <v>0</v>
      </c>
      <c r="U639" s="5">
        <f t="shared" si="2"/>
        <v>1</v>
      </c>
    </row>
    <row r="640">
      <c r="A640" s="3">
        <v>639.0</v>
      </c>
      <c r="B640" s="3">
        <v>0.0</v>
      </c>
      <c r="C640" s="3">
        <v>3.0</v>
      </c>
      <c r="D640" s="3" t="s">
        <v>913</v>
      </c>
      <c r="E640" s="3" t="s">
        <v>26</v>
      </c>
      <c r="F640" s="3">
        <v>41.0</v>
      </c>
      <c r="G640" s="3">
        <v>0.0</v>
      </c>
      <c r="H640" s="3">
        <v>5.0</v>
      </c>
      <c r="I640" s="3">
        <v>3101295.0</v>
      </c>
      <c r="J640" s="3">
        <v>39.6875</v>
      </c>
      <c r="L640" s="3" t="s">
        <v>24</v>
      </c>
      <c r="M640" s="5" t="str">
        <f t="shared" si="3"/>
        <v/>
      </c>
      <c r="N640" s="4">
        <f>if(C640=1,'Survival Probabilities'!$C$2,if(C640 = 2,'Survival Probabilities'!$C$3,if(C640 = 3,'Survival Probabilities'!$C$4,if(isblank(C640),1))))</f>
        <v>0.2428571429</v>
      </c>
      <c r="O640" s="4">
        <f>if(E640 = "male",'Survival Probabilities'!$C$5,if(E640="female",'Survival Probabilities'!$C$6,if(isblank(E640),1)))</f>
        <v>0.7420382166</v>
      </c>
      <c r="P640" s="4">
        <f>if(F640 &lt; 1,'Survival Probabilities'!$C$10,if(and(F640&gt;= 1, F640&lt;5),'Survival Probabilities'!$C$11, if(and(F640&gt;= 5, F640&lt;10),'Survival Probabilities'!$C$12,if(and(F640&gt;= 10, F640&lt;20),'Survival Probabilities'!$C$13,if(and(F640&gt;= 20, F640&lt;30),'Survival Probabilities'!$C$14,if(and(F640&gt;= 30, F640&lt;40),'Survival Probabilities'!$C$15,if(and(F640&gt;= 40, F640&lt;50),'Survival Probabilities'!$C$16,if(and(F640&gt;= 50, F640&lt;60),'Survival Probabilities'!$C$17,if(and(F640&gt;= 60, F640&lt;70),'Survival Probabilities'!$C$18,if(and(F640&gt;= 70, F640&lt;80),5%,if(and(F640&gt;= 80, F640&lt;90),5%,if(isblank(F640),1))))))))))))</f>
        <v>0.3820224719</v>
      </c>
      <c r="Q640" s="4">
        <f>if(L640 = "C",'Survival Probabilities'!$C$7,if(L640="Q",'Survival Probabilities'!$C$8,if(L640="S",'Survival Probabilities'!$C$9,if(isblank(L640),1))))</f>
        <v>0.3369565217</v>
      </c>
      <c r="R640" s="5">
        <f>if(M640='Survival Probabilities'!$B$21,'Survival Probabilities'!$C$21,if(M640='Survival Probabilities'!$B$22,'Survival Probabilities'!$C$22,if(M640='Survival Probabilities'!$B$23,'Survival Probabilities'!$C$23,if(M640='Survival Probabilities'!$B$24,'Survival Probabilities'!$C$24,if(M640='Survival Probabilities'!$B$25,'Survival Probabilities'!$C$25,if(M640='Survival Probabilities'!$B$26,'Survival Probabilities'!$C$26,if(M640='Survival Probabilities'!$B$27,'Survival Probabilities'!$C$27,if(M640='Survival Probabilities'!$B$28,5%,if(M640="",1)))))))))</f>
        <v>1</v>
      </c>
      <c r="S640" s="4">
        <f t="shared" si="1"/>
        <v>0.02319743312</v>
      </c>
      <c r="T640" s="5">
        <f>if(S640&gt;='Survival Probabilities'!$J$4,1,0)</f>
        <v>0</v>
      </c>
      <c r="U640" s="5">
        <f t="shared" si="2"/>
        <v>1</v>
      </c>
    </row>
    <row r="641">
      <c r="A641" s="3">
        <v>640.0</v>
      </c>
      <c r="B641" s="3">
        <v>0.0</v>
      </c>
      <c r="C641" s="3">
        <v>3.0</v>
      </c>
      <c r="D641" s="3" t="s">
        <v>914</v>
      </c>
      <c r="E641" s="3" t="s">
        <v>22</v>
      </c>
      <c r="G641" s="3">
        <v>1.0</v>
      </c>
      <c r="H641" s="3">
        <v>0.0</v>
      </c>
      <c r="I641" s="3">
        <v>376564.0</v>
      </c>
      <c r="J641" s="3">
        <v>16.1</v>
      </c>
      <c r="L641" s="3" t="s">
        <v>24</v>
      </c>
      <c r="M641" s="5" t="str">
        <f t="shared" si="3"/>
        <v/>
      </c>
      <c r="N641" s="4">
        <f>if(C641=1,'Survival Probabilities'!$C$2,if(C641 = 2,'Survival Probabilities'!$C$3,if(C641 = 3,'Survival Probabilities'!$C$4,if(isblank(C641),1))))</f>
        <v>0.2428571429</v>
      </c>
      <c r="O641" s="4">
        <f>if(E641 = "male",'Survival Probabilities'!$C$5,if(E641="female",'Survival Probabilities'!$C$6,if(isblank(E641),1)))</f>
        <v>0.1889081456</v>
      </c>
      <c r="P641" s="4">
        <f>if(F641 &lt; 1,'Survival Probabilities'!$C$10,if(and(F641&gt;= 1, F641&lt;5),'Survival Probabilities'!$C$11, if(and(F641&gt;= 5, F641&lt;10),'Survival Probabilities'!$C$12,if(and(F641&gt;= 10, F641&lt;20),'Survival Probabilities'!$C$13,if(and(F641&gt;= 20, F641&lt;30),'Survival Probabilities'!$C$14,if(and(F641&gt;= 30, F641&lt;40),'Survival Probabilities'!$C$15,if(and(F641&gt;= 40, F641&lt;50),'Survival Probabilities'!$C$16,if(and(F641&gt;= 50, F641&lt;60),'Survival Probabilities'!$C$17,if(and(F641&gt;= 60, F641&lt;70),'Survival Probabilities'!$C$18,if(and(F641&gt;= 70, F641&lt;80),5%,if(and(F641&gt;= 80, F641&lt;90),5%,if(isblank(F641),1))))))))))))</f>
        <v>1</v>
      </c>
      <c r="Q641" s="4">
        <f>if(L641 = "C",'Survival Probabilities'!$C$7,if(L641="Q",'Survival Probabilities'!$C$8,if(L641="S",'Survival Probabilities'!$C$9,if(isblank(L641),1))))</f>
        <v>0.3369565217</v>
      </c>
      <c r="R641" s="5">
        <f>if(M641='Survival Probabilities'!$B$21,'Survival Probabilities'!$C$21,if(M641='Survival Probabilities'!$B$22,'Survival Probabilities'!$C$22,if(M641='Survival Probabilities'!$B$23,'Survival Probabilities'!$C$23,if(M641='Survival Probabilities'!$B$24,'Survival Probabilities'!$C$24,if(M641='Survival Probabilities'!$B$25,'Survival Probabilities'!$C$25,if(M641='Survival Probabilities'!$B$26,'Survival Probabilities'!$C$26,if(M641='Survival Probabilities'!$B$27,'Survival Probabilities'!$C$27,if(M641='Survival Probabilities'!$B$28,5%,if(M641="",1)))))))))</f>
        <v>1</v>
      </c>
      <c r="S641" s="4">
        <f t="shared" si="1"/>
        <v>0.01545878769</v>
      </c>
      <c r="T641" s="5">
        <f>if(S641&gt;='Survival Probabilities'!$J$4,1,0)</f>
        <v>0</v>
      </c>
      <c r="U641" s="5">
        <f t="shared" si="2"/>
        <v>1</v>
      </c>
    </row>
    <row r="642">
      <c r="A642" s="3">
        <v>641.0</v>
      </c>
      <c r="B642" s="3">
        <v>0.0</v>
      </c>
      <c r="C642" s="3">
        <v>3.0</v>
      </c>
      <c r="D642" s="3" t="s">
        <v>915</v>
      </c>
      <c r="E642" s="3" t="s">
        <v>22</v>
      </c>
      <c r="F642" s="3">
        <v>20.0</v>
      </c>
      <c r="G642" s="3">
        <v>0.0</v>
      </c>
      <c r="H642" s="3">
        <v>0.0</v>
      </c>
      <c r="I642" s="3">
        <v>350050.0</v>
      </c>
      <c r="J642" s="3">
        <v>7.8542</v>
      </c>
      <c r="L642" s="3" t="s">
        <v>24</v>
      </c>
      <c r="M642" s="5" t="str">
        <f t="shared" si="3"/>
        <v/>
      </c>
      <c r="N642" s="4">
        <f>if(C642=1,'Survival Probabilities'!$C$2,if(C642 = 2,'Survival Probabilities'!$C$3,if(C642 = 3,'Survival Probabilities'!$C$4,if(isblank(C642),1))))</f>
        <v>0.2428571429</v>
      </c>
      <c r="O642" s="4">
        <f>if(E642 = "male",'Survival Probabilities'!$C$5,if(E642="female",'Survival Probabilities'!$C$6,if(isblank(E642),1)))</f>
        <v>0.1889081456</v>
      </c>
      <c r="P642" s="4">
        <f>if(F642 &lt; 1,'Survival Probabilities'!$C$10,if(and(F642&gt;= 1, F642&lt;5),'Survival Probabilities'!$C$11, if(and(F642&gt;= 5, F642&lt;10),'Survival Probabilities'!$C$12,if(and(F642&gt;= 10, F642&lt;20),'Survival Probabilities'!$C$13,if(and(F642&gt;= 20, F642&lt;30),'Survival Probabilities'!$C$14,if(and(F642&gt;= 30, F642&lt;40),'Survival Probabilities'!$C$15,if(and(F642&gt;= 40, F642&lt;50),'Survival Probabilities'!$C$16,if(and(F642&gt;= 50, F642&lt;60),'Survival Probabilities'!$C$17,if(and(F642&gt;= 60, F642&lt;70),'Survival Probabilities'!$C$18,if(and(F642&gt;= 70, F642&lt;80),5%,if(and(F642&gt;= 80, F642&lt;90),5%,if(isblank(F642),1))))))))))))</f>
        <v>0.35</v>
      </c>
      <c r="Q642" s="4">
        <f>if(L642 = "C",'Survival Probabilities'!$C$7,if(L642="Q",'Survival Probabilities'!$C$8,if(L642="S",'Survival Probabilities'!$C$9,if(isblank(L642),1))))</f>
        <v>0.3369565217</v>
      </c>
      <c r="R642" s="5">
        <f>if(M642='Survival Probabilities'!$B$21,'Survival Probabilities'!$C$21,if(M642='Survival Probabilities'!$B$22,'Survival Probabilities'!$C$22,if(M642='Survival Probabilities'!$B$23,'Survival Probabilities'!$C$23,if(M642='Survival Probabilities'!$B$24,'Survival Probabilities'!$C$24,if(M642='Survival Probabilities'!$B$25,'Survival Probabilities'!$C$25,if(M642='Survival Probabilities'!$B$26,'Survival Probabilities'!$C$26,if(M642='Survival Probabilities'!$B$27,'Survival Probabilities'!$C$27,if(M642='Survival Probabilities'!$B$28,5%,if(M642="",1)))))))))</f>
        <v>1</v>
      </c>
      <c r="S642" s="4">
        <f t="shared" si="1"/>
        <v>0.005410575691</v>
      </c>
      <c r="T642" s="5">
        <f>if(S642&gt;='Survival Probabilities'!$J$4,1,0)</f>
        <v>0</v>
      </c>
      <c r="U642" s="5">
        <f t="shared" si="2"/>
        <v>1</v>
      </c>
    </row>
    <row r="643">
      <c r="A643" s="3">
        <v>642.0</v>
      </c>
      <c r="B643" s="3">
        <v>1.0</v>
      </c>
      <c r="C643" s="3">
        <v>1.0</v>
      </c>
      <c r="D643" s="3" t="s">
        <v>916</v>
      </c>
      <c r="E643" s="3" t="s">
        <v>26</v>
      </c>
      <c r="F643" s="3">
        <v>24.0</v>
      </c>
      <c r="G643" s="3">
        <v>0.0</v>
      </c>
      <c r="H643" s="3">
        <v>0.0</v>
      </c>
      <c r="I643" s="3" t="s">
        <v>558</v>
      </c>
      <c r="J643" s="3">
        <v>69.3</v>
      </c>
      <c r="K643" s="3" t="s">
        <v>559</v>
      </c>
      <c r="L643" s="3" t="s">
        <v>29</v>
      </c>
      <c r="M643" s="5" t="str">
        <f t="shared" si="3"/>
        <v>B</v>
      </c>
      <c r="N643" s="4">
        <f>if(C643=1,'Survival Probabilities'!$C$2,if(C643 = 2,'Survival Probabilities'!$C$3,if(C643 = 3,'Survival Probabilities'!$C$4,if(isblank(C643),1))))</f>
        <v>0.6296296296</v>
      </c>
      <c r="O643" s="4">
        <f>if(E643 = "male",'Survival Probabilities'!$C$5,if(E643="female",'Survival Probabilities'!$C$6,if(isblank(E643),1)))</f>
        <v>0.7420382166</v>
      </c>
      <c r="P643" s="4">
        <f>if(F643 &lt; 1,'Survival Probabilities'!$C$10,if(and(F643&gt;= 1, F643&lt;5),'Survival Probabilities'!$C$11, if(and(F643&gt;= 5, F643&lt;10),'Survival Probabilities'!$C$12,if(and(F643&gt;= 10, F643&lt;20),'Survival Probabilities'!$C$13,if(and(F643&gt;= 20, F643&lt;30),'Survival Probabilities'!$C$14,if(and(F643&gt;= 30, F643&lt;40),'Survival Probabilities'!$C$15,if(and(F643&gt;= 40, F643&lt;50),'Survival Probabilities'!$C$16,if(and(F643&gt;= 50, F643&lt;60),'Survival Probabilities'!$C$17,if(and(F643&gt;= 60, F643&lt;70),'Survival Probabilities'!$C$18,if(and(F643&gt;= 70, F643&lt;80),5%,if(and(F643&gt;= 80, F643&lt;90),5%,if(isblank(F643),1))))))))))))</f>
        <v>0.35</v>
      </c>
      <c r="Q643" s="4">
        <f>if(L643 = "C",'Survival Probabilities'!$C$7,if(L643="Q",'Survival Probabilities'!$C$8,if(L643="S",'Survival Probabilities'!$C$9,if(isblank(L643),1))))</f>
        <v>0.5535714286</v>
      </c>
      <c r="R643" s="4">
        <f>if(M643='Survival Probabilities'!$B$21,'Survival Probabilities'!$C$21,if(M643='Survival Probabilities'!$B$22,'Survival Probabilities'!$C$22,if(M643='Survival Probabilities'!$B$23,'Survival Probabilities'!$C$23,if(M643='Survival Probabilities'!$B$24,'Survival Probabilities'!$C$24,if(M643='Survival Probabilities'!$B$25,'Survival Probabilities'!$C$25,if(M643='Survival Probabilities'!$B$26,'Survival Probabilities'!$C$26,if(M643='Survival Probabilities'!$B$27,'Survival Probabilities'!$C$27,if(M643='Survival Probabilities'!$B$28,5%,if(M643="",1)))))))))</f>
        <v>0.7446808511</v>
      </c>
      <c r="S643" s="4">
        <f t="shared" si="1"/>
        <v>0.06740984488</v>
      </c>
      <c r="T643" s="5">
        <f>if(S643&gt;='Survival Probabilities'!$J$4,1,0)</f>
        <v>1</v>
      </c>
      <c r="U643" s="5">
        <f t="shared" si="2"/>
        <v>1</v>
      </c>
    </row>
    <row r="644">
      <c r="A644" s="3">
        <v>643.0</v>
      </c>
      <c r="B644" s="3">
        <v>0.0</v>
      </c>
      <c r="C644" s="3">
        <v>3.0</v>
      </c>
      <c r="D644" s="3" t="s">
        <v>917</v>
      </c>
      <c r="E644" s="3" t="s">
        <v>26</v>
      </c>
      <c r="F644" s="3">
        <v>2.0</v>
      </c>
      <c r="G644" s="3">
        <v>3.0</v>
      </c>
      <c r="H644" s="3">
        <v>2.0</v>
      </c>
      <c r="I644" s="3">
        <v>347088.0</v>
      </c>
      <c r="J644" s="3">
        <v>27.9</v>
      </c>
      <c r="L644" s="3" t="s">
        <v>24</v>
      </c>
      <c r="M644" s="5" t="str">
        <f t="shared" si="3"/>
        <v/>
      </c>
      <c r="N644" s="4">
        <f>if(C644=1,'Survival Probabilities'!$C$2,if(C644 = 2,'Survival Probabilities'!$C$3,if(C644 = 3,'Survival Probabilities'!$C$4,if(isblank(C644),1))))</f>
        <v>0.2428571429</v>
      </c>
      <c r="O644" s="4">
        <f>if(E644 = "male",'Survival Probabilities'!$C$5,if(E644="female",'Survival Probabilities'!$C$6,if(isblank(E644),1)))</f>
        <v>0.7420382166</v>
      </c>
      <c r="P644" s="4">
        <f>if(F644 &lt; 1,'Survival Probabilities'!$C$10,if(and(F644&gt;= 1, F644&lt;5),'Survival Probabilities'!$C$11, if(and(F644&gt;= 5, F644&lt;10),'Survival Probabilities'!$C$12,if(and(F644&gt;= 10, F644&lt;20),'Survival Probabilities'!$C$13,if(and(F644&gt;= 20, F644&lt;30),'Survival Probabilities'!$C$14,if(and(F644&gt;= 30, F644&lt;40),'Survival Probabilities'!$C$15,if(and(F644&gt;= 40, F644&lt;50),'Survival Probabilities'!$C$16,if(and(F644&gt;= 50, F644&lt;60),'Survival Probabilities'!$C$17,if(and(F644&gt;= 60, F644&lt;70),'Survival Probabilities'!$C$18,if(and(F644&gt;= 70, F644&lt;80),5%,if(and(F644&gt;= 80, F644&lt;90),5%,if(isblank(F644),1))))))))))))</f>
        <v>0.6060606061</v>
      </c>
      <c r="Q644" s="4">
        <f>if(L644 = "C",'Survival Probabilities'!$C$7,if(L644="Q",'Survival Probabilities'!$C$8,if(L644="S",'Survival Probabilities'!$C$9,if(isblank(L644),1))))</f>
        <v>0.3369565217</v>
      </c>
      <c r="R644" s="5">
        <f>if(M644='Survival Probabilities'!$B$21,'Survival Probabilities'!$C$21,if(M644='Survival Probabilities'!$B$22,'Survival Probabilities'!$C$22,if(M644='Survival Probabilities'!$B$23,'Survival Probabilities'!$C$23,if(M644='Survival Probabilities'!$B$24,'Survival Probabilities'!$C$24,if(M644='Survival Probabilities'!$B$25,'Survival Probabilities'!$C$25,if(M644='Survival Probabilities'!$B$26,'Survival Probabilities'!$C$26,if(M644='Survival Probabilities'!$B$27,'Survival Probabilities'!$C$27,if(M644='Survival Probabilities'!$B$28,5%,if(M644="",1)))))))))</f>
        <v>1</v>
      </c>
      <c r="S644" s="4">
        <f t="shared" si="1"/>
        <v>0.03680163186</v>
      </c>
      <c r="T644" s="5">
        <f>if(S644&gt;='Survival Probabilities'!$J$4,1,0)</f>
        <v>1</v>
      </c>
      <c r="U644" s="5">
        <f t="shared" si="2"/>
        <v>0</v>
      </c>
    </row>
    <row r="645">
      <c r="A645" s="3">
        <v>644.0</v>
      </c>
      <c r="B645" s="3">
        <v>1.0</v>
      </c>
      <c r="C645" s="3">
        <v>3.0</v>
      </c>
      <c r="D645" s="3" t="s">
        <v>918</v>
      </c>
      <c r="E645" s="3" t="s">
        <v>22</v>
      </c>
      <c r="G645" s="3">
        <v>0.0</v>
      </c>
      <c r="H645" s="3">
        <v>0.0</v>
      </c>
      <c r="I645" s="3">
        <v>1601.0</v>
      </c>
      <c r="J645" s="3">
        <v>56.4958</v>
      </c>
      <c r="L645" s="3" t="s">
        <v>24</v>
      </c>
      <c r="M645" s="5" t="str">
        <f t="shared" si="3"/>
        <v/>
      </c>
      <c r="N645" s="4">
        <f>if(C645=1,'Survival Probabilities'!$C$2,if(C645 = 2,'Survival Probabilities'!$C$3,if(C645 = 3,'Survival Probabilities'!$C$4,if(isblank(C645),1))))</f>
        <v>0.2428571429</v>
      </c>
      <c r="O645" s="4">
        <f>if(E645 = "male",'Survival Probabilities'!$C$5,if(E645="female",'Survival Probabilities'!$C$6,if(isblank(E645),1)))</f>
        <v>0.1889081456</v>
      </c>
      <c r="P645" s="4">
        <f>if(F645 &lt; 1,'Survival Probabilities'!$C$10,if(and(F645&gt;= 1, F645&lt;5),'Survival Probabilities'!$C$11, if(and(F645&gt;= 5, F645&lt;10),'Survival Probabilities'!$C$12,if(and(F645&gt;= 10, F645&lt;20),'Survival Probabilities'!$C$13,if(and(F645&gt;= 20, F645&lt;30),'Survival Probabilities'!$C$14,if(and(F645&gt;= 30, F645&lt;40),'Survival Probabilities'!$C$15,if(and(F645&gt;= 40, F645&lt;50),'Survival Probabilities'!$C$16,if(and(F645&gt;= 50, F645&lt;60),'Survival Probabilities'!$C$17,if(and(F645&gt;= 60, F645&lt;70),'Survival Probabilities'!$C$18,if(and(F645&gt;= 70, F645&lt;80),5%,if(and(F645&gt;= 80, F645&lt;90),5%,if(isblank(F645),1))))))))))))</f>
        <v>1</v>
      </c>
      <c r="Q645" s="4">
        <f>if(L645 = "C",'Survival Probabilities'!$C$7,if(L645="Q",'Survival Probabilities'!$C$8,if(L645="S",'Survival Probabilities'!$C$9,if(isblank(L645),1))))</f>
        <v>0.3369565217</v>
      </c>
      <c r="R645" s="5">
        <f>if(M645='Survival Probabilities'!$B$21,'Survival Probabilities'!$C$21,if(M645='Survival Probabilities'!$B$22,'Survival Probabilities'!$C$22,if(M645='Survival Probabilities'!$B$23,'Survival Probabilities'!$C$23,if(M645='Survival Probabilities'!$B$24,'Survival Probabilities'!$C$24,if(M645='Survival Probabilities'!$B$25,'Survival Probabilities'!$C$25,if(M645='Survival Probabilities'!$B$26,'Survival Probabilities'!$C$26,if(M645='Survival Probabilities'!$B$27,'Survival Probabilities'!$C$27,if(M645='Survival Probabilities'!$B$28,5%,if(M645="",1)))))))))</f>
        <v>1</v>
      </c>
      <c r="S645" s="4">
        <f t="shared" si="1"/>
        <v>0.01545878769</v>
      </c>
      <c r="T645" s="5">
        <f>if(S645&gt;='Survival Probabilities'!$J$4,1,0)</f>
        <v>0</v>
      </c>
      <c r="U645" s="5">
        <f t="shared" si="2"/>
        <v>0</v>
      </c>
    </row>
    <row r="646">
      <c r="A646" s="3">
        <v>645.0</v>
      </c>
      <c r="B646" s="3">
        <v>1.0</v>
      </c>
      <c r="C646" s="3">
        <v>3.0</v>
      </c>
      <c r="D646" s="3" t="s">
        <v>919</v>
      </c>
      <c r="E646" s="3" t="s">
        <v>26</v>
      </c>
      <c r="F646" s="3">
        <v>0.75</v>
      </c>
      <c r="G646" s="3">
        <v>2.0</v>
      </c>
      <c r="H646" s="3">
        <v>1.0</v>
      </c>
      <c r="I646" s="3">
        <v>2666.0</v>
      </c>
      <c r="J646" s="3">
        <v>19.2583</v>
      </c>
      <c r="L646" s="3" t="s">
        <v>29</v>
      </c>
      <c r="M646" s="5" t="str">
        <f t="shared" si="3"/>
        <v/>
      </c>
      <c r="N646" s="4">
        <f>if(C646=1,'Survival Probabilities'!$C$2,if(C646 = 2,'Survival Probabilities'!$C$3,if(C646 = 3,'Survival Probabilities'!$C$4,if(isblank(C646),1))))</f>
        <v>0.2428571429</v>
      </c>
      <c r="O646" s="4">
        <f>if(E646 = "male",'Survival Probabilities'!$C$5,if(E646="female",'Survival Probabilities'!$C$6,if(isblank(E646),1)))</f>
        <v>0.7420382166</v>
      </c>
      <c r="P646" s="4">
        <f>if(F646 &lt; 1,'Survival Probabilities'!$C$10,if(and(F646&gt;= 1, F646&lt;5),'Survival Probabilities'!$C$11, if(and(F646&gt;= 5, F646&lt;10),'Survival Probabilities'!$C$12,if(and(F646&gt;= 10, F646&lt;20),'Survival Probabilities'!$C$13,if(and(F646&gt;= 20, F646&lt;30),'Survival Probabilities'!$C$14,if(and(F646&gt;= 30, F646&lt;40),'Survival Probabilities'!$C$15,if(and(F646&gt;= 40, F646&lt;50),'Survival Probabilities'!$C$16,if(and(F646&gt;= 50, F646&lt;60),'Survival Probabilities'!$C$17,if(and(F646&gt;= 60, F646&lt;70),'Survival Probabilities'!$C$18,if(and(F646&gt;= 70, F646&lt;80),5%,if(and(F646&gt;= 80, F646&lt;90),5%,if(isblank(F646),1))))))))))))</f>
        <v>1</v>
      </c>
      <c r="Q646" s="4">
        <f>if(L646 = "C",'Survival Probabilities'!$C$7,if(L646="Q",'Survival Probabilities'!$C$8,if(L646="S",'Survival Probabilities'!$C$9,if(isblank(L646),1))))</f>
        <v>0.5535714286</v>
      </c>
      <c r="R646" s="5">
        <f>if(M646='Survival Probabilities'!$B$21,'Survival Probabilities'!$C$21,if(M646='Survival Probabilities'!$B$22,'Survival Probabilities'!$C$22,if(M646='Survival Probabilities'!$B$23,'Survival Probabilities'!$C$23,if(M646='Survival Probabilities'!$B$24,'Survival Probabilities'!$C$24,if(M646='Survival Probabilities'!$B$25,'Survival Probabilities'!$C$25,if(M646='Survival Probabilities'!$B$26,'Survival Probabilities'!$C$26,if(M646='Survival Probabilities'!$B$27,'Survival Probabilities'!$C$27,if(M646='Survival Probabilities'!$B$28,5%,if(M646="",1)))))))))</f>
        <v>1</v>
      </c>
      <c r="S646" s="4">
        <f t="shared" si="1"/>
        <v>0.09975870922</v>
      </c>
      <c r="T646" s="5">
        <f>if(S646&gt;='Survival Probabilities'!$J$4,1,0)</f>
        <v>1</v>
      </c>
      <c r="U646" s="5">
        <f t="shared" si="2"/>
        <v>1</v>
      </c>
    </row>
    <row r="647">
      <c r="A647" s="3">
        <v>646.0</v>
      </c>
      <c r="B647" s="3">
        <v>1.0</v>
      </c>
      <c r="C647" s="3">
        <v>1.0</v>
      </c>
      <c r="D647" s="3" t="s">
        <v>920</v>
      </c>
      <c r="E647" s="3" t="s">
        <v>22</v>
      </c>
      <c r="F647" s="3">
        <v>48.0</v>
      </c>
      <c r="G647" s="3">
        <v>1.0</v>
      </c>
      <c r="H647" s="3">
        <v>0.0</v>
      </c>
      <c r="I647" s="3" t="s">
        <v>101</v>
      </c>
      <c r="J647" s="3">
        <v>76.7292</v>
      </c>
      <c r="K647" s="3" t="s">
        <v>102</v>
      </c>
      <c r="L647" s="3" t="s">
        <v>29</v>
      </c>
      <c r="M647" s="5" t="str">
        <f t="shared" si="3"/>
        <v>D</v>
      </c>
      <c r="N647" s="4">
        <f>if(C647=1,'Survival Probabilities'!$C$2,if(C647 = 2,'Survival Probabilities'!$C$3,if(C647 = 3,'Survival Probabilities'!$C$4,if(isblank(C647),1))))</f>
        <v>0.6296296296</v>
      </c>
      <c r="O647" s="4">
        <f>if(E647 = "male",'Survival Probabilities'!$C$5,if(E647="female",'Survival Probabilities'!$C$6,if(isblank(E647),1)))</f>
        <v>0.1889081456</v>
      </c>
      <c r="P647" s="4">
        <f>if(F647 &lt; 1,'Survival Probabilities'!$C$10,if(and(F647&gt;= 1, F647&lt;5),'Survival Probabilities'!$C$11, if(and(F647&gt;= 5, F647&lt;10),'Survival Probabilities'!$C$12,if(and(F647&gt;= 10, F647&lt;20),'Survival Probabilities'!$C$13,if(and(F647&gt;= 20, F647&lt;30),'Survival Probabilities'!$C$14,if(and(F647&gt;= 30, F647&lt;40),'Survival Probabilities'!$C$15,if(and(F647&gt;= 40, F647&lt;50),'Survival Probabilities'!$C$16,if(and(F647&gt;= 50, F647&lt;60),'Survival Probabilities'!$C$17,if(and(F647&gt;= 60, F647&lt;70),'Survival Probabilities'!$C$18,if(and(F647&gt;= 70, F647&lt;80),5%,if(and(F647&gt;= 80, F647&lt;90),5%,if(isblank(F647),1))))))))))))</f>
        <v>0.3820224719</v>
      </c>
      <c r="Q647" s="4">
        <f>if(L647 = "C",'Survival Probabilities'!$C$7,if(L647="Q",'Survival Probabilities'!$C$8,if(L647="S",'Survival Probabilities'!$C$9,if(isblank(L647),1))))</f>
        <v>0.5535714286</v>
      </c>
      <c r="R647" s="4">
        <f>if(M647='Survival Probabilities'!$B$21,'Survival Probabilities'!$C$21,if(M647='Survival Probabilities'!$B$22,'Survival Probabilities'!$C$22,if(M647='Survival Probabilities'!$B$23,'Survival Probabilities'!$C$23,if(M647='Survival Probabilities'!$B$24,'Survival Probabilities'!$C$24,if(M647='Survival Probabilities'!$B$25,'Survival Probabilities'!$C$25,if(M647='Survival Probabilities'!$B$26,'Survival Probabilities'!$C$26,if(M647='Survival Probabilities'!$B$27,'Survival Probabilities'!$C$27,if(M647='Survival Probabilities'!$B$28,5%,if(M647="",1)))))))))</f>
        <v>0.7575757576</v>
      </c>
      <c r="S647" s="4">
        <f t="shared" si="1"/>
        <v>0.01905568162</v>
      </c>
      <c r="T647" s="5">
        <f>if(S647&gt;='Survival Probabilities'!$J$4,1,0)</f>
        <v>0</v>
      </c>
      <c r="U647" s="5">
        <f t="shared" si="2"/>
        <v>0</v>
      </c>
    </row>
    <row r="648">
      <c r="A648" s="3">
        <v>647.0</v>
      </c>
      <c r="B648" s="3">
        <v>0.0</v>
      </c>
      <c r="C648" s="3">
        <v>3.0</v>
      </c>
      <c r="D648" s="3" t="s">
        <v>921</v>
      </c>
      <c r="E648" s="3" t="s">
        <v>22</v>
      </c>
      <c r="F648" s="3">
        <v>19.0</v>
      </c>
      <c r="G648" s="3">
        <v>0.0</v>
      </c>
      <c r="H648" s="3">
        <v>0.0</v>
      </c>
      <c r="I648" s="3">
        <v>349231.0</v>
      </c>
      <c r="J648" s="3">
        <v>7.8958</v>
      </c>
      <c r="L648" s="3" t="s">
        <v>24</v>
      </c>
      <c r="M648" s="5" t="str">
        <f t="shared" si="3"/>
        <v/>
      </c>
      <c r="N648" s="4">
        <f>if(C648=1,'Survival Probabilities'!$C$2,if(C648 = 2,'Survival Probabilities'!$C$3,if(C648 = 3,'Survival Probabilities'!$C$4,if(isblank(C648),1))))</f>
        <v>0.2428571429</v>
      </c>
      <c r="O648" s="4">
        <f>if(E648 = "male",'Survival Probabilities'!$C$5,if(E648="female",'Survival Probabilities'!$C$6,if(isblank(E648),1)))</f>
        <v>0.1889081456</v>
      </c>
      <c r="P648" s="4">
        <f>if(F648 &lt; 1,'Survival Probabilities'!$C$10,if(and(F648&gt;= 1, F648&lt;5),'Survival Probabilities'!$C$11, if(and(F648&gt;= 5, F648&lt;10),'Survival Probabilities'!$C$12,if(and(F648&gt;= 10, F648&lt;20),'Survival Probabilities'!$C$13,if(and(F648&gt;= 20, F648&lt;30),'Survival Probabilities'!$C$14,if(and(F648&gt;= 30, F648&lt;40),'Survival Probabilities'!$C$15,if(and(F648&gt;= 40, F648&lt;50),'Survival Probabilities'!$C$16,if(and(F648&gt;= 50, F648&lt;60),'Survival Probabilities'!$C$17,if(and(F648&gt;= 60, F648&lt;70),'Survival Probabilities'!$C$18,if(and(F648&gt;= 70, F648&lt;80),5%,if(and(F648&gt;= 80, F648&lt;90),5%,if(isblank(F648),1))))))))))))</f>
        <v>0.4019607843</v>
      </c>
      <c r="Q648" s="4">
        <f>if(L648 = "C",'Survival Probabilities'!$C$7,if(L648="Q",'Survival Probabilities'!$C$8,if(L648="S",'Survival Probabilities'!$C$9,if(isblank(L648),1))))</f>
        <v>0.3369565217</v>
      </c>
      <c r="R648" s="5">
        <f>if(M648='Survival Probabilities'!$B$21,'Survival Probabilities'!$C$21,if(M648='Survival Probabilities'!$B$22,'Survival Probabilities'!$C$22,if(M648='Survival Probabilities'!$B$23,'Survival Probabilities'!$C$23,if(M648='Survival Probabilities'!$B$24,'Survival Probabilities'!$C$24,if(M648='Survival Probabilities'!$B$25,'Survival Probabilities'!$C$25,if(M648='Survival Probabilities'!$B$26,'Survival Probabilities'!$C$26,if(M648='Survival Probabilities'!$B$27,'Survival Probabilities'!$C$27,if(M648='Survival Probabilities'!$B$28,5%,if(M648="",1)))))))))</f>
        <v>1</v>
      </c>
      <c r="S648" s="4">
        <f t="shared" si="1"/>
        <v>0.006213826424</v>
      </c>
      <c r="T648" s="5">
        <f>if(S648&gt;='Survival Probabilities'!$J$4,1,0)</f>
        <v>0</v>
      </c>
      <c r="U648" s="5">
        <f t="shared" si="2"/>
        <v>1</v>
      </c>
    </row>
    <row r="649">
      <c r="A649" s="3">
        <v>648.0</v>
      </c>
      <c r="B649" s="3">
        <v>1.0</v>
      </c>
      <c r="C649" s="3">
        <v>1.0</v>
      </c>
      <c r="D649" s="3" t="s">
        <v>922</v>
      </c>
      <c r="E649" s="3" t="s">
        <v>22</v>
      </c>
      <c r="F649" s="3">
        <v>56.0</v>
      </c>
      <c r="G649" s="3">
        <v>0.0</v>
      </c>
      <c r="H649" s="3">
        <v>0.0</v>
      </c>
      <c r="I649" s="3">
        <v>13213.0</v>
      </c>
      <c r="J649" s="3">
        <v>35.5</v>
      </c>
      <c r="K649" s="3" t="s">
        <v>923</v>
      </c>
      <c r="L649" s="3" t="s">
        <v>29</v>
      </c>
      <c r="M649" s="5" t="str">
        <f t="shared" si="3"/>
        <v>A</v>
      </c>
      <c r="N649" s="4">
        <f>if(C649=1,'Survival Probabilities'!$C$2,if(C649 = 2,'Survival Probabilities'!$C$3,if(C649 = 3,'Survival Probabilities'!$C$4,if(isblank(C649),1))))</f>
        <v>0.6296296296</v>
      </c>
      <c r="O649" s="4">
        <f>if(E649 = "male",'Survival Probabilities'!$C$5,if(E649="female",'Survival Probabilities'!$C$6,if(isblank(E649),1)))</f>
        <v>0.1889081456</v>
      </c>
      <c r="P649" s="4">
        <f>if(F649 &lt; 1,'Survival Probabilities'!$C$10,if(and(F649&gt;= 1, F649&lt;5),'Survival Probabilities'!$C$11, if(and(F649&gt;= 5, F649&lt;10),'Survival Probabilities'!$C$12,if(and(F649&gt;= 10, F649&lt;20),'Survival Probabilities'!$C$13,if(and(F649&gt;= 20, F649&lt;30),'Survival Probabilities'!$C$14,if(and(F649&gt;= 30, F649&lt;40),'Survival Probabilities'!$C$15,if(and(F649&gt;= 40, F649&lt;50),'Survival Probabilities'!$C$16,if(and(F649&gt;= 50, F649&lt;60),'Survival Probabilities'!$C$17,if(and(F649&gt;= 60, F649&lt;70),'Survival Probabilities'!$C$18,if(and(F649&gt;= 70, F649&lt;80),5%,if(and(F649&gt;= 80, F649&lt;90),5%,if(isblank(F649),1))))))))))))</f>
        <v>0.4166666667</v>
      </c>
      <c r="Q649" s="4">
        <f>if(L649 = "C",'Survival Probabilities'!$C$7,if(L649="Q",'Survival Probabilities'!$C$8,if(L649="S",'Survival Probabilities'!$C$9,if(isblank(L649),1))))</f>
        <v>0.5535714286</v>
      </c>
      <c r="R649" s="4">
        <f>if(M649='Survival Probabilities'!$B$21,'Survival Probabilities'!$C$21,if(M649='Survival Probabilities'!$B$22,'Survival Probabilities'!$C$22,if(M649='Survival Probabilities'!$B$23,'Survival Probabilities'!$C$23,if(M649='Survival Probabilities'!$B$24,'Survival Probabilities'!$C$24,if(M649='Survival Probabilities'!$B$25,'Survival Probabilities'!$C$25,if(M649='Survival Probabilities'!$B$26,'Survival Probabilities'!$C$26,if(M649='Survival Probabilities'!$B$27,'Survival Probabilities'!$C$27,if(M649='Survival Probabilities'!$B$28,5%,if(M649="",1)))))))))</f>
        <v>0.4666666667</v>
      </c>
      <c r="S649" s="4">
        <f t="shared" si="1"/>
        <v>0.01280280256</v>
      </c>
      <c r="T649" s="5">
        <f>if(S649&gt;='Survival Probabilities'!$J$4,1,0)</f>
        <v>0</v>
      </c>
      <c r="U649" s="5">
        <f t="shared" si="2"/>
        <v>0</v>
      </c>
    </row>
    <row r="650">
      <c r="A650" s="3">
        <v>649.0</v>
      </c>
      <c r="B650" s="3">
        <v>0.0</v>
      </c>
      <c r="C650" s="3">
        <v>3.0</v>
      </c>
      <c r="D650" s="3" t="s">
        <v>924</v>
      </c>
      <c r="E650" s="3" t="s">
        <v>22</v>
      </c>
      <c r="G650" s="3">
        <v>0.0</v>
      </c>
      <c r="H650" s="3">
        <v>0.0</v>
      </c>
      <c r="I650" s="3" t="s">
        <v>925</v>
      </c>
      <c r="J650" s="3">
        <v>7.55</v>
      </c>
      <c r="L650" s="3" t="s">
        <v>24</v>
      </c>
      <c r="M650" s="5" t="str">
        <f t="shared" si="3"/>
        <v/>
      </c>
      <c r="N650" s="4">
        <f>if(C650=1,'Survival Probabilities'!$C$2,if(C650 = 2,'Survival Probabilities'!$C$3,if(C650 = 3,'Survival Probabilities'!$C$4,if(isblank(C650),1))))</f>
        <v>0.2428571429</v>
      </c>
      <c r="O650" s="4">
        <f>if(E650 = "male",'Survival Probabilities'!$C$5,if(E650="female",'Survival Probabilities'!$C$6,if(isblank(E650),1)))</f>
        <v>0.1889081456</v>
      </c>
      <c r="P650" s="4">
        <f>if(F650 &lt; 1,'Survival Probabilities'!$C$10,if(and(F650&gt;= 1, F650&lt;5),'Survival Probabilities'!$C$11, if(and(F650&gt;= 5, F650&lt;10),'Survival Probabilities'!$C$12,if(and(F650&gt;= 10, F650&lt;20),'Survival Probabilities'!$C$13,if(and(F650&gt;= 20, F650&lt;30),'Survival Probabilities'!$C$14,if(and(F650&gt;= 30, F650&lt;40),'Survival Probabilities'!$C$15,if(and(F650&gt;= 40, F650&lt;50),'Survival Probabilities'!$C$16,if(and(F650&gt;= 50, F650&lt;60),'Survival Probabilities'!$C$17,if(and(F650&gt;= 60, F650&lt;70),'Survival Probabilities'!$C$18,if(and(F650&gt;= 70, F650&lt;80),5%,if(and(F650&gt;= 80, F650&lt;90),5%,if(isblank(F650),1))))))))))))</f>
        <v>1</v>
      </c>
      <c r="Q650" s="4">
        <f>if(L650 = "C",'Survival Probabilities'!$C$7,if(L650="Q",'Survival Probabilities'!$C$8,if(L650="S",'Survival Probabilities'!$C$9,if(isblank(L650),1))))</f>
        <v>0.3369565217</v>
      </c>
      <c r="R650" s="5">
        <f>if(M650='Survival Probabilities'!$B$21,'Survival Probabilities'!$C$21,if(M650='Survival Probabilities'!$B$22,'Survival Probabilities'!$C$22,if(M650='Survival Probabilities'!$B$23,'Survival Probabilities'!$C$23,if(M650='Survival Probabilities'!$B$24,'Survival Probabilities'!$C$24,if(M650='Survival Probabilities'!$B$25,'Survival Probabilities'!$C$25,if(M650='Survival Probabilities'!$B$26,'Survival Probabilities'!$C$26,if(M650='Survival Probabilities'!$B$27,'Survival Probabilities'!$C$27,if(M650='Survival Probabilities'!$B$28,5%,if(M650="",1)))))))))</f>
        <v>1</v>
      </c>
      <c r="S650" s="4">
        <f t="shared" si="1"/>
        <v>0.01545878769</v>
      </c>
      <c r="T650" s="5">
        <f>if(S650&gt;='Survival Probabilities'!$J$4,1,0)</f>
        <v>0</v>
      </c>
      <c r="U650" s="5">
        <f t="shared" si="2"/>
        <v>1</v>
      </c>
    </row>
    <row r="651">
      <c r="A651" s="3">
        <v>650.0</v>
      </c>
      <c r="B651" s="3">
        <v>1.0</v>
      </c>
      <c r="C651" s="3">
        <v>3.0</v>
      </c>
      <c r="D651" s="3" t="s">
        <v>926</v>
      </c>
      <c r="E651" s="3" t="s">
        <v>26</v>
      </c>
      <c r="F651" s="3">
        <v>23.0</v>
      </c>
      <c r="G651" s="3">
        <v>0.0</v>
      </c>
      <c r="H651" s="3">
        <v>0.0</v>
      </c>
      <c r="I651" s="3" t="s">
        <v>927</v>
      </c>
      <c r="J651" s="3">
        <v>7.55</v>
      </c>
      <c r="L651" s="3" t="s">
        <v>24</v>
      </c>
      <c r="M651" s="5" t="str">
        <f t="shared" si="3"/>
        <v/>
      </c>
      <c r="N651" s="4">
        <f>if(C651=1,'Survival Probabilities'!$C$2,if(C651 = 2,'Survival Probabilities'!$C$3,if(C651 = 3,'Survival Probabilities'!$C$4,if(isblank(C651),1))))</f>
        <v>0.2428571429</v>
      </c>
      <c r="O651" s="4">
        <f>if(E651 = "male",'Survival Probabilities'!$C$5,if(E651="female",'Survival Probabilities'!$C$6,if(isblank(E651),1)))</f>
        <v>0.7420382166</v>
      </c>
      <c r="P651" s="4">
        <f>if(F651 &lt; 1,'Survival Probabilities'!$C$10,if(and(F651&gt;= 1, F651&lt;5),'Survival Probabilities'!$C$11, if(and(F651&gt;= 5, F651&lt;10),'Survival Probabilities'!$C$12,if(and(F651&gt;= 10, F651&lt;20),'Survival Probabilities'!$C$13,if(and(F651&gt;= 20, F651&lt;30),'Survival Probabilities'!$C$14,if(and(F651&gt;= 30, F651&lt;40),'Survival Probabilities'!$C$15,if(and(F651&gt;= 40, F651&lt;50),'Survival Probabilities'!$C$16,if(and(F651&gt;= 50, F651&lt;60),'Survival Probabilities'!$C$17,if(and(F651&gt;= 60, F651&lt;70),'Survival Probabilities'!$C$18,if(and(F651&gt;= 70, F651&lt;80),5%,if(and(F651&gt;= 80, F651&lt;90),5%,if(isblank(F651),1))))))))))))</f>
        <v>0.35</v>
      </c>
      <c r="Q651" s="4">
        <f>if(L651 = "C",'Survival Probabilities'!$C$7,if(L651="Q",'Survival Probabilities'!$C$8,if(L651="S",'Survival Probabilities'!$C$9,if(isblank(L651),1))))</f>
        <v>0.3369565217</v>
      </c>
      <c r="R651" s="5">
        <f>if(M651='Survival Probabilities'!$B$21,'Survival Probabilities'!$C$21,if(M651='Survival Probabilities'!$B$22,'Survival Probabilities'!$C$22,if(M651='Survival Probabilities'!$B$23,'Survival Probabilities'!$C$23,if(M651='Survival Probabilities'!$B$24,'Survival Probabilities'!$C$24,if(M651='Survival Probabilities'!$B$25,'Survival Probabilities'!$C$25,if(M651='Survival Probabilities'!$B$26,'Survival Probabilities'!$C$26,if(M651='Survival Probabilities'!$B$27,'Survival Probabilities'!$C$27,if(M651='Survival Probabilities'!$B$28,5%,if(M651="",1)))))))))</f>
        <v>1</v>
      </c>
      <c r="S651" s="4">
        <f t="shared" si="1"/>
        <v>0.0212529424</v>
      </c>
      <c r="T651" s="5">
        <f>if(S651&gt;='Survival Probabilities'!$J$4,1,0)</f>
        <v>0</v>
      </c>
      <c r="U651" s="5">
        <f t="shared" si="2"/>
        <v>0</v>
      </c>
    </row>
    <row r="652">
      <c r="A652" s="3">
        <v>651.0</v>
      </c>
      <c r="B652" s="3">
        <v>0.0</v>
      </c>
      <c r="C652" s="3">
        <v>3.0</v>
      </c>
      <c r="D652" s="3" t="s">
        <v>928</v>
      </c>
      <c r="E652" s="3" t="s">
        <v>22</v>
      </c>
      <c r="G652" s="3">
        <v>0.0</v>
      </c>
      <c r="H652" s="3">
        <v>0.0</v>
      </c>
      <c r="I652" s="3">
        <v>349221.0</v>
      </c>
      <c r="J652" s="3">
        <v>7.8958</v>
      </c>
      <c r="L652" s="3" t="s">
        <v>24</v>
      </c>
      <c r="M652" s="5" t="str">
        <f t="shared" si="3"/>
        <v/>
      </c>
      <c r="N652" s="4">
        <f>if(C652=1,'Survival Probabilities'!$C$2,if(C652 = 2,'Survival Probabilities'!$C$3,if(C652 = 3,'Survival Probabilities'!$C$4,if(isblank(C652),1))))</f>
        <v>0.2428571429</v>
      </c>
      <c r="O652" s="4">
        <f>if(E652 = "male",'Survival Probabilities'!$C$5,if(E652="female",'Survival Probabilities'!$C$6,if(isblank(E652),1)))</f>
        <v>0.1889081456</v>
      </c>
      <c r="P652" s="4">
        <f>if(F652 &lt; 1,'Survival Probabilities'!$C$10,if(and(F652&gt;= 1, F652&lt;5),'Survival Probabilities'!$C$11, if(and(F652&gt;= 5, F652&lt;10),'Survival Probabilities'!$C$12,if(and(F652&gt;= 10, F652&lt;20),'Survival Probabilities'!$C$13,if(and(F652&gt;= 20, F652&lt;30),'Survival Probabilities'!$C$14,if(and(F652&gt;= 30, F652&lt;40),'Survival Probabilities'!$C$15,if(and(F652&gt;= 40, F652&lt;50),'Survival Probabilities'!$C$16,if(and(F652&gt;= 50, F652&lt;60),'Survival Probabilities'!$C$17,if(and(F652&gt;= 60, F652&lt;70),'Survival Probabilities'!$C$18,if(and(F652&gt;= 70, F652&lt;80),5%,if(and(F652&gt;= 80, F652&lt;90),5%,if(isblank(F652),1))))))))))))</f>
        <v>1</v>
      </c>
      <c r="Q652" s="4">
        <f>if(L652 = "C",'Survival Probabilities'!$C$7,if(L652="Q",'Survival Probabilities'!$C$8,if(L652="S",'Survival Probabilities'!$C$9,if(isblank(L652),1))))</f>
        <v>0.3369565217</v>
      </c>
      <c r="R652" s="5">
        <f>if(M652='Survival Probabilities'!$B$21,'Survival Probabilities'!$C$21,if(M652='Survival Probabilities'!$B$22,'Survival Probabilities'!$C$22,if(M652='Survival Probabilities'!$B$23,'Survival Probabilities'!$C$23,if(M652='Survival Probabilities'!$B$24,'Survival Probabilities'!$C$24,if(M652='Survival Probabilities'!$B$25,'Survival Probabilities'!$C$25,if(M652='Survival Probabilities'!$B$26,'Survival Probabilities'!$C$26,if(M652='Survival Probabilities'!$B$27,'Survival Probabilities'!$C$27,if(M652='Survival Probabilities'!$B$28,5%,if(M652="",1)))))))))</f>
        <v>1</v>
      </c>
      <c r="S652" s="4">
        <f t="shared" si="1"/>
        <v>0.01545878769</v>
      </c>
      <c r="T652" s="5">
        <f>if(S652&gt;='Survival Probabilities'!$J$4,1,0)</f>
        <v>0</v>
      </c>
      <c r="U652" s="5">
        <f t="shared" si="2"/>
        <v>1</v>
      </c>
    </row>
    <row r="653">
      <c r="A653" s="3">
        <v>652.0</v>
      </c>
      <c r="B653" s="3">
        <v>1.0</v>
      </c>
      <c r="C653" s="3">
        <v>2.0</v>
      </c>
      <c r="D653" s="3" t="s">
        <v>929</v>
      </c>
      <c r="E653" s="3" t="s">
        <v>26</v>
      </c>
      <c r="F653" s="3">
        <v>18.0</v>
      </c>
      <c r="G653" s="3">
        <v>0.0</v>
      </c>
      <c r="H653" s="3">
        <v>1.0</v>
      </c>
      <c r="I653" s="3">
        <v>231919.0</v>
      </c>
      <c r="J653" s="3">
        <v>23.0</v>
      </c>
      <c r="L653" s="3" t="s">
        <v>24</v>
      </c>
      <c r="M653" s="5" t="str">
        <f t="shared" si="3"/>
        <v/>
      </c>
      <c r="N653" s="4">
        <f>if(C653=1,'Survival Probabilities'!$C$2,if(C653 = 2,'Survival Probabilities'!$C$3,if(C653 = 3,'Survival Probabilities'!$C$4,if(isblank(C653),1))))</f>
        <v>0.472826087</v>
      </c>
      <c r="O653" s="4">
        <f>if(E653 = "male",'Survival Probabilities'!$C$5,if(E653="female",'Survival Probabilities'!$C$6,if(isblank(E653),1)))</f>
        <v>0.7420382166</v>
      </c>
      <c r="P653" s="4">
        <f>if(F653 &lt; 1,'Survival Probabilities'!$C$10,if(and(F653&gt;= 1, F653&lt;5),'Survival Probabilities'!$C$11, if(and(F653&gt;= 5, F653&lt;10),'Survival Probabilities'!$C$12,if(and(F653&gt;= 10, F653&lt;20),'Survival Probabilities'!$C$13,if(and(F653&gt;= 20, F653&lt;30),'Survival Probabilities'!$C$14,if(and(F653&gt;= 30, F653&lt;40),'Survival Probabilities'!$C$15,if(and(F653&gt;= 40, F653&lt;50),'Survival Probabilities'!$C$16,if(and(F653&gt;= 50, F653&lt;60),'Survival Probabilities'!$C$17,if(and(F653&gt;= 60, F653&lt;70),'Survival Probabilities'!$C$18,if(and(F653&gt;= 70, F653&lt;80),5%,if(and(F653&gt;= 80, F653&lt;90),5%,if(isblank(F653),1))))))))))))</f>
        <v>0.4019607843</v>
      </c>
      <c r="Q653" s="4">
        <f>if(L653 = "C",'Survival Probabilities'!$C$7,if(L653="Q",'Survival Probabilities'!$C$8,if(L653="S",'Survival Probabilities'!$C$9,if(isblank(L653),1))))</f>
        <v>0.3369565217</v>
      </c>
      <c r="R653" s="5">
        <f>if(M653='Survival Probabilities'!$B$21,'Survival Probabilities'!$C$21,if(M653='Survival Probabilities'!$B$22,'Survival Probabilities'!$C$22,if(M653='Survival Probabilities'!$B$23,'Survival Probabilities'!$C$23,if(M653='Survival Probabilities'!$B$24,'Survival Probabilities'!$C$24,if(M653='Survival Probabilities'!$B$25,'Survival Probabilities'!$C$25,if(M653='Survival Probabilities'!$B$26,'Survival Probabilities'!$C$26,if(M653='Survival Probabilities'!$B$27,'Survival Probabilities'!$C$27,if(M653='Survival Probabilities'!$B$28,5%,if(M653="",1)))))))))</f>
        <v>1</v>
      </c>
      <c r="S653" s="4">
        <f t="shared" si="1"/>
        <v>0.04752096531</v>
      </c>
      <c r="T653" s="5">
        <f>if(S653&gt;='Survival Probabilities'!$J$4,1,0)</f>
        <v>1</v>
      </c>
      <c r="U653" s="5">
        <f t="shared" si="2"/>
        <v>1</v>
      </c>
    </row>
    <row r="654">
      <c r="A654" s="3">
        <v>653.0</v>
      </c>
      <c r="B654" s="3">
        <v>0.0</v>
      </c>
      <c r="C654" s="3">
        <v>3.0</v>
      </c>
      <c r="D654" s="3" t="s">
        <v>930</v>
      </c>
      <c r="E654" s="3" t="s">
        <v>22</v>
      </c>
      <c r="F654" s="3">
        <v>21.0</v>
      </c>
      <c r="G654" s="3">
        <v>0.0</v>
      </c>
      <c r="H654" s="3">
        <v>0.0</v>
      </c>
      <c r="I654" s="3">
        <v>8475.0</v>
      </c>
      <c r="J654" s="3">
        <v>8.4333</v>
      </c>
      <c r="L654" s="3" t="s">
        <v>24</v>
      </c>
      <c r="M654" s="5" t="str">
        <f t="shared" si="3"/>
        <v/>
      </c>
      <c r="N654" s="4">
        <f>if(C654=1,'Survival Probabilities'!$C$2,if(C654 = 2,'Survival Probabilities'!$C$3,if(C654 = 3,'Survival Probabilities'!$C$4,if(isblank(C654),1))))</f>
        <v>0.2428571429</v>
      </c>
      <c r="O654" s="4">
        <f>if(E654 = "male",'Survival Probabilities'!$C$5,if(E654="female",'Survival Probabilities'!$C$6,if(isblank(E654),1)))</f>
        <v>0.1889081456</v>
      </c>
      <c r="P654" s="4">
        <f>if(F654 &lt; 1,'Survival Probabilities'!$C$10,if(and(F654&gt;= 1, F654&lt;5),'Survival Probabilities'!$C$11, if(and(F654&gt;= 5, F654&lt;10),'Survival Probabilities'!$C$12,if(and(F654&gt;= 10, F654&lt;20),'Survival Probabilities'!$C$13,if(and(F654&gt;= 20, F654&lt;30),'Survival Probabilities'!$C$14,if(and(F654&gt;= 30, F654&lt;40),'Survival Probabilities'!$C$15,if(and(F654&gt;= 40, F654&lt;50),'Survival Probabilities'!$C$16,if(and(F654&gt;= 50, F654&lt;60),'Survival Probabilities'!$C$17,if(and(F654&gt;= 60, F654&lt;70),'Survival Probabilities'!$C$18,if(and(F654&gt;= 70, F654&lt;80),5%,if(and(F654&gt;= 80, F654&lt;90),5%,if(isblank(F654),1))))))))))))</f>
        <v>0.35</v>
      </c>
      <c r="Q654" s="4">
        <f>if(L654 = "C",'Survival Probabilities'!$C$7,if(L654="Q",'Survival Probabilities'!$C$8,if(L654="S",'Survival Probabilities'!$C$9,if(isblank(L654),1))))</f>
        <v>0.3369565217</v>
      </c>
      <c r="R654" s="5">
        <f>if(M654='Survival Probabilities'!$B$21,'Survival Probabilities'!$C$21,if(M654='Survival Probabilities'!$B$22,'Survival Probabilities'!$C$22,if(M654='Survival Probabilities'!$B$23,'Survival Probabilities'!$C$23,if(M654='Survival Probabilities'!$B$24,'Survival Probabilities'!$C$24,if(M654='Survival Probabilities'!$B$25,'Survival Probabilities'!$C$25,if(M654='Survival Probabilities'!$B$26,'Survival Probabilities'!$C$26,if(M654='Survival Probabilities'!$B$27,'Survival Probabilities'!$C$27,if(M654='Survival Probabilities'!$B$28,5%,if(M654="",1)))))))))</f>
        <v>1</v>
      </c>
      <c r="S654" s="4">
        <f t="shared" si="1"/>
        <v>0.005410575691</v>
      </c>
      <c r="T654" s="5">
        <f>if(S654&gt;='Survival Probabilities'!$J$4,1,0)</f>
        <v>0</v>
      </c>
      <c r="U654" s="5">
        <f t="shared" si="2"/>
        <v>1</v>
      </c>
    </row>
    <row r="655">
      <c r="A655" s="3">
        <v>654.0</v>
      </c>
      <c r="B655" s="3">
        <v>1.0</v>
      </c>
      <c r="C655" s="3">
        <v>3.0</v>
      </c>
      <c r="D655" s="3" t="s">
        <v>931</v>
      </c>
      <c r="E655" s="3" t="s">
        <v>26</v>
      </c>
      <c r="G655" s="3">
        <v>0.0</v>
      </c>
      <c r="H655" s="3">
        <v>0.0</v>
      </c>
      <c r="I655" s="3">
        <v>330919.0</v>
      </c>
      <c r="J655" s="3">
        <v>7.8292</v>
      </c>
      <c r="L655" s="3" t="s">
        <v>36</v>
      </c>
      <c r="M655" s="5" t="str">
        <f t="shared" si="3"/>
        <v/>
      </c>
      <c r="N655" s="4">
        <f>if(C655=1,'Survival Probabilities'!$C$2,if(C655 = 2,'Survival Probabilities'!$C$3,if(C655 = 3,'Survival Probabilities'!$C$4,if(isblank(C655),1))))</f>
        <v>0.2428571429</v>
      </c>
      <c r="O655" s="4">
        <f>if(E655 = "male",'Survival Probabilities'!$C$5,if(E655="female",'Survival Probabilities'!$C$6,if(isblank(E655),1)))</f>
        <v>0.7420382166</v>
      </c>
      <c r="P655" s="4">
        <f>if(F655 &lt; 1,'Survival Probabilities'!$C$10,if(and(F655&gt;= 1, F655&lt;5),'Survival Probabilities'!$C$11, if(and(F655&gt;= 5, F655&lt;10),'Survival Probabilities'!$C$12,if(and(F655&gt;= 10, F655&lt;20),'Survival Probabilities'!$C$13,if(and(F655&gt;= 20, F655&lt;30),'Survival Probabilities'!$C$14,if(and(F655&gt;= 30, F655&lt;40),'Survival Probabilities'!$C$15,if(and(F655&gt;= 40, F655&lt;50),'Survival Probabilities'!$C$16,if(and(F655&gt;= 50, F655&lt;60),'Survival Probabilities'!$C$17,if(and(F655&gt;= 60, F655&lt;70),'Survival Probabilities'!$C$18,if(and(F655&gt;= 70, F655&lt;80),5%,if(and(F655&gt;= 80, F655&lt;90),5%,if(isblank(F655),1))))))))))))</f>
        <v>1</v>
      </c>
      <c r="Q655" s="4">
        <f>if(L655 = "C",'Survival Probabilities'!$C$7,if(L655="Q",'Survival Probabilities'!$C$8,if(L655="S",'Survival Probabilities'!$C$9,if(isblank(L655),1))))</f>
        <v>0.3896103896</v>
      </c>
      <c r="R655" s="5">
        <f>if(M655='Survival Probabilities'!$B$21,'Survival Probabilities'!$C$21,if(M655='Survival Probabilities'!$B$22,'Survival Probabilities'!$C$22,if(M655='Survival Probabilities'!$B$23,'Survival Probabilities'!$C$23,if(M655='Survival Probabilities'!$B$24,'Survival Probabilities'!$C$24,if(M655='Survival Probabilities'!$B$25,'Survival Probabilities'!$C$25,if(M655='Survival Probabilities'!$B$26,'Survival Probabilities'!$C$26,if(M655='Survival Probabilities'!$B$27,'Survival Probabilities'!$C$27,if(M655='Survival Probabilities'!$B$28,5%,if(M655="",1)))))))))</f>
        <v>1</v>
      </c>
      <c r="S655" s="4">
        <f t="shared" si="1"/>
        <v>0.07021140825</v>
      </c>
      <c r="T655" s="5">
        <f>if(S655&gt;='Survival Probabilities'!$J$4,1,0)</f>
        <v>1</v>
      </c>
      <c r="U655" s="5">
        <f t="shared" si="2"/>
        <v>1</v>
      </c>
    </row>
    <row r="656">
      <c r="A656" s="3">
        <v>655.0</v>
      </c>
      <c r="B656" s="3">
        <v>0.0</v>
      </c>
      <c r="C656" s="3">
        <v>3.0</v>
      </c>
      <c r="D656" s="3" t="s">
        <v>932</v>
      </c>
      <c r="E656" s="3" t="s">
        <v>26</v>
      </c>
      <c r="F656" s="3">
        <v>18.0</v>
      </c>
      <c r="G656" s="3">
        <v>0.0</v>
      </c>
      <c r="H656" s="3">
        <v>0.0</v>
      </c>
      <c r="I656" s="3">
        <v>365226.0</v>
      </c>
      <c r="J656" s="3">
        <v>6.75</v>
      </c>
      <c r="L656" s="3" t="s">
        <v>36</v>
      </c>
      <c r="M656" s="5" t="str">
        <f t="shared" si="3"/>
        <v/>
      </c>
      <c r="N656" s="4">
        <f>if(C656=1,'Survival Probabilities'!$C$2,if(C656 = 2,'Survival Probabilities'!$C$3,if(C656 = 3,'Survival Probabilities'!$C$4,if(isblank(C656),1))))</f>
        <v>0.2428571429</v>
      </c>
      <c r="O656" s="4">
        <f>if(E656 = "male",'Survival Probabilities'!$C$5,if(E656="female",'Survival Probabilities'!$C$6,if(isblank(E656),1)))</f>
        <v>0.7420382166</v>
      </c>
      <c r="P656" s="4">
        <f>if(F656 &lt; 1,'Survival Probabilities'!$C$10,if(and(F656&gt;= 1, F656&lt;5),'Survival Probabilities'!$C$11, if(and(F656&gt;= 5, F656&lt;10),'Survival Probabilities'!$C$12,if(and(F656&gt;= 10, F656&lt;20),'Survival Probabilities'!$C$13,if(and(F656&gt;= 20, F656&lt;30),'Survival Probabilities'!$C$14,if(and(F656&gt;= 30, F656&lt;40),'Survival Probabilities'!$C$15,if(and(F656&gt;= 40, F656&lt;50),'Survival Probabilities'!$C$16,if(and(F656&gt;= 50, F656&lt;60),'Survival Probabilities'!$C$17,if(and(F656&gt;= 60, F656&lt;70),'Survival Probabilities'!$C$18,if(and(F656&gt;= 70, F656&lt;80),5%,if(and(F656&gt;= 80, F656&lt;90),5%,if(isblank(F656),1))))))))))))</f>
        <v>0.4019607843</v>
      </c>
      <c r="Q656" s="4">
        <f>if(L656 = "C",'Survival Probabilities'!$C$7,if(L656="Q",'Survival Probabilities'!$C$8,if(L656="S",'Survival Probabilities'!$C$9,if(isblank(L656),1))))</f>
        <v>0.3896103896</v>
      </c>
      <c r="R656" s="5">
        <f>if(M656='Survival Probabilities'!$B$21,'Survival Probabilities'!$C$21,if(M656='Survival Probabilities'!$B$22,'Survival Probabilities'!$C$22,if(M656='Survival Probabilities'!$B$23,'Survival Probabilities'!$C$23,if(M656='Survival Probabilities'!$B$24,'Survival Probabilities'!$C$24,if(M656='Survival Probabilities'!$B$25,'Survival Probabilities'!$C$25,if(M656='Survival Probabilities'!$B$26,'Survival Probabilities'!$C$26,if(M656='Survival Probabilities'!$B$27,'Survival Probabilities'!$C$27,if(M656='Survival Probabilities'!$B$28,5%,if(M656="",1)))))))))</f>
        <v>1</v>
      </c>
      <c r="S656" s="4">
        <f t="shared" si="1"/>
        <v>0.02822223273</v>
      </c>
      <c r="T656" s="5">
        <f>if(S656&gt;='Survival Probabilities'!$J$4,1,0)</f>
        <v>1</v>
      </c>
      <c r="U656" s="5">
        <f t="shared" si="2"/>
        <v>0</v>
      </c>
    </row>
    <row r="657">
      <c r="A657" s="3">
        <v>656.0</v>
      </c>
      <c r="B657" s="3">
        <v>0.0</v>
      </c>
      <c r="C657" s="3">
        <v>2.0</v>
      </c>
      <c r="D657" s="3" t="s">
        <v>933</v>
      </c>
      <c r="E657" s="3" t="s">
        <v>22</v>
      </c>
      <c r="F657" s="3">
        <v>24.0</v>
      </c>
      <c r="G657" s="3">
        <v>2.0</v>
      </c>
      <c r="H657" s="3">
        <v>0.0</v>
      </c>
      <c r="I657" s="3" t="s">
        <v>135</v>
      </c>
      <c r="J657" s="3">
        <v>73.5</v>
      </c>
      <c r="L657" s="3" t="s">
        <v>24</v>
      </c>
      <c r="M657" s="5" t="str">
        <f t="shared" si="3"/>
        <v/>
      </c>
      <c r="N657" s="4">
        <f>if(C657=1,'Survival Probabilities'!$C$2,if(C657 = 2,'Survival Probabilities'!$C$3,if(C657 = 3,'Survival Probabilities'!$C$4,if(isblank(C657),1))))</f>
        <v>0.472826087</v>
      </c>
      <c r="O657" s="4">
        <f>if(E657 = "male",'Survival Probabilities'!$C$5,if(E657="female",'Survival Probabilities'!$C$6,if(isblank(E657),1)))</f>
        <v>0.1889081456</v>
      </c>
      <c r="P657" s="4">
        <f>if(F657 &lt; 1,'Survival Probabilities'!$C$10,if(and(F657&gt;= 1, F657&lt;5),'Survival Probabilities'!$C$11, if(and(F657&gt;= 5, F657&lt;10),'Survival Probabilities'!$C$12,if(and(F657&gt;= 10, F657&lt;20),'Survival Probabilities'!$C$13,if(and(F657&gt;= 20, F657&lt;30),'Survival Probabilities'!$C$14,if(and(F657&gt;= 30, F657&lt;40),'Survival Probabilities'!$C$15,if(and(F657&gt;= 40, F657&lt;50),'Survival Probabilities'!$C$16,if(and(F657&gt;= 50, F657&lt;60),'Survival Probabilities'!$C$17,if(and(F657&gt;= 60, F657&lt;70),'Survival Probabilities'!$C$18,if(and(F657&gt;= 70, F657&lt;80),5%,if(and(F657&gt;= 80, F657&lt;90),5%,if(isblank(F657),1))))))))))))</f>
        <v>0.35</v>
      </c>
      <c r="Q657" s="4">
        <f>if(L657 = "C",'Survival Probabilities'!$C$7,if(L657="Q",'Survival Probabilities'!$C$8,if(L657="S",'Survival Probabilities'!$C$9,if(isblank(L657),1))))</f>
        <v>0.3369565217</v>
      </c>
      <c r="R657" s="5">
        <f>if(M657='Survival Probabilities'!$B$21,'Survival Probabilities'!$C$21,if(M657='Survival Probabilities'!$B$22,'Survival Probabilities'!$C$22,if(M657='Survival Probabilities'!$B$23,'Survival Probabilities'!$C$23,if(M657='Survival Probabilities'!$B$24,'Survival Probabilities'!$C$24,if(M657='Survival Probabilities'!$B$25,'Survival Probabilities'!$C$25,if(M657='Survival Probabilities'!$B$26,'Survival Probabilities'!$C$26,if(M657='Survival Probabilities'!$B$27,'Survival Probabilities'!$C$27,if(M657='Survival Probabilities'!$B$28,5%,if(M657="",1)))))))))</f>
        <v>1</v>
      </c>
      <c r="S657" s="4">
        <f t="shared" si="1"/>
        <v>0.01053401725</v>
      </c>
      <c r="T657" s="5">
        <f>if(S657&gt;='Survival Probabilities'!$J$4,1,0)</f>
        <v>0</v>
      </c>
      <c r="U657" s="5">
        <f t="shared" si="2"/>
        <v>1</v>
      </c>
    </row>
    <row r="658">
      <c r="A658" s="3">
        <v>657.0</v>
      </c>
      <c r="B658" s="3">
        <v>0.0</v>
      </c>
      <c r="C658" s="3">
        <v>3.0</v>
      </c>
      <c r="D658" s="3" t="s">
        <v>934</v>
      </c>
      <c r="E658" s="3" t="s">
        <v>22</v>
      </c>
      <c r="G658" s="3">
        <v>0.0</v>
      </c>
      <c r="H658" s="3">
        <v>0.0</v>
      </c>
      <c r="I658" s="3">
        <v>349223.0</v>
      </c>
      <c r="J658" s="3">
        <v>7.8958</v>
      </c>
      <c r="L658" s="3" t="s">
        <v>24</v>
      </c>
      <c r="M658" s="5" t="str">
        <f t="shared" si="3"/>
        <v/>
      </c>
      <c r="N658" s="4">
        <f>if(C658=1,'Survival Probabilities'!$C$2,if(C658 = 2,'Survival Probabilities'!$C$3,if(C658 = 3,'Survival Probabilities'!$C$4,if(isblank(C658),1))))</f>
        <v>0.2428571429</v>
      </c>
      <c r="O658" s="4">
        <f>if(E658 = "male",'Survival Probabilities'!$C$5,if(E658="female",'Survival Probabilities'!$C$6,if(isblank(E658),1)))</f>
        <v>0.1889081456</v>
      </c>
      <c r="P658" s="4">
        <f>if(F658 &lt; 1,'Survival Probabilities'!$C$10,if(and(F658&gt;= 1, F658&lt;5),'Survival Probabilities'!$C$11, if(and(F658&gt;= 5, F658&lt;10),'Survival Probabilities'!$C$12,if(and(F658&gt;= 10, F658&lt;20),'Survival Probabilities'!$C$13,if(and(F658&gt;= 20, F658&lt;30),'Survival Probabilities'!$C$14,if(and(F658&gt;= 30, F658&lt;40),'Survival Probabilities'!$C$15,if(and(F658&gt;= 40, F658&lt;50),'Survival Probabilities'!$C$16,if(and(F658&gt;= 50, F658&lt;60),'Survival Probabilities'!$C$17,if(and(F658&gt;= 60, F658&lt;70),'Survival Probabilities'!$C$18,if(and(F658&gt;= 70, F658&lt;80),5%,if(and(F658&gt;= 80, F658&lt;90),5%,if(isblank(F658),1))))))))))))</f>
        <v>1</v>
      </c>
      <c r="Q658" s="4">
        <f>if(L658 = "C",'Survival Probabilities'!$C$7,if(L658="Q",'Survival Probabilities'!$C$8,if(L658="S",'Survival Probabilities'!$C$9,if(isblank(L658),1))))</f>
        <v>0.3369565217</v>
      </c>
      <c r="R658" s="5">
        <f>if(M658='Survival Probabilities'!$B$21,'Survival Probabilities'!$C$21,if(M658='Survival Probabilities'!$B$22,'Survival Probabilities'!$C$22,if(M658='Survival Probabilities'!$B$23,'Survival Probabilities'!$C$23,if(M658='Survival Probabilities'!$B$24,'Survival Probabilities'!$C$24,if(M658='Survival Probabilities'!$B$25,'Survival Probabilities'!$C$25,if(M658='Survival Probabilities'!$B$26,'Survival Probabilities'!$C$26,if(M658='Survival Probabilities'!$B$27,'Survival Probabilities'!$C$27,if(M658='Survival Probabilities'!$B$28,5%,if(M658="",1)))))))))</f>
        <v>1</v>
      </c>
      <c r="S658" s="4">
        <f t="shared" si="1"/>
        <v>0.01545878769</v>
      </c>
      <c r="T658" s="5">
        <f>if(S658&gt;='Survival Probabilities'!$J$4,1,0)</f>
        <v>0</v>
      </c>
      <c r="U658" s="5">
        <f t="shared" si="2"/>
        <v>1</v>
      </c>
    </row>
    <row r="659">
      <c r="A659" s="3">
        <v>658.0</v>
      </c>
      <c r="B659" s="3">
        <v>0.0</v>
      </c>
      <c r="C659" s="3">
        <v>3.0</v>
      </c>
      <c r="D659" s="3" t="s">
        <v>935</v>
      </c>
      <c r="E659" s="3" t="s">
        <v>26</v>
      </c>
      <c r="F659" s="3">
        <v>32.0</v>
      </c>
      <c r="G659" s="3">
        <v>1.0</v>
      </c>
      <c r="H659" s="3">
        <v>1.0</v>
      </c>
      <c r="I659" s="3">
        <v>364849.0</v>
      </c>
      <c r="J659" s="3">
        <v>15.5</v>
      </c>
      <c r="L659" s="3" t="s">
        <v>36</v>
      </c>
      <c r="M659" s="5" t="str">
        <f t="shared" si="3"/>
        <v/>
      </c>
      <c r="N659" s="4">
        <f>if(C659=1,'Survival Probabilities'!$C$2,if(C659 = 2,'Survival Probabilities'!$C$3,if(C659 = 3,'Survival Probabilities'!$C$4,if(isblank(C659),1))))</f>
        <v>0.2428571429</v>
      </c>
      <c r="O659" s="4">
        <f>if(E659 = "male",'Survival Probabilities'!$C$5,if(E659="female",'Survival Probabilities'!$C$6,if(isblank(E659),1)))</f>
        <v>0.7420382166</v>
      </c>
      <c r="P659" s="4">
        <f>if(F659 &lt; 1,'Survival Probabilities'!$C$10,if(and(F659&gt;= 1, F659&lt;5),'Survival Probabilities'!$C$11, if(and(F659&gt;= 5, F659&lt;10),'Survival Probabilities'!$C$12,if(and(F659&gt;= 10, F659&lt;20),'Survival Probabilities'!$C$13,if(and(F659&gt;= 20, F659&lt;30),'Survival Probabilities'!$C$14,if(and(F659&gt;= 30, F659&lt;40),'Survival Probabilities'!$C$15,if(and(F659&gt;= 40, F659&lt;50),'Survival Probabilities'!$C$16,if(and(F659&gt;= 50, F659&lt;60),'Survival Probabilities'!$C$17,if(and(F659&gt;= 60, F659&lt;70),'Survival Probabilities'!$C$18,if(and(F659&gt;= 70, F659&lt;80),5%,if(and(F659&gt;= 80, F659&lt;90),5%,if(isblank(F659),1))))))))))))</f>
        <v>0.4371257485</v>
      </c>
      <c r="Q659" s="4">
        <f>if(L659 = "C",'Survival Probabilities'!$C$7,if(L659="Q",'Survival Probabilities'!$C$8,if(L659="S",'Survival Probabilities'!$C$9,if(isblank(L659),1))))</f>
        <v>0.3896103896</v>
      </c>
      <c r="R659" s="5">
        <f>if(M659='Survival Probabilities'!$B$21,'Survival Probabilities'!$C$21,if(M659='Survival Probabilities'!$B$22,'Survival Probabilities'!$C$22,if(M659='Survival Probabilities'!$B$23,'Survival Probabilities'!$C$23,if(M659='Survival Probabilities'!$B$24,'Survival Probabilities'!$C$24,if(M659='Survival Probabilities'!$B$25,'Survival Probabilities'!$C$25,if(M659='Survival Probabilities'!$B$26,'Survival Probabilities'!$C$26,if(M659='Survival Probabilities'!$B$27,'Survival Probabilities'!$C$27,if(M659='Survival Probabilities'!$B$28,5%,if(M659="",1)))))))))</f>
        <v>1</v>
      </c>
      <c r="S659" s="4">
        <f t="shared" si="1"/>
        <v>0.03069121438</v>
      </c>
      <c r="T659" s="5">
        <f>if(S659&gt;='Survival Probabilities'!$J$4,1,0)</f>
        <v>1</v>
      </c>
      <c r="U659" s="5">
        <f t="shared" si="2"/>
        <v>0</v>
      </c>
    </row>
    <row r="660">
      <c r="A660" s="3">
        <v>659.0</v>
      </c>
      <c r="B660" s="3">
        <v>0.0</v>
      </c>
      <c r="C660" s="3">
        <v>2.0</v>
      </c>
      <c r="D660" s="3" t="s">
        <v>936</v>
      </c>
      <c r="E660" s="3" t="s">
        <v>22</v>
      </c>
      <c r="F660" s="3">
        <v>23.0</v>
      </c>
      <c r="G660" s="3">
        <v>0.0</v>
      </c>
      <c r="H660" s="3">
        <v>0.0</v>
      </c>
      <c r="I660" s="3">
        <v>29751.0</v>
      </c>
      <c r="J660" s="3">
        <v>13.0</v>
      </c>
      <c r="L660" s="3" t="s">
        <v>24</v>
      </c>
      <c r="M660" s="5" t="str">
        <f t="shared" si="3"/>
        <v/>
      </c>
      <c r="N660" s="4">
        <f>if(C660=1,'Survival Probabilities'!$C$2,if(C660 = 2,'Survival Probabilities'!$C$3,if(C660 = 3,'Survival Probabilities'!$C$4,if(isblank(C660),1))))</f>
        <v>0.472826087</v>
      </c>
      <c r="O660" s="4">
        <f>if(E660 = "male",'Survival Probabilities'!$C$5,if(E660="female",'Survival Probabilities'!$C$6,if(isblank(E660),1)))</f>
        <v>0.1889081456</v>
      </c>
      <c r="P660" s="4">
        <f>if(F660 &lt; 1,'Survival Probabilities'!$C$10,if(and(F660&gt;= 1, F660&lt;5),'Survival Probabilities'!$C$11, if(and(F660&gt;= 5, F660&lt;10),'Survival Probabilities'!$C$12,if(and(F660&gt;= 10, F660&lt;20),'Survival Probabilities'!$C$13,if(and(F660&gt;= 20, F660&lt;30),'Survival Probabilities'!$C$14,if(and(F660&gt;= 30, F660&lt;40),'Survival Probabilities'!$C$15,if(and(F660&gt;= 40, F660&lt;50),'Survival Probabilities'!$C$16,if(and(F660&gt;= 50, F660&lt;60),'Survival Probabilities'!$C$17,if(and(F660&gt;= 60, F660&lt;70),'Survival Probabilities'!$C$18,if(and(F660&gt;= 70, F660&lt;80),5%,if(and(F660&gt;= 80, F660&lt;90),5%,if(isblank(F660),1))))))))))))</f>
        <v>0.35</v>
      </c>
      <c r="Q660" s="4">
        <f>if(L660 = "C",'Survival Probabilities'!$C$7,if(L660="Q",'Survival Probabilities'!$C$8,if(L660="S",'Survival Probabilities'!$C$9,if(isblank(L660),1))))</f>
        <v>0.3369565217</v>
      </c>
      <c r="R660" s="5">
        <f>if(M660='Survival Probabilities'!$B$21,'Survival Probabilities'!$C$21,if(M660='Survival Probabilities'!$B$22,'Survival Probabilities'!$C$22,if(M660='Survival Probabilities'!$B$23,'Survival Probabilities'!$C$23,if(M660='Survival Probabilities'!$B$24,'Survival Probabilities'!$C$24,if(M660='Survival Probabilities'!$B$25,'Survival Probabilities'!$C$25,if(M660='Survival Probabilities'!$B$26,'Survival Probabilities'!$C$26,if(M660='Survival Probabilities'!$B$27,'Survival Probabilities'!$C$27,if(M660='Survival Probabilities'!$B$28,5%,if(M660="",1)))))))))</f>
        <v>1</v>
      </c>
      <c r="S660" s="4">
        <f t="shared" si="1"/>
        <v>0.01053401725</v>
      </c>
      <c r="T660" s="5">
        <f>if(S660&gt;='Survival Probabilities'!$J$4,1,0)</f>
        <v>0</v>
      </c>
      <c r="U660" s="5">
        <f t="shared" si="2"/>
        <v>1</v>
      </c>
    </row>
    <row r="661">
      <c r="A661" s="3">
        <v>660.0</v>
      </c>
      <c r="B661" s="3">
        <v>0.0</v>
      </c>
      <c r="C661" s="3">
        <v>1.0</v>
      </c>
      <c r="D661" s="3" t="s">
        <v>937</v>
      </c>
      <c r="E661" s="3" t="s">
        <v>22</v>
      </c>
      <c r="F661" s="3">
        <v>58.0</v>
      </c>
      <c r="G661" s="3">
        <v>0.0</v>
      </c>
      <c r="H661" s="3">
        <v>2.0</v>
      </c>
      <c r="I661" s="3">
        <v>35273.0</v>
      </c>
      <c r="J661" s="3">
        <v>113.275</v>
      </c>
      <c r="K661" s="3" t="s">
        <v>938</v>
      </c>
      <c r="L661" s="3" t="s">
        <v>29</v>
      </c>
      <c r="M661" s="5" t="str">
        <f t="shared" si="3"/>
        <v>D</v>
      </c>
      <c r="N661" s="4">
        <f>if(C661=1,'Survival Probabilities'!$C$2,if(C661 = 2,'Survival Probabilities'!$C$3,if(C661 = 3,'Survival Probabilities'!$C$4,if(isblank(C661),1))))</f>
        <v>0.6296296296</v>
      </c>
      <c r="O661" s="4">
        <f>if(E661 = "male",'Survival Probabilities'!$C$5,if(E661="female",'Survival Probabilities'!$C$6,if(isblank(E661),1)))</f>
        <v>0.1889081456</v>
      </c>
      <c r="P661" s="4">
        <f>if(F661 &lt; 1,'Survival Probabilities'!$C$10,if(and(F661&gt;= 1, F661&lt;5),'Survival Probabilities'!$C$11, if(and(F661&gt;= 5, F661&lt;10),'Survival Probabilities'!$C$12,if(and(F661&gt;= 10, F661&lt;20),'Survival Probabilities'!$C$13,if(and(F661&gt;= 20, F661&lt;30),'Survival Probabilities'!$C$14,if(and(F661&gt;= 30, F661&lt;40),'Survival Probabilities'!$C$15,if(and(F661&gt;= 40, F661&lt;50),'Survival Probabilities'!$C$16,if(and(F661&gt;= 50, F661&lt;60),'Survival Probabilities'!$C$17,if(and(F661&gt;= 60, F661&lt;70),'Survival Probabilities'!$C$18,if(and(F661&gt;= 70, F661&lt;80),5%,if(and(F661&gt;= 80, F661&lt;90),5%,if(isblank(F661),1))))))))))))</f>
        <v>0.4166666667</v>
      </c>
      <c r="Q661" s="4">
        <f>if(L661 = "C",'Survival Probabilities'!$C$7,if(L661="Q",'Survival Probabilities'!$C$8,if(L661="S",'Survival Probabilities'!$C$9,if(isblank(L661),1))))</f>
        <v>0.5535714286</v>
      </c>
      <c r="R661" s="4">
        <f>if(M661='Survival Probabilities'!$B$21,'Survival Probabilities'!$C$21,if(M661='Survival Probabilities'!$B$22,'Survival Probabilities'!$C$22,if(M661='Survival Probabilities'!$B$23,'Survival Probabilities'!$C$23,if(M661='Survival Probabilities'!$B$24,'Survival Probabilities'!$C$24,if(M661='Survival Probabilities'!$B$25,'Survival Probabilities'!$C$25,if(M661='Survival Probabilities'!$B$26,'Survival Probabilities'!$C$26,if(M661='Survival Probabilities'!$B$27,'Survival Probabilities'!$C$27,if(M661='Survival Probabilities'!$B$28,5%,if(M661="",1)))))))))</f>
        <v>0.7575757576</v>
      </c>
      <c r="S661" s="4">
        <f t="shared" si="1"/>
        <v>0.02078377039</v>
      </c>
      <c r="T661" s="5">
        <f>if(S661&gt;='Survival Probabilities'!$J$4,1,0)</f>
        <v>0</v>
      </c>
      <c r="U661" s="5">
        <f t="shared" si="2"/>
        <v>1</v>
      </c>
    </row>
    <row r="662">
      <c r="A662" s="3">
        <v>661.0</v>
      </c>
      <c r="B662" s="3">
        <v>1.0</v>
      </c>
      <c r="C662" s="3">
        <v>1.0</v>
      </c>
      <c r="D662" s="3" t="s">
        <v>939</v>
      </c>
      <c r="E662" s="3" t="s">
        <v>22</v>
      </c>
      <c r="F662" s="3">
        <v>50.0</v>
      </c>
      <c r="G662" s="3">
        <v>2.0</v>
      </c>
      <c r="H662" s="3">
        <v>0.0</v>
      </c>
      <c r="I662" s="3" t="s">
        <v>514</v>
      </c>
      <c r="J662" s="3">
        <v>133.65</v>
      </c>
      <c r="L662" s="3" t="s">
        <v>24</v>
      </c>
      <c r="M662" s="5" t="str">
        <f t="shared" si="3"/>
        <v/>
      </c>
      <c r="N662" s="4">
        <f>if(C662=1,'Survival Probabilities'!$C$2,if(C662 = 2,'Survival Probabilities'!$C$3,if(C662 = 3,'Survival Probabilities'!$C$4,if(isblank(C662),1))))</f>
        <v>0.6296296296</v>
      </c>
      <c r="O662" s="4">
        <f>if(E662 = "male",'Survival Probabilities'!$C$5,if(E662="female",'Survival Probabilities'!$C$6,if(isblank(E662),1)))</f>
        <v>0.1889081456</v>
      </c>
      <c r="P662" s="4">
        <f>if(F662 &lt; 1,'Survival Probabilities'!$C$10,if(and(F662&gt;= 1, F662&lt;5),'Survival Probabilities'!$C$11, if(and(F662&gt;= 5, F662&lt;10),'Survival Probabilities'!$C$12,if(and(F662&gt;= 10, F662&lt;20),'Survival Probabilities'!$C$13,if(and(F662&gt;= 20, F662&lt;30),'Survival Probabilities'!$C$14,if(and(F662&gt;= 30, F662&lt;40),'Survival Probabilities'!$C$15,if(and(F662&gt;= 40, F662&lt;50),'Survival Probabilities'!$C$16,if(and(F662&gt;= 50, F662&lt;60),'Survival Probabilities'!$C$17,if(and(F662&gt;= 60, F662&lt;70),'Survival Probabilities'!$C$18,if(and(F662&gt;= 70, F662&lt;80),5%,if(and(F662&gt;= 80, F662&lt;90),5%,if(isblank(F662),1))))))))))))</f>
        <v>0.4166666667</v>
      </c>
      <c r="Q662" s="4">
        <f>if(L662 = "C",'Survival Probabilities'!$C$7,if(L662="Q",'Survival Probabilities'!$C$8,if(L662="S",'Survival Probabilities'!$C$9,if(isblank(L662),1))))</f>
        <v>0.3369565217</v>
      </c>
      <c r="R662" s="5">
        <f>if(M662='Survival Probabilities'!$B$21,'Survival Probabilities'!$C$21,if(M662='Survival Probabilities'!$B$22,'Survival Probabilities'!$C$22,if(M662='Survival Probabilities'!$B$23,'Survival Probabilities'!$C$23,if(M662='Survival Probabilities'!$B$24,'Survival Probabilities'!$C$24,if(M662='Survival Probabilities'!$B$25,'Survival Probabilities'!$C$25,if(M662='Survival Probabilities'!$B$26,'Survival Probabilities'!$C$26,if(M662='Survival Probabilities'!$B$27,'Survival Probabilities'!$C$27,if(M662='Survival Probabilities'!$B$28,5%,if(M662="",1)))))))))</f>
        <v>1</v>
      </c>
      <c r="S662" s="4">
        <f t="shared" si="1"/>
        <v>0.01669930769</v>
      </c>
      <c r="T662" s="5">
        <f>if(S662&gt;='Survival Probabilities'!$J$4,1,0)</f>
        <v>0</v>
      </c>
      <c r="U662" s="5">
        <f t="shared" si="2"/>
        <v>0</v>
      </c>
    </row>
    <row r="663">
      <c r="A663" s="3">
        <v>662.0</v>
      </c>
      <c r="B663" s="3">
        <v>0.0</v>
      </c>
      <c r="C663" s="3">
        <v>3.0</v>
      </c>
      <c r="D663" s="3" t="s">
        <v>940</v>
      </c>
      <c r="E663" s="3" t="s">
        <v>22</v>
      </c>
      <c r="F663" s="3">
        <v>40.0</v>
      </c>
      <c r="G663" s="3">
        <v>0.0</v>
      </c>
      <c r="H663" s="3">
        <v>0.0</v>
      </c>
      <c r="I663" s="3">
        <v>2623.0</v>
      </c>
      <c r="J663" s="3">
        <v>7.225</v>
      </c>
      <c r="L663" s="3" t="s">
        <v>29</v>
      </c>
      <c r="M663" s="5" t="str">
        <f t="shared" si="3"/>
        <v/>
      </c>
      <c r="N663" s="4">
        <f>if(C663=1,'Survival Probabilities'!$C$2,if(C663 = 2,'Survival Probabilities'!$C$3,if(C663 = 3,'Survival Probabilities'!$C$4,if(isblank(C663),1))))</f>
        <v>0.2428571429</v>
      </c>
      <c r="O663" s="4">
        <f>if(E663 = "male",'Survival Probabilities'!$C$5,if(E663="female",'Survival Probabilities'!$C$6,if(isblank(E663),1)))</f>
        <v>0.1889081456</v>
      </c>
      <c r="P663" s="4">
        <f>if(F663 &lt; 1,'Survival Probabilities'!$C$10,if(and(F663&gt;= 1, F663&lt;5),'Survival Probabilities'!$C$11, if(and(F663&gt;= 5, F663&lt;10),'Survival Probabilities'!$C$12,if(and(F663&gt;= 10, F663&lt;20),'Survival Probabilities'!$C$13,if(and(F663&gt;= 20, F663&lt;30),'Survival Probabilities'!$C$14,if(and(F663&gt;= 30, F663&lt;40),'Survival Probabilities'!$C$15,if(and(F663&gt;= 40, F663&lt;50),'Survival Probabilities'!$C$16,if(and(F663&gt;= 50, F663&lt;60),'Survival Probabilities'!$C$17,if(and(F663&gt;= 60, F663&lt;70),'Survival Probabilities'!$C$18,if(and(F663&gt;= 70, F663&lt;80),5%,if(and(F663&gt;= 80, F663&lt;90),5%,if(isblank(F663),1))))))))))))</f>
        <v>0.3820224719</v>
      </c>
      <c r="Q663" s="4">
        <f>if(L663 = "C",'Survival Probabilities'!$C$7,if(L663="Q",'Survival Probabilities'!$C$8,if(L663="S",'Survival Probabilities'!$C$9,if(isblank(L663),1))))</f>
        <v>0.5535714286</v>
      </c>
      <c r="R663" s="5">
        <f>if(M663='Survival Probabilities'!$B$21,'Survival Probabilities'!$C$21,if(M663='Survival Probabilities'!$B$22,'Survival Probabilities'!$C$22,if(M663='Survival Probabilities'!$B$23,'Survival Probabilities'!$C$23,if(M663='Survival Probabilities'!$B$24,'Survival Probabilities'!$C$24,if(M663='Survival Probabilities'!$B$25,'Survival Probabilities'!$C$25,if(M663='Survival Probabilities'!$B$26,'Survival Probabilities'!$C$26,if(M663='Survival Probabilities'!$B$27,'Survival Probabilities'!$C$27,if(M663='Survival Probabilities'!$B$28,5%,if(M663="",1)))))))))</f>
        <v>1</v>
      </c>
      <c r="S663" s="4">
        <f t="shared" si="1"/>
        <v>0.009702064184</v>
      </c>
      <c r="T663" s="5">
        <f>if(S663&gt;='Survival Probabilities'!$J$4,1,0)</f>
        <v>0</v>
      </c>
      <c r="U663" s="5">
        <f t="shared" si="2"/>
        <v>1</v>
      </c>
    </row>
    <row r="664">
      <c r="A664" s="3">
        <v>663.0</v>
      </c>
      <c r="B664" s="3">
        <v>0.0</v>
      </c>
      <c r="C664" s="3">
        <v>1.0</v>
      </c>
      <c r="D664" s="3" t="s">
        <v>941</v>
      </c>
      <c r="E664" s="3" t="s">
        <v>22</v>
      </c>
      <c r="F664" s="3">
        <v>47.0</v>
      </c>
      <c r="G664" s="3">
        <v>0.0</v>
      </c>
      <c r="H664" s="3">
        <v>0.0</v>
      </c>
      <c r="I664" s="3">
        <v>5727.0</v>
      </c>
      <c r="J664" s="3">
        <v>25.5875</v>
      </c>
      <c r="K664" s="3" t="s">
        <v>942</v>
      </c>
      <c r="L664" s="3" t="s">
        <v>24</v>
      </c>
      <c r="M664" s="5" t="str">
        <f t="shared" si="3"/>
        <v>E</v>
      </c>
      <c r="N664" s="4">
        <f>if(C664=1,'Survival Probabilities'!$C$2,if(C664 = 2,'Survival Probabilities'!$C$3,if(C664 = 3,'Survival Probabilities'!$C$4,if(isblank(C664),1))))</f>
        <v>0.6296296296</v>
      </c>
      <c r="O664" s="4">
        <f>if(E664 = "male",'Survival Probabilities'!$C$5,if(E664="female",'Survival Probabilities'!$C$6,if(isblank(E664),1)))</f>
        <v>0.1889081456</v>
      </c>
      <c r="P664" s="4">
        <f>if(F664 &lt; 1,'Survival Probabilities'!$C$10,if(and(F664&gt;= 1, F664&lt;5),'Survival Probabilities'!$C$11, if(and(F664&gt;= 5, F664&lt;10),'Survival Probabilities'!$C$12,if(and(F664&gt;= 10, F664&lt;20),'Survival Probabilities'!$C$13,if(and(F664&gt;= 20, F664&lt;30),'Survival Probabilities'!$C$14,if(and(F664&gt;= 30, F664&lt;40),'Survival Probabilities'!$C$15,if(and(F664&gt;= 40, F664&lt;50),'Survival Probabilities'!$C$16,if(and(F664&gt;= 50, F664&lt;60),'Survival Probabilities'!$C$17,if(and(F664&gt;= 60, F664&lt;70),'Survival Probabilities'!$C$18,if(and(F664&gt;= 70, F664&lt;80),5%,if(and(F664&gt;= 80, F664&lt;90),5%,if(isblank(F664),1))))))))))))</f>
        <v>0.3820224719</v>
      </c>
      <c r="Q664" s="4">
        <f>if(L664 = "C",'Survival Probabilities'!$C$7,if(L664="Q",'Survival Probabilities'!$C$8,if(L664="S",'Survival Probabilities'!$C$9,if(isblank(L664),1))))</f>
        <v>0.3369565217</v>
      </c>
      <c r="R664" s="4">
        <f>if(M664='Survival Probabilities'!$B$21,'Survival Probabilities'!$C$21,if(M664='Survival Probabilities'!$B$22,'Survival Probabilities'!$C$22,if(M664='Survival Probabilities'!$B$23,'Survival Probabilities'!$C$23,if(M664='Survival Probabilities'!$B$24,'Survival Probabilities'!$C$24,if(M664='Survival Probabilities'!$B$25,'Survival Probabilities'!$C$25,if(M664='Survival Probabilities'!$B$26,'Survival Probabilities'!$C$26,if(M664='Survival Probabilities'!$B$27,'Survival Probabilities'!$C$27,if(M664='Survival Probabilities'!$B$28,5%,if(M664="",1)))))))))</f>
        <v>0.75</v>
      </c>
      <c r="S664" s="4">
        <f t="shared" si="1"/>
        <v>0.01148311944</v>
      </c>
      <c r="T664" s="5">
        <f>if(S664&gt;='Survival Probabilities'!$J$4,1,0)</f>
        <v>0</v>
      </c>
      <c r="U664" s="5">
        <f t="shared" si="2"/>
        <v>1</v>
      </c>
    </row>
    <row r="665">
      <c r="A665" s="3">
        <v>664.0</v>
      </c>
      <c r="B665" s="3">
        <v>0.0</v>
      </c>
      <c r="C665" s="3">
        <v>3.0</v>
      </c>
      <c r="D665" s="3" t="s">
        <v>943</v>
      </c>
      <c r="E665" s="3" t="s">
        <v>22</v>
      </c>
      <c r="F665" s="3">
        <v>36.0</v>
      </c>
      <c r="G665" s="3">
        <v>0.0</v>
      </c>
      <c r="H665" s="3">
        <v>0.0</v>
      </c>
      <c r="I665" s="3">
        <v>349210.0</v>
      </c>
      <c r="J665" s="3">
        <v>7.4958</v>
      </c>
      <c r="L665" s="3" t="s">
        <v>24</v>
      </c>
      <c r="M665" s="5" t="str">
        <f t="shared" si="3"/>
        <v/>
      </c>
      <c r="N665" s="4">
        <f>if(C665=1,'Survival Probabilities'!$C$2,if(C665 = 2,'Survival Probabilities'!$C$3,if(C665 = 3,'Survival Probabilities'!$C$4,if(isblank(C665),1))))</f>
        <v>0.2428571429</v>
      </c>
      <c r="O665" s="4">
        <f>if(E665 = "male",'Survival Probabilities'!$C$5,if(E665="female",'Survival Probabilities'!$C$6,if(isblank(E665),1)))</f>
        <v>0.1889081456</v>
      </c>
      <c r="P665" s="4">
        <f>if(F665 &lt; 1,'Survival Probabilities'!$C$10,if(and(F665&gt;= 1, F665&lt;5),'Survival Probabilities'!$C$11, if(and(F665&gt;= 5, F665&lt;10),'Survival Probabilities'!$C$12,if(and(F665&gt;= 10, F665&lt;20),'Survival Probabilities'!$C$13,if(and(F665&gt;= 20, F665&lt;30),'Survival Probabilities'!$C$14,if(and(F665&gt;= 30, F665&lt;40),'Survival Probabilities'!$C$15,if(and(F665&gt;= 40, F665&lt;50),'Survival Probabilities'!$C$16,if(and(F665&gt;= 50, F665&lt;60),'Survival Probabilities'!$C$17,if(and(F665&gt;= 60, F665&lt;70),'Survival Probabilities'!$C$18,if(and(F665&gt;= 70, F665&lt;80),5%,if(and(F665&gt;= 80, F665&lt;90),5%,if(isblank(F665),1))))))))))))</f>
        <v>0.4371257485</v>
      </c>
      <c r="Q665" s="4">
        <f>if(L665 = "C",'Survival Probabilities'!$C$7,if(L665="Q",'Survival Probabilities'!$C$8,if(L665="S",'Survival Probabilities'!$C$9,if(isblank(L665),1))))</f>
        <v>0.3369565217</v>
      </c>
      <c r="R665" s="5">
        <f>if(M665='Survival Probabilities'!$B$21,'Survival Probabilities'!$C$21,if(M665='Survival Probabilities'!$B$22,'Survival Probabilities'!$C$22,if(M665='Survival Probabilities'!$B$23,'Survival Probabilities'!$C$23,if(M665='Survival Probabilities'!$B$24,'Survival Probabilities'!$C$24,if(M665='Survival Probabilities'!$B$25,'Survival Probabilities'!$C$25,if(M665='Survival Probabilities'!$B$26,'Survival Probabilities'!$C$26,if(M665='Survival Probabilities'!$B$27,'Survival Probabilities'!$C$27,if(M665='Survival Probabilities'!$B$28,5%,if(M665="",1)))))))))</f>
        <v>1</v>
      </c>
      <c r="S665" s="4">
        <f t="shared" si="1"/>
        <v>0.00675743414</v>
      </c>
      <c r="T665" s="5">
        <f>if(S665&gt;='Survival Probabilities'!$J$4,1,0)</f>
        <v>0</v>
      </c>
      <c r="U665" s="5">
        <f t="shared" si="2"/>
        <v>1</v>
      </c>
    </row>
    <row r="666">
      <c r="A666" s="3">
        <v>665.0</v>
      </c>
      <c r="B666" s="3">
        <v>1.0</v>
      </c>
      <c r="C666" s="3">
        <v>3.0</v>
      </c>
      <c r="D666" s="3" t="s">
        <v>944</v>
      </c>
      <c r="E666" s="3" t="s">
        <v>22</v>
      </c>
      <c r="F666" s="3">
        <v>20.0</v>
      </c>
      <c r="G666" s="3">
        <v>1.0</v>
      </c>
      <c r="H666" s="3">
        <v>0.0</v>
      </c>
      <c r="I666" s="3" t="s">
        <v>945</v>
      </c>
      <c r="J666" s="3">
        <v>7.925</v>
      </c>
      <c r="L666" s="3" t="s">
        <v>24</v>
      </c>
      <c r="M666" s="5" t="str">
        <f t="shared" si="3"/>
        <v/>
      </c>
      <c r="N666" s="4">
        <f>if(C666=1,'Survival Probabilities'!$C$2,if(C666 = 2,'Survival Probabilities'!$C$3,if(C666 = 3,'Survival Probabilities'!$C$4,if(isblank(C666),1))))</f>
        <v>0.2428571429</v>
      </c>
      <c r="O666" s="4">
        <f>if(E666 = "male",'Survival Probabilities'!$C$5,if(E666="female",'Survival Probabilities'!$C$6,if(isblank(E666),1)))</f>
        <v>0.1889081456</v>
      </c>
      <c r="P666" s="4">
        <f>if(F666 &lt; 1,'Survival Probabilities'!$C$10,if(and(F666&gt;= 1, F666&lt;5),'Survival Probabilities'!$C$11, if(and(F666&gt;= 5, F666&lt;10),'Survival Probabilities'!$C$12,if(and(F666&gt;= 10, F666&lt;20),'Survival Probabilities'!$C$13,if(and(F666&gt;= 20, F666&lt;30),'Survival Probabilities'!$C$14,if(and(F666&gt;= 30, F666&lt;40),'Survival Probabilities'!$C$15,if(and(F666&gt;= 40, F666&lt;50),'Survival Probabilities'!$C$16,if(and(F666&gt;= 50, F666&lt;60),'Survival Probabilities'!$C$17,if(and(F666&gt;= 60, F666&lt;70),'Survival Probabilities'!$C$18,if(and(F666&gt;= 70, F666&lt;80),5%,if(and(F666&gt;= 80, F666&lt;90),5%,if(isblank(F666),1))))))))))))</f>
        <v>0.35</v>
      </c>
      <c r="Q666" s="4">
        <f>if(L666 = "C",'Survival Probabilities'!$C$7,if(L666="Q",'Survival Probabilities'!$C$8,if(L666="S",'Survival Probabilities'!$C$9,if(isblank(L666),1))))</f>
        <v>0.3369565217</v>
      </c>
      <c r="R666" s="5">
        <f>if(M666='Survival Probabilities'!$B$21,'Survival Probabilities'!$C$21,if(M666='Survival Probabilities'!$B$22,'Survival Probabilities'!$C$22,if(M666='Survival Probabilities'!$B$23,'Survival Probabilities'!$C$23,if(M666='Survival Probabilities'!$B$24,'Survival Probabilities'!$C$24,if(M666='Survival Probabilities'!$B$25,'Survival Probabilities'!$C$25,if(M666='Survival Probabilities'!$B$26,'Survival Probabilities'!$C$26,if(M666='Survival Probabilities'!$B$27,'Survival Probabilities'!$C$27,if(M666='Survival Probabilities'!$B$28,5%,if(M666="",1)))))))))</f>
        <v>1</v>
      </c>
      <c r="S666" s="4">
        <f t="shared" si="1"/>
        <v>0.005410575691</v>
      </c>
      <c r="T666" s="5">
        <f>if(S666&gt;='Survival Probabilities'!$J$4,1,0)</f>
        <v>0</v>
      </c>
      <c r="U666" s="5">
        <f t="shared" si="2"/>
        <v>0</v>
      </c>
    </row>
    <row r="667">
      <c r="A667" s="3">
        <v>666.0</v>
      </c>
      <c r="B667" s="3">
        <v>0.0</v>
      </c>
      <c r="C667" s="3">
        <v>2.0</v>
      </c>
      <c r="D667" s="3" t="s">
        <v>946</v>
      </c>
      <c r="E667" s="3" t="s">
        <v>22</v>
      </c>
      <c r="F667" s="3">
        <v>32.0</v>
      </c>
      <c r="G667" s="3">
        <v>2.0</v>
      </c>
      <c r="H667" s="3">
        <v>0.0</v>
      </c>
      <c r="I667" s="3" t="s">
        <v>135</v>
      </c>
      <c r="J667" s="3">
        <v>73.5</v>
      </c>
      <c r="L667" s="3" t="s">
        <v>24</v>
      </c>
      <c r="M667" s="5" t="str">
        <f t="shared" si="3"/>
        <v/>
      </c>
      <c r="N667" s="4">
        <f>if(C667=1,'Survival Probabilities'!$C$2,if(C667 = 2,'Survival Probabilities'!$C$3,if(C667 = 3,'Survival Probabilities'!$C$4,if(isblank(C667),1))))</f>
        <v>0.472826087</v>
      </c>
      <c r="O667" s="4">
        <f>if(E667 = "male",'Survival Probabilities'!$C$5,if(E667="female",'Survival Probabilities'!$C$6,if(isblank(E667),1)))</f>
        <v>0.1889081456</v>
      </c>
      <c r="P667" s="4">
        <f>if(F667 &lt; 1,'Survival Probabilities'!$C$10,if(and(F667&gt;= 1, F667&lt;5),'Survival Probabilities'!$C$11, if(and(F667&gt;= 5, F667&lt;10),'Survival Probabilities'!$C$12,if(and(F667&gt;= 10, F667&lt;20),'Survival Probabilities'!$C$13,if(and(F667&gt;= 20, F667&lt;30),'Survival Probabilities'!$C$14,if(and(F667&gt;= 30, F667&lt;40),'Survival Probabilities'!$C$15,if(and(F667&gt;= 40, F667&lt;50),'Survival Probabilities'!$C$16,if(and(F667&gt;= 50, F667&lt;60),'Survival Probabilities'!$C$17,if(and(F667&gt;= 60, F667&lt;70),'Survival Probabilities'!$C$18,if(and(F667&gt;= 70, F667&lt;80),5%,if(and(F667&gt;= 80, F667&lt;90),5%,if(isblank(F667),1))))))))))))</f>
        <v>0.4371257485</v>
      </c>
      <c r="Q667" s="4">
        <f>if(L667 = "C",'Survival Probabilities'!$C$7,if(L667="Q",'Survival Probabilities'!$C$8,if(L667="S",'Survival Probabilities'!$C$9,if(isblank(L667),1))))</f>
        <v>0.3369565217</v>
      </c>
      <c r="R667" s="5">
        <f>if(M667='Survival Probabilities'!$B$21,'Survival Probabilities'!$C$21,if(M667='Survival Probabilities'!$B$22,'Survival Probabilities'!$C$22,if(M667='Survival Probabilities'!$B$23,'Survival Probabilities'!$C$23,if(M667='Survival Probabilities'!$B$24,'Survival Probabilities'!$C$24,if(M667='Survival Probabilities'!$B$25,'Survival Probabilities'!$C$25,if(M667='Survival Probabilities'!$B$26,'Survival Probabilities'!$C$26,if(M667='Survival Probabilities'!$B$27,'Survival Probabilities'!$C$27,if(M667='Survival Probabilities'!$B$28,5%,if(M667="",1)))))))))</f>
        <v>1</v>
      </c>
      <c r="S667" s="4">
        <f t="shared" si="1"/>
        <v>0.01315625764</v>
      </c>
      <c r="T667" s="5">
        <f>if(S667&gt;='Survival Probabilities'!$J$4,1,0)</f>
        <v>0</v>
      </c>
      <c r="U667" s="5">
        <f t="shared" si="2"/>
        <v>1</v>
      </c>
    </row>
    <row r="668">
      <c r="A668" s="3">
        <v>667.0</v>
      </c>
      <c r="B668" s="3">
        <v>0.0</v>
      </c>
      <c r="C668" s="3">
        <v>2.0</v>
      </c>
      <c r="D668" s="3" t="s">
        <v>947</v>
      </c>
      <c r="E668" s="3" t="s">
        <v>22</v>
      </c>
      <c r="F668" s="3">
        <v>25.0</v>
      </c>
      <c r="G668" s="3">
        <v>0.0</v>
      </c>
      <c r="H668" s="3">
        <v>0.0</v>
      </c>
      <c r="I668" s="3">
        <v>234686.0</v>
      </c>
      <c r="J668" s="3">
        <v>13.0</v>
      </c>
      <c r="L668" s="3" t="s">
        <v>24</v>
      </c>
      <c r="M668" s="5" t="str">
        <f t="shared" si="3"/>
        <v/>
      </c>
      <c r="N668" s="4">
        <f>if(C668=1,'Survival Probabilities'!$C$2,if(C668 = 2,'Survival Probabilities'!$C$3,if(C668 = 3,'Survival Probabilities'!$C$4,if(isblank(C668),1))))</f>
        <v>0.472826087</v>
      </c>
      <c r="O668" s="4">
        <f>if(E668 = "male",'Survival Probabilities'!$C$5,if(E668="female",'Survival Probabilities'!$C$6,if(isblank(E668),1)))</f>
        <v>0.1889081456</v>
      </c>
      <c r="P668" s="4">
        <f>if(F668 &lt; 1,'Survival Probabilities'!$C$10,if(and(F668&gt;= 1, F668&lt;5),'Survival Probabilities'!$C$11, if(and(F668&gt;= 5, F668&lt;10),'Survival Probabilities'!$C$12,if(and(F668&gt;= 10, F668&lt;20),'Survival Probabilities'!$C$13,if(and(F668&gt;= 20, F668&lt;30),'Survival Probabilities'!$C$14,if(and(F668&gt;= 30, F668&lt;40),'Survival Probabilities'!$C$15,if(and(F668&gt;= 40, F668&lt;50),'Survival Probabilities'!$C$16,if(and(F668&gt;= 50, F668&lt;60),'Survival Probabilities'!$C$17,if(and(F668&gt;= 60, F668&lt;70),'Survival Probabilities'!$C$18,if(and(F668&gt;= 70, F668&lt;80),5%,if(and(F668&gt;= 80, F668&lt;90),5%,if(isblank(F668),1))))))))))))</f>
        <v>0.35</v>
      </c>
      <c r="Q668" s="4">
        <f>if(L668 = "C",'Survival Probabilities'!$C$7,if(L668="Q",'Survival Probabilities'!$C$8,if(L668="S",'Survival Probabilities'!$C$9,if(isblank(L668),1))))</f>
        <v>0.3369565217</v>
      </c>
      <c r="R668" s="5">
        <f>if(M668='Survival Probabilities'!$B$21,'Survival Probabilities'!$C$21,if(M668='Survival Probabilities'!$B$22,'Survival Probabilities'!$C$22,if(M668='Survival Probabilities'!$B$23,'Survival Probabilities'!$C$23,if(M668='Survival Probabilities'!$B$24,'Survival Probabilities'!$C$24,if(M668='Survival Probabilities'!$B$25,'Survival Probabilities'!$C$25,if(M668='Survival Probabilities'!$B$26,'Survival Probabilities'!$C$26,if(M668='Survival Probabilities'!$B$27,'Survival Probabilities'!$C$27,if(M668='Survival Probabilities'!$B$28,5%,if(M668="",1)))))))))</f>
        <v>1</v>
      </c>
      <c r="S668" s="4">
        <f t="shared" si="1"/>
        <v>0.01053401725</v>
      </c>
      <c r="T668" s="5">
        <f>if(S668&gt;='Survival Probabilities'!$J$4,1,0)</f>
        <v>0</v>
      </c>
      <c r="U668" s="5">
        <f t="shared" si="2"/>
        <v>1</v>
      </c>
    </row>
    <row r="669">
      <c r="A669" s="3">
        <v>668.0</v>
      </c>
      <c r="B669" s="3">
        <v>0.0</v>
      </c>
      <c r="C669" s="3">
        <v>3.0</v>
      </c>
      <c r="D669" s="3" t="s">
        <v>948</v>
      </c>
      <c r="E669" s="3" t="s">
        <v>22</v>
      </c>
      <c r="G669" s="3">
        <v>0.0</v>
      </c>
      <c r="H669" s="3">
        <v>0.0</v>
      </c>
      <c r="I669" s="3">
        <v>312993.0</v>
      </c>
      <c r="J669" s="3">
        <v>7.775</v>
      </c>
      <c r="L669" s="3" t="s">
        <v>24</v>
      </c>
      <c r="M669" s="5" t="str">
        <f t="shared" si="3"/>
        <v/>
      </c>
      <c r="N669" s="4">
        <f>if(C669=1,'Survival Probabilities'!$C$2,if(C669 = 2,'Survival Probabilities'!$C$3,if(C669 = 3,'Survival Probabilities'!$C$4,if(isblank(C669),1))))</f>
        <v>0.2428571429</v>
      </c>
      <c r="O669" s="4">
        <f>if(E669 = "male",'Survival Probabilities'!$C$5,if(E669="female",'Survival Probabilities'!$C$6,if(isblank(E669),1)))</f>
        <v>0.1889081456</v>
      </c>
      <c r="P669" s="4">
        <f>if(F669 &lt; 1,'Survival Probabilities'!$C$10,if(and(F669&gt;= 1, F669&lt;5),'Survival Probabilities'!$C$11, if(and(F669&gt;= 5, F669&lt;10),'Survival Probabilities'!$C$12,if(and(F669&gt;= 10, F669&lt;20),'Survival Probabilities'!$C$13,if(and(F669&gt;= 20, F669&lt;30),'Survival Probabilities'!$C$14,if(and(F669&gt;= 30, F669&lt;40),'Survival Probabilities'!$C$15,if(and(F669&gt;= 40, F669&lt;50),'Survival Probabilities'!$C$16,if(and(F669&gt;= 50, F669&lt;60),'Survival Probabilities'!$C$17,if(and(F669&gt;= 60, F669&lt;70),'Survival Probabilities'!$C$18,if(and(F669&gt;= 70, F669&lt;80),5%,if(and(F669&gt;= 80, F669&lt;90),5%,if(isblank(F669),1))))))))))))</f>
        <v>1</v>
      </c>
      <c r="Q669" s="4">
        <f>if(L669 = "C",'Survival Probabilities'!$C$7,if(L669="Q",'Survival Probabilities'!$C$8,if(L669="S",'Survival Probabilities'!$C$9,if(isblank(L669),1))))</f>
        <v>0.3369565217</v>
      </c>
      <c r="R669" s="5">
        <f>if(M669='Survival Probabilities'!$B$21,'Survival Probabilities'!$C$21,if(M669='Survival Probabilities'!$B$22,'Survival Probabilities'!$C$22,if(M669='Survival Probabilities'!$B$23,'Survival Probabilities'!$C$23,if(M669='Survival Probabilities'!$B$24,'Survival Probabilities'!$C$24,if(M669='Survival Probabilities'!$B$25,'Survival Probabilities'!$C$25,if(M669='Survival Probabilities'!$B$26,'Survival Probabilities'!$C$26,if(M669='Survival Probabilities'!$B$27,'Survival Probabilities'!$C$27,if(M669='Survival Probabilities'!$B$28,5%,if(M669="",1)))))))))</f>
        <v>1</v>
      </c>
      <c r="S669" s="4">
        <f t="shared" si="1"/>
        <v>0.01545878769</v>
      </c>
      <c r="T669" s="5">
        <f>if(S669&gt;='Survival Probabilities'!$J$4,1,0)</f>
        <v>0</v>
      </c>
      <c r="U669" s="5">
        <f t="shared" si="2"/>
        <v>1</v>
      </c>
    </row>
    <row r="670">
      <c r="A670" s="3">
        <v>669.0</v>
      </c>
      <c r="B670" s="3">
        <v>0.0</v>
      </c>
      <c r="C670" s="3">
        <v>3.0</v>
      </c>
      <c r="D670" s="3" t="s">
        <v>949</v>
      </c>
      <c r="E670" s="3" t="s">
        <v>22</v>
      </c>
      <c r="F670" s="3">
        <v>43.0</v>
      </c>
      <c r="G670" s="3">
        <v>0.0</v>
      </c>
      <c r="H670" s="3">
        <v>0.0</v>
      </c>
      <c r="I670" s="3" t="s">
        <v>950</v>
      </c>
      <c r="J670" s="3">
        <v>8.05</v>
      </c>
      <c r="L670" s="3" t="s">
        <v>24</v>
      </c>
      <c r="M670" s="5" t="str">
        <f t="shared" si="3"/>
        <v/>
      </c>
      <c r="N670" s="4">
        <f>if(C670=1,'Survival Probabilities'!$C$2,if(C670 = 2,'Survival Probabilities'!$C$3,if(C670 = 3,'Survival Probabilities'!$C$4,if(isblank(C670),1))))</f>
        <v>0.2428571429</v>
      </c>
      <c r="O670" s="4">
        <f>if(E670 = "male",'Survival Probabilities'!$C$5,if(E670="female",'Survival Probabilities'!$C$6,if(isblank(E670),1)))</f>
        <v>0.1889081456</v>
      </c>
      <c r="P670" s="4">
        <f>if(F670 &lt; 1,'Survival Probabilities'!$C$10,if(and(F670&gt;= 1, F670&lt;5),'Survival Probabilities'!$C$11, if(and(F670&gt;= 5, F670&lt;10),'Survival Probabilities'!$C$12,if(and(F670&gt;= 10, F670&lt;20),'Survival Probabilities'!$C$13,if(and(F670&gt;= 20, F670&lt;30),'Survival Probabilities'!$C$14,if(and(F670&gt;= 30, F670&lt;40),'Survival Probabilities'!$C$15,if(and(F670&gt;= 40, F670&lt;50),'Survival Probabilities'!$C$16,if(and(F670&gt;= 50, F670&lt;60),'Survival Probabilities'!$C$17,if(and(F670&gt;= 60, F670&lt;70),'Survival Probabilities'!$C$18,if(and(F670&gt;= 70, F670&lt;80),5%,if(and(F670&gt;= 80, F670&lt;90),5%,if(isblank(F670),1))))))))))))</f>
        <v>0.3820224719</v>
      </c>
      <c r="Q670" s="4">
        <f>if(L670 = "C",'Survival Probabilities'!$C$7,if(L670="Q",'Survival Probabilities'!$C$8,if(L670="S",'Survival Probabilities'!$C$9,if(isblank(L670),1))))</f>
        <v>0.3369565217</v>
      </c>
      <c r="R670" s="5">
        <f>if(M670='Survival Probabilities'!$B$21,'Survival Probabilities'!$C$21,if(M670='Survival Probabilities'!$B$22,'Survival Probabilities'!$C$22,if(M670='Survival Probabilities'!$B$23,'Survival Probabilities'!$C$23,if(M670='Survival Probabilities'!$B$24,'Survival Probabilities'!$C$24,if(M670='Survival Probabilities'!$B$25,'Survival Probabilities'!$C$25,if(M670='Survival Probabilities'!$B$26,'Survival Probabilities'!$C$26,if(M670='Survival Probabilities'!$B$27,'Survival Probabilities'!$C$27,if(M670='Survival Probabilities'!$B$28,5%,if(M670="",1)))))))))</f>
        <v>1</v>
      </c>
      <c r="S670" s="4">
        <f t="shared" si="1"/>
        <v>0.005905604286</v>
      </c>
      <c r="T670" s="5">
        <f>if(S670&gt;='Survival Probabilities'!$J$4,1,0)</f>
        <v>0</v>
      </c>
      <c r="U670" s="5">
        <f t="shared" si="2"/>
        <v>1</v>
      </c>
    </row>
    <row r="671">
      <c r="A671" s="3">
        <v>670.0</v>
      </c>
      <c r="B671" s="3">
        <v>1.0</v>
      </c>
      <c r="C671" s="3">
        <v>1.0</v>
      </c>
      <c r="D671" s="3" t="s">
        <v>951</v>
      </c>
      <c r="E671" s="3" t="s">
        <v>26</v>
      </c>
      <c r="G671" s="3">
        <v>1.0</v>
      </c>
      <c r="H671" s="3">
        <v>0.0</v>
      </c>
      <c r="I671" s="3">
        <v>19996.0</v>
      </c>
      <c r="J671" s="3">
        <v>52.0</v>
      </c>
      <c r="K671" s="3" t="s">
        <v>952</v>
      </c>
      <c r="L671" s="3" t="s">
        <v>24</v>
      </c>
      <c r="M671" s="5" t="str">
        <f t="shared" si="3"/>
        <v>C</v>
      </c>
      <c r="N671" s="4">
        <f>if(C671=1,'Survival Probabilities'!$C$2,if(C671 = 2,'Survival Probabilities'!$C$3,if(C671 = 3,'Survival Probabilities'!$C$4,if(isblank(C671),1))))</f>
        <v>0.6296296296</v>
      </c>
      <c r="O671" s="4">
        <f>if(E671 = "male",'Survival Probabilities'!$C$5,if(E671="female",'Survival Probabilities'!$C$6,if(isblank(E671),1)))</f>
        <v>0.7420382166</v>
      </c>
      <c r="P671" s="4">
        <f>if(F671 &lt; 1,'Survival Probabilities'!$C$10,if(and(F671&gt;= 1, F671&lt;5),'Survival Probabilities'!$C$11, if(and(F671&gt;= 5, F671&lt;10),'Survival Probabilities'!$C$12,if(and(F671&gt;= 10, F671&lt;20),'Survival Probabilities'!$C$13,if(and(F671&gt;= 20, F671&lt;30),'Survival Probabilities'!$C$14,if(and(F671&gt;= 30, F671&lt;40),'Survival Probabilities'!$C$15,if(and(F671&gt;= 40, F671&lt;50),'Survival Probabilities'!$C$16,if(and(F671&gt;= 50, F671&lt;60),'Survival Probabilities'!$C$17,if(and(F671&gt;= 60, F671&lt;70),'Survival Probabilities'!$C$18,if(and(F671&gt;= 70, F671&lt;80),5%,if(and(F671&gt;= 80, F671&lt;90),5%,if(isblank(F671),1))))))))))))</f>
        <v>1</v>
      </c>
      <c r="Q671" s="4">
        <f>if(L671 = "C",'Survival Probabilities'!$C$7,if(L671="Q",'Survival Probabilities'!$C$8,if(L671="S",'Survival Probabilities'!$C$9,if(isblank(L671),1))))</f>
        <v>0.3369565217</v>
      </c>
      <c r="R671" s="4">
        <f>if(M671='Survival Probabilities'!$B$21,'Survival Probabilities'!$C$21,if(M671='Survival Probabilities'!$B$22,'Survival Probabilities'!$C$22,if(M671='Survival Probabilities'!$B$23,'Survival Probabilities'!$C$23,if(M671='Survival Probabilities'!$B$24,'Survival Probabilities'!$C$24,if(M671='Survival Probabilities'!$B$25,'Survival Probabilities'!$C$25,if(M671='Survival Probabilities'!$B$26,'Survival Probabilities'!$C$26,if(M671='Survival Probabilities'!$B$27,'Survival Probabilities'!$C$27,if(M671='Survival Probabilities'!$B$28,5%,if(M671="",1)))))))))</f>
        <v>0.593220339</v>
      </c>
      <c r="S671" s="4">
        <f t="shared" si="1"/>
        <v>0.09339020514</v>
      </c>
      <c r="T671" s="5">
        <f>if(S671&gt;='Survival Probabilities'!$J$4,1,0)</f>
        <v>1</v>
      </c>
      <c r="U671" s="5">
        <f t="shared" si="2"/>
        <v>1</v>
      </c>
    </row>
    <row r="672">
      <c r="A672" s="3">
        <v>671.0</v>
      </c>
      <c r="B672" s="3">
        <v>1.0</v>
      </c>
      <c r="C672" s="3">
        <v>2.0</v>
      </c>
      <c r="D672" s="3" t="s">
        <v>953</v>
      </c>
      <c r="E672" s="3" t="s">
        <v>26</v>
      </c>
      <c r="F672" s="3">
        <v>40.0</v>
      </c>
      <c r="G672" s="3">
        <v>1.0</v>
      </c>
      <c r="H672" s="3">
        <v>1.0</v>
      </c>
      <c r="I672" s="3">
        <v>29750.0</v>
      </c>
      <c r="J672" s="3">
        <v>39.0</v>
      </c>
      <c r="L672" s="3" t="s">
        <v>24</v>
      </c>
      <c r="M672" s="5" t="str">
        <f t="shared" si="3"/>
        <v/>
      </c>
      <c r="N672" s="4">
        <f>if(C672=1,'Survival Probabilities'!$C$2,if(C672 = 2,'Survival Probabilities'!$C$3,if(C672 = 3,'Survival Probabilities'!$C$4,if(isblank(C672),1))))</f>
        <v>0.472826087</v>
      </c>
      <c r="O672" s="4">
        <f>if(E672 = "male",'Survival Probabilities'!$C$5,if(E672="female",'Survival Probabilities'!$C$6,if(isblank(E672),1)))</f>
        <v>0.7420382166</v>
      </c>
      <c r="P672" s="4">
        <f>if(F672 &lt; 1,'Survival Probabilities'!$C$10,if(and(F672&gt;= 1, F672&lt;5),'Survival Probabilities'!$C$11, if(and(F672&gt;= 5, F672&lt;10),'Survival Probabilities'!$C$12,if(and(F672&gt;= 10, F672&lt;20),'Survival Probabilities'!$C$13,if(and(F672&gt;= 20, F672&lt;30),'Survival Probabilities'!$C$14,if(and(F672&gt;= 30, F672&lt;40),'Survival Probabilities'!$C$15,if(and(F672&gt;= 40, F672&lt;50),'Survival Probabilities'!$C$16,if(and(F672&gt;= 50, F672&lt;60),'Survival Probabilities'!$C$17,if(and(F672&gt;= 60, F672&lt;70),'Survival Probabilities'!$C$18,if(and(F672&gt;= 70, F672&lt;80),5%,if(and(F672&gt;= 80, F672&lt;90),5%,if(isblank(F672),1))))))))))))</f>
        <v>0.3820224719</v>
      </c>
      <c r="Q672" s="4">
        <f>if(L672 = "C",'Survival Probabilities'!$C$7,if(L672="Q",'Survival Probabilities'!$C$8,if(L672="S",'Survival Probabilities'!$C$9,if(isblank(L672),1))))</f>
        <v>0.3369565217</v>
      </c>
      <c r="R672" s="5">
        <f>if(M672='Survival Probabilities'!$B$21,'Survival Probabilities'!$C$21,if(M672='Survival Probabilities'!$B$22,'Survival Probabilities'!$C$22,if(M672='Survival Probabilities'!$B$23,'Survival Probabilities'!$C$23,if(M672='Survival Probabilities'!$B$24,'Survival Probabilities'!$C$24,if(M672='Survival Probabilities'!$B$25,'Survival Probabilities'!$C$25,if(M672='Survival Probabilities'!$B$26,'Survival Probabilities'!$C$26,if(M672='Survival Probabilities'!$B$27,'Survival Probabilities'!$C$27,if(M672='Survival Probabilities'!$B$28,5%,if(M672="",1)))))))))</f>
        <v>1</v>
      </c>
      <c r="S672" s="4">
        <f t="shared" si="1"/>
        <v>0.04516380041</v>
      </c>
      <c r="T672" s="5">
        <f>if(S672&gt;='Survival Probabilities'!$J$4,1,0)</f>
        <v>1</v>
      </c>
      <c r="U672" s="5">
        <f t="shared" si="2"/>
        <v>1</v>
      </c>
    </row>
    <row r="673">
      <c r="A673" s="3">
        <v>672.0</v>
      </c>
      <c r="B673" s="3">
        <v>0.0</v>
      </c>
      <c r="C673" s="3">
        <v>1.0</v>
      </c>
      <c r="D673" s="3" t="s">
        <v>954</v>
      </c>
      <c r="E673" s="3" t="s">
        <v>22</v>
      </c>
      <c r="F673" s="3">
        <v>31.0</v>
      </c>
      <c r="G673" s="3">
        <v>1.0</v>
      </c>
      <c r="H673" s="3">
        <v>0.0</v>
      </c>
      <c r="I673" s="3" t="s">
        <v>955</v>
      </c>
      <c r="J673" s="3">
        <v>52.0</v>
      </c>
      <c r="K673" s="3" t="s">
        <v>956</v>
      </c>
      <c r="L673" s="3" t="s">
        <v>24</v>
      </c>
      <c r="M673" s="5" t="str">
        <f t="shared" si="3"/>
        <v>B</v>
      </c>
      <c r="N673" s="4">
        <f>if(C673=1,'Survival Probabilities'!$C$2,if(C673 = 2,'Survival Probabilities'!$C$3,if(C673 = 3,'Survival Probabilities'!$C$4,if(isblank(C673),1))))</f>
        <v>0.6296296296</v>
      </c>
      <c r="O673" s="4">
        <f>if(E673 = "male",'Survival Probabilities'!$C$5,if(E673="female",'Survival Probabilities'!$C$6,if(isblank(E673),1)))</f>
        <v>0.1889081456</v>
      </c>
      <c r="P673" s="4">
        <f>if(F673 &lt; 1,'Survival Probabilities'!$C$10,if(and(F673&gt;= 1, F673&lt;5),'Survival Probabilities'!$C$11, if(and(F673&gt;= 5, F673&lt;10),'Survival Probabilities'!$C$12,if(and(F673&gt;= 10, F673&lt;20),'Survival Probabilities'!$C$13,if(and(F673&gt;= 20, F673&lt;30),'Survival Probabilities'!$C$14,if(and(F673&gt;= 30, F673&lt;40),'Survival Probabilities'!$C$15,if(and(F673&gt;= 40, F673&lt;50),'Survival Probabilities'!$C$16,if(and(F673&gt;= 50, F673&lt;60),'Survival Probabilities'!$C$17,if(and(F673&gt;= 60, F673&lt;70),'Survival Probabilities'!$C$18,if(and(F673&gt;= 70, F673&lt;80),5%,if(and(F673&gt;= 80, F673&lt;90),5%,if(isblank(F673),1))))))))))))</f>
        <v>0.4371257485</v>
      </c>
      <c r="Q673" s="4">
        <f>if(L673 = "C",'Survival Probabilities'!$C$7,if(L673="Q",'Survival Probabilities'!$C$8,if(L673="S",'Survival Probabilities'!$C$9,if(isblank(L673),1))))</f>
        <v>0.3369565217</v>
      </c>
      <c r="R673" s="4">
        <f>if(M673='Survival Probabilities'!$B$21,'Survival Probabilities'!$C$21,if(M673='Survival Probabilities'!$B$22,'Survival Probabilities'!$C$22,if(M673='Survival Probabilities'!$B$23,'Survival Probabilities'!$C$23,if(M673='Survival Probabilities'!$B$24,'Survival Probabilities'!$C$24,if(M673='Survival Probabilities'!$B$25,'Survival Probabilities'!$C$25,if(M673='Survival Probabilities'!$B$26,'Survival Probabilities'!$C$26,if(M673='Survival Probabilities'!$B$27,'Survival Probabilities'!$C$27,if(M673='Survival Probabilities'!$B$28,5%,if(M673="",1)))))))))</f>
        <v>0.7446808511</v>
      </c>
      <c r="S673" s="4">
        <f t="shared" si="1"/>
        <v>0.01304626765</v>
      </c>
      <c r="T673" s="5">
        <f>if(S673&gt;='Survival Probabilities'!$J$4,1,0)</f>
        <v>0</v>
      </c>
      <c r="U673" s="5">
        <f t="shared" si="2"/>
        <v>1</v>
      </c>
    </row>
    <row r="674">
      <c r="A674" s="3">
        <v>673.0</v>
      </c>
      <c r="B674" s="3">
        <v>0.0</v>
      </c>
      <c r="C674" s="3">
        <v>2.0</v>
      </c>
      <c r="D674" s="3" t="s">
        <v>957</v>
      </c>
      <c r="E674" s="3" t="s">
        <v>22</v>
      </c>
      <c r="F674" s="3">
        <v>70.0</v>
      </c>
      <c r="G674" s="3">
        <v>0.0</v>
      </c>
      <c r="H674" s="3">
        <v>0.0</v>
      </c>
      <c r="I674" s="3" t="s">
        <v>958</v>
      </c>
      <c r="J674" s="3">
        <v>10.5</v>
      </c>
      <c r="L674" s="3" t="s">
        <v>24</v>
      </c>
      <c r="M674" s="5" t="str">
        <f t="shared" si="3"/>
        <v/>
      </c>
      <c r="N674" s="4">
        <f>if(C674=1,'Survival Probabilities'!$C$2,if(C674 = 2,'Survival Probabilities'!$C$3,if(C674 = 3,'Survival Probabilities'!$C$4,if(isblank(C674),1))))</f>
        <v>0.472826087</v>
      </c>
      <c r="O674" s="4">
        <f>if(E674 = "male",'Survival Probabilities'!$C$5,if(E674="female",'Survival Probabilities'!$C$6,if(isblank(E674),1)))</f>
        <v>0.1889081456</v>
      </c>
      <c r="P674" s="5">
        <f>if(F674 &lt; 1,'Survival Probabilities'!$C$10,if(and(F674&gt;= 1, F674&lt;5),'Survival Probabilities'!$C$11, if(and(F674&gt;= 5, F674&lt;10),'Survival Probabilities'!$C$12,if(and(F674&gt;= 10, F674&lt;20),'Survival Probabilities'!$C$13,if(and(F674&gt;= 20, F674&lt;30),'Survival Probabilities'!$C$14,if(and(F674&gt;= 30, F674&lt;40),'Survival Probabilities'!$C$15,if(and(F674&gt;= 40, F674&lt;50),'Survival Probabilities'!$C$16,if(and(F674&gt;= 50, F674&lt;60),'Survival Probabilities'!$C$17,if(and(F674&gt;= 60, F674&lt;70),'Survival Probabilities'!$C$18,if(and(F674&gt;= 70, F674&lt;80),5%,if(and(F674&gt;= 80, F674&lt;90),5%,if(isblank(F674),1))))))))))))</f>
        <v>0.05</v>
      </c>
      <c r="Q674" s="4">
        <f>if(L674 = "C",'Survival Probabilities'!$C$7,if(L674="Q",'Survival Probabilities'!$C$8,if(L674="S",'Survival Probabilities'!$C$9,if(isblank(L674),1))))</f>
        <v>0.3369565217</v>
      </c>
      <c r="R674" s="5">
        <f>if(M674='Survival Probabilities'!$B$21,'Survival Probabilities'!$C$21,if(M674='Survival Probabilities'!$B$22,'Survival Probabilities'!$C$22,if(M674='Survival Probabilities'!$B$23,'Survival Probabilities'!$C$23,if(M674='Survival Probabilities'!$B$24,'Survival Probabilities'!$C$24,if(M674='Survival Probabilities'!$B$25,'Survival Probabilities'!$C$25,if(M674='Survival Probabilities'!$B$26,'Survival Probabilities'!$C$26,if(M674='Survival Probabilities'!$B$27,'Survival Probabilities'!$C$27,if(M674='Survival Probabilities'!$B$28,5%,if(M674="",1)))))))))</f>
        <v>1</v>
      </c>
      <c r="S674" s="4">
        <f t="shared" si="1"/>
        <v>0.001504859607</v>
      </c>
      <c r="T674" s="5">
        <f>if(S674&gt;='Survival Probabilities'!$J$4,1,0)</f>
        <v>0</v>
      </c>
      <c r="U674" s="5">
        <f t="shared" si="2"/>
        <v>1</v>
      </c>
    </row>
    <row r="675">
      <c r="A675" s="3">
        <v>674.0</v>
      </c>
      <c r="B675" s="3">
        <v>1.0</v>
      </c>
      <c r="C675" s="3">
        <v>2.0</v>
      </c>
      <c r="D675" s="3" t="s">
        <v>959</v>
      </c>
      <c r="E675" s="3" t="s">
        <v>22</v>
      </c>
      <c r="F675" s="3">
        <v>31.0</v>
      </c>
      <c r="G675" s="3">
        <v>0.0</v>
      </c>
      <c r="H675" s="3">
        <v>0.0</v>
      </c>
      <c r="I675" s="3">
        <v>244270.0</v>
      </c>
      <c r="J675" s="3">
        <v>13.0</v>
      </c>
      <c r="L675" s="3" t="s">
        <v>24</v>
      </c>
      <c r="M675" s="5" t="str">
        <f t="shared" si="3"/>
        <v/>
      </c>
      <c r="N675" s="4">
        <f>if(C675=1,'Survival Probabilities'!$C$2,if(C675 = 2,'Survival Probabilities'!$C$3,if(C675 = 3,'Survival Probabilities'!$C$4,if(isblank(C675),1))))</f>
        <v>0.472826087</v>
      </c>
      <c r="O675" s="4">
        <f>if(E675 = "male",'Survival Probabilities'!$C$5,if(E675="female",'Survival Probabilities'!$C$6,if(isblank(E675),1)))</f>
        <v>0.1889081456</v>
      </c>
      <c r="P675" s="4">
        <f>if(F675 &lt; 1,'Survival Probabilities'!$C$10,if(and(F675&gt;= 1, F675&lt;5),'Survival Probabilities'!$C$11, if(and(F675&gt;= 5, F675&lt;10),'Survival Probabilities'!$C$12,if(and(F675&gt;= 10, F675&lt;20),'Survival Probabilities'!$C$13,if(and(F675&gt;= 20, F675&lt;30),'Survival Probabilities'!$C$14,if(and(F675&gt;= 30, F675&lt;40),'Survival Probabilities'!$C$15,if(and(F675&gt;= 40, F675&lt;50),'Survival Probabilities'!$C$16,if(and(F675&gt;= 50, F675&lt;60),'Survival Probabilities'!$C$17,if(and(F675&gt;= 60, F675&lt;70),'Survival Probabilities'!$C$18,if(and(F675&gt;= 70, F675&lt;80),5%,if(and(F675&gt;= 80, F675&lt;90),5%,if(isblank(F675),1))))))))))))</f>
        <v>0.4371257485</v>
      </c>
      <c r="Q675" s="4">
        <f>if(L675 = "C",'Survival Probabilities'!$C$7,if(L675="Q",'Survival Probabilities'!$C$8,if(L675="S",'Survival Probabilities'!$C$9,if(isblank(L675),1))))</f>
        <v>0.3369565217</v>
      </c>
      <c r="R675" s="5">
        <f>if(M675='Survival Probabilities'!$B$21,'Survival Probabilities'!$C$21,if(M675='Survival Probabilities'!$B$22,'Survival Probabilities'!$C$22,if(M675='Survival Probabilities'!$B$23,'Survival Probabilities'!$C$23,if(M675='Survival Probabilities'!$B$24,'Survival Probabilities'!$C$24,if(M675='Survival Probabilities'!$B$25,'Survival Probabilities'!$C$25,if(M675='Survival Probabilities'!$B$26,'Survival Probabilities'!$C$26,if(M675='Survival Probabilities'!$B$27,'Survival Probabilities'!$C$27,if(M675='Survival Probabilities'!$B$28,5%,if(M675="",1)))))))))</f>
        <v>1</v>
      </c>
      <c r="S675" s="4">
        <f t="shared" si="1"/>
        <v>0.01315625764</v>
      </c>
      <c r="T675" s="5">
        <f>if(S675&gt;='Survival Probabilities'!$J$4,1,0)</f>
        <v>0</v>
      </c>
      <c r="U675" s="5">
        <f t="shared" si="2"/>
        <v>0</v>
      </c>
    </row>
    <row r="676">
      <c r="A676" s="3">
        <v>675.0</v>
      </c>
      <c r="B676" s="3">
        <v>0.0</v>
      </c>
      <c r="C676" s="3">
        <v>2.0</v>
      </c>
      <c r="D676" s="3" t="s">
        <v>960</v>
      </c>
      <c r="E676" s="3" t="s">
        <v>22</v>
      </c>
      <c r="G676" s="3">
        <v>0.0</v>
      </c>
      <c r="H676" s="3">
        <v>0.0</v>
      </c>
      <c r="I676" s="3">
        <v>239856.0</v>
      </c>
      <c r="J676" s="3">
        <v>0.0</v>
      </c>
      <c r="L676" s="3" t="s">
        <v>24</v>
      </c>
      <c r="M676" s="5" t="str">
        <f t="shared" si="3"/>
        <v/>
      </c>
      <c r="N676" s="4">
        <f>if(C676=1,'Survival Probabilities'!$C$2,if(C676 = 2,'Survival Probabilities'!$C$3,if(C676 = 3,'Survival Probabilities'!$C$4,if(isblank(C676),1))))</f>
        <v>0.472826087</v>
      </c>
      <c r="O676" s="4">
        <f>if(E676 = "male",'Survival Probabilities'!$C$5,if(E676="female",'Survival Probabilities'!$C$6,if(isblank(E676),1)))</f>
        <v>0.1889081456</v>
      </c>
      <c r="P676" s="4">
        <f>if(F676 &lt; 1,'Survival Probabilities'!$C$10,if(and(F676&gt;= 1, F676&lt;5),'Survival Probabilities'!$C$11, if(and(F676&gt;= 5, F676&lt;10),'Survival Probabilities'!$C$12,if(and(F676&gt;= 10, F676&lt;20),'Survival Probabilities'!$C$13,if(and(F676&gt;= 20, F676&lt;30),'Survival Probabilities'!$C$14,if(and(F676&gt;= 30, F676&lt;40),'Survival Probabilities'!$C$15,if(and(F676&gt;= 40, F676&lt;50),'Survival Probabilities'!$C$16,if(and(F676&gt;= 50, F676&lt;60),'Survival Probabilities'!$C$17,if(and(F676&gt;= 60, F676&lt;70),'Survival Probabilities'!$C$18,if(and(F676&gt;= 70, F676&lt;80),5%,if(and(F676&gt;= 80, F676&lt;90),5%,if(isblank(F676),1))))))))))))</f>
        <v>1</v>
      </c>
      <c r="Q676" s="4">
        <f>if(L676 = "C",'Survival Probabilities'!$C$7,if(L676="Q",'Survival Probabilities'!$C$8,if(L676="S",'Survival Probabilities'!$C$9,if(isblank(L676),1))))</f>
        <v>0.3369565217</v>
      </c>
      <c r="R676" s="5">
        <f>if(M676='Survival Probabilities'!$B$21,'Survival Probabilities'!$C$21,if(M676='Survival Probabilities'!$B$22,'Survival Probabilities'!$C$22,if(M676='Survival Probabilities'!$B$23,'Survival Probabilities'!$C$23,if(M676='Survival Probabilities'!$B$24,'Survival Probabilities'!$C$24,if(M676='Survival Probabilities'!$B$25,'Survival Probabilities'!$C$25,if(M676='Survival Probabilities'!$B$26,'Survival Probabilities'!$C$26,if(M676='Survival Probabilities'!$B$27,'Survival Probabilities'!$C$27,if(M676='Survival Probabilities'!$B$28,5%,if(M676="",1)))))))))</f>
        <v>1</v>
      </c>
      <c r="S676" s="4">
        <f t="shared" si="1"/>
        <v>0.03009719215</v>
      </c>
      <c r="T676" s="5">
        <f>if(S676&gt;='Survival Probabilities'!$J$4,1,0)</f>
        <v>1</v>
      </c>
      <c r="U676" s="5">
        <f t="shared" si="2"/>
        <v>0</v>
      </c>
    </row>
    <row r="677">
      <c r="A677" s="3">
        <v>676.0</v>
      </c>
      <c r="B677" s="3">
        <v>0.0</v>
      </c>
      <c r="C677" s="3">
        <v>3.0</v>
      </c>
      <c r="D677" s="3" t="s">
        <v>961</v>
      </c>
      <c r="E677" s="3" t="s">
        <v>22</v>
      </c>
      <c r="F677" s="3">
        <v>18.0</v>
      </c>
      <c r="G677" s="3">
        <v>0.0</v>
      </c>
      <c r="H677" s="3">
        <v>0.0</v>
      </c>
      <c r="I677" s="3">
        <v>349912.0</v>
      </c>
      <c r="J677" s="3">
        <v>7.775</v>
      </c>
      <c r="L677" s="3" t="s">
        <v>24</v>
      </c>
      <c r="M677" s="5" t="str">
        <f t="shared" si="3"/>
        <v/>
      </c>
      <c r="N677" s="4">
        <f>if(C677=1,'Survival Probabilities'!$C$2,if(C677 = 2,'Survival Probabilities'!$C$3,if(C677 = 3,'Survival Probabilities'!$C$4,if(isblank(C677),1))))</f>
        <v>0.2428571429</v>
      </c>
      <c r="O677" s="4">
        <f>if(E677 = "male",'Survival Probabilities'!$C$5,if(E677="female",'Survival Probabilities'!$C$6,if(isblank(E677),1)))</f>
        <v>0.1889081456</v>
      </c>
      <c r="P677" s="4">
        <f>if(F677 &lt; 1,'Survival Probabilities'!$C$10,if(and(F677&gt;= 1, F677&lt;5),'Survival Probabilities'!$C$11, if(and(F677&gt;= 5, F677&lt;10),'Survival Probabilities'!$C$12,if(and(F677&gt;= 10, F677&lt;20),'Survival Probabilities'!$C$13,if(and(F677&gt;= 20, F677&lt;30),'Survival Probabilities'!$C$14,if(and(F677&gt;= 30, F677&lt;40),'Survival Probabilities'!$C$15,if(and(F677&gt;= 40, F677&lt;50),'Survival Probabilities'!$C$16,if(and(F677&gt;= 50, F677&lt;60),'Survival Probabilities'!$C$17,if(and(F677&gt;= 60, F677&lt;70),'Survival Probabilities'!$C$18,if(and(F677&gt;= 70, F677&lt;80),5%,if(and(F677&gt;= 80, F677&lt;90),5%,if(isblank(F677),1))))))))))))</f>
        <v>0.4019607843</v>
      </c>
      <c r="Q677" s="4">
        <f>if(L677 = "C",'Survival Probabilities'!$C$7,if(L677="Q",'Survival Probabilities'!$C$8,if(L677="S",'Survival Probabilities'!$C$9,if(isblank(L677),1))))</f>
        <v>0.3369565217</v>
      </c>
      <c r="R677" s="5">
        <f>if(M677='Survival Probabilities'!$B$21,'Survival Probabilities'!$C$21,if(M677='Survival Probabilities'!$B$22,'Survival Probabilities'!$C$22,if(M677='Survival Probabilities'!$B$23,'Survival Probabilities'!$C$23,if(M677='Survival Probabilities'!$B$24,'Survival Probabilities'!$C$24,if(M677='Survival Probabilities'!$B$25,'Survival Probabilities'!$C$25,if(M677='Survival Probabilities'!$B$26,'Survival Probabilities'!$C$26,if(M677='Survival Probabilities'!$B$27,'Survival Probabilities'!$C$27,if(M677='Survival Probabilities'!$B$28,5%,if(M677="",1)))))))))</f>
        <v>1</v>
      </c>
      <c r="S677" s="4">
        <f t="shared" si="1"/>
        <v>0.006213826424</v>
      </c>
      <c r="T677" s="5">
        <f>if(S677&gt;='Survival Probabilities'!$J$4,1,0)</f>
        <v>0</v>
      </c>
      <c r="U677" s="5">
        <f t="shared" si="2"/>
        <v>1</v>
      </c>
    </row>
    <row r="678">
      <c r="A678" s="3">
        <v>677.0</v>
      </c>
      <c r="B678" s="3">
        <v>0.0</v>
      </c>
      <c r="C678" s="3">
        <v>3.0</v>
      </c>
      <c r="D678" s="3" t="s">
        <v>962</v>
      </c>
      <c r="E678" s="3" t="s">
        <v>22</v>
      </c>
      <c r="F678" s="3">
        <v>24.5</v>
      </c>
      <c r="G678" s="3">
        <v>0.0</v>
      </c>
      <c r="H678" s="3">
        <v>0.0</v>
      </c>
      <c r="I678" s="3">
        <v>342826.0</v>
      </c>
      <c r="J678" s="3">
        <v>8.05</v>
      </c>
      <c r="L678" s="3" t="s">
        <v>24</v>
      </c>
      <c r="M678" s="5" t="str">
        <f t="shared" si="3"/>
        <v/>
      </c>
      <c r="N678" s="4">
        <f>if(C678=1,'Survival Probabilities'!$C$2,if(C678 = 2,'Survival Probabilities'!$C$3,if(C678 = 3,'Survival Probabilities'!$C$4,if(isblank(C678),1))))</f>
        <v>0.2428571429</v>
      </c>
      <c r="O678" s="4">
        <f>if(E678 = "male",'Survival Probabilities'!$C$5,if(E678="female",'Survival Probabilities'!$C$6,if(isblank(E678),1)))</f>
        <v>0.1889081456</v>
      </c>
      <c r="P678" s="4">
        <f>if(F678 &lt; 1,'Survival Probabilities'!$C$10,if(and(F678&gt;= 1, F678&lt;5),'Survival Probabilities'!$C$11, if(and(F678&gt;= 5, F678&lt;10),'Survival Probabilities'!$C$12,if(and(F678&gt;= 10, F678&lt;20),'Survival Probabilities'!$C$13,if(and(F678&gt;= 20, F678&lt;30),'Survival Probabilities'!$C$14,if(and(F678&gt;= 30, F678&lt;40),'Survival Probabilities'!$C$15,if(and(F678&gt;= 40, F678&lt;50),'Survival Probabilities'!$C$16,if(and(F678&gt;= 50, F678&lt;60),'Survival Probabilities'!$C$17,if(and(F678&gt;= 60, F678&lt;70),'Survival Probabilities'!$C$18,if(and(F678&gt;= 70, F678&lt;80),5%,if(and(F678&gt;= 80, F678&lt;90),5%,if(isblank(F678),1))))))))))))</f>
        <v>0.35</v>
      </c>
      <c r="Q678" s="4">
        <f>if(L678 = "C",'Survival Probabilities'!$C$7,if(L678="Q",'Survival Probabilities'!$C$8,if(L678="S",'Survival Probabilities'!$C$9,if(isblank(L678),1))))</f>
        <v>0.3369565217</v>
      </c>
      <c r="R678" s="5">
        <f>if(M678='Survival Probabilities'!$B$21,'Survival Probabilities'!$C$21,if(M678='Survival Probabilities'!$B$22,'Survival Probabilities'!$C$22,if(M678='Survival Probabilities'!$B$23,'Survival Probabilities'!$C$23,if(M678='Survival Probabilities'!$B$24,'Survival Probabilities'!$C$24,if(M678='Survival Probabilities'!$B$25,'Survival Probabilities'!$C$25,if(M678='Survival Probabilities'!$B$26,'Survival Probabilities'!$C$26,if(M678='Survival Probabilities'!$B$27,'Survival Probabilities'!$C$27,if(M678='Survival Probabilities'!$B$28,5%,if(M678="",1)))))))))</f>
        <v>1</v>
      </c>
      <c r="S678" s="4">
        <f t="shared" si="1"/>
        <v>0.005410575691</v>
      </c>
      <c r="T678" s="5">
        <f>if(S678&gt;='Survival Probabilities'!$J$4,1,0)</f>
        <v>0</v>
      </c>
      <c r="U678" s="5">
        <f t="shared" si="2"/>
        <v>1</v>
      </c>
    </row>
    <row r="679">
      <c r="A679" s="3">
        <v>678.0</v>
      </c>
      <c r="B679" s="3">
        <v>1.0</v>
      </c>
      <c r="C679" s="3">
        <v>3.0</v>
      </c>
      <c r="D679" s="3" t="s">
        <v>963</v>
      </c>
      <c r="E679" s="3" t="s">
        <v>26</v>
      </c>
      <c r="F679" s="3">
        <v>18.0</v>
      </c>
      <c r="G679" s="3">
        <v>0.0</v>
      </c>
      <c r="H679" s="3">
        <v>0.0</v>
      </c>
      <c r="I679" s="3">
        <v>4138.0</v>
      </c>
      <c r="J679" s="3">
        <v>9.8417</v>
      </c>
      <c r="L679" s="3" t="s">
        <v>24</v>
      </c>
      <c r="M679" s="5" t="str">
        <f t="shared" si="3"/>
        <v/>
      </c>
      <c r="N679" s="4">
        <f>if(C679=1,'Survival Probabilities'!$C$2,if(C679 = 2,'Survival Probabilities'!$C$3,if(C679 = 3,'Survival Probabilities'!$C$4,if(isblank(C679),1))))</f>
        <v>0.2428571429</v>
      </c>
      <c r="O679" s="4">
        <f>if(E679 = "male",'Survival Probabilities'!$C$5,if(E679="female",'Survival Probabilities'!$C$6,if(isblank(E679),1)))</f>
        <v>0.7420382166</v>
      </c>
      <c r="P679" s="4">
        <f>if(F679 &lt; 1,'Survival Probabilities'!$C$10,if(and(F679&gt;= 1, F679&lt;5),'Survival Probabilities'!$C$11, if(and(F679&gt;= 5, F679&lt;10),'Survival Probabilities'!$C$12,if(and(F679&gt;= 10, F679&lt;20),'Survival Probabilities'!$C$13,if(and(F679&gt;= 20, F679&lt;30),'Survival Probabilities'!$C$14,if(and(F679&gt;= 30, F679&lt;40),'Survival Probabilities'!$C$15,if(and(F679&gt;= 40, F679&lt;50),'Survival Probabilities'!$C$16,if(and(F679&gt;= 50, F679&lt;60),'Survival Probabilities'!$C$17,if(and(F679&gt;= 60, F679&lt;70),'Survival Probabilities'!$C$18,if(and(F679&gt;= 70, F679&lt;80),5%,if(and(F679&gt;= 80, F679&lt;90),5%,if(isblank(F679),1))))))))))))</f>
        <v>0.4019607843</v>
      </c>
      <c r="Q679" s="4">
        <f>if(L679 = "C",'Survival Probabilities'!$C$7,if(L679="Q",'Survival Probabilities'!$C$8,if(L679="S",'Survival Probabilities'!$C$9,if(isblank(L679),1))))</f>
        <v>0.3369565217</v>
      </c>
      <c r="R679" s="5">
        <f>if(M679='Survival Probabilities'!$B$21,'Survival Probabilities'!$C$21,if(M679='Survival Probabilities'!$B$22,'Survival Probabilities'!$C$22,if(M679='Survival Probabilities'!$B$23,'Survival Probabilities'!$C$23,if(M679='Survival Probabilities'!$B$24,'Survival Probabilities'!$C$24,if(M679='Survival Probabilities'!$B$25,'Survival Probabilities'!$C$25,if(M679='Survival Probabilities'!$B$26,'Survival Probabilities'!$C$26,if(M679='Survival Probabilities'!$B$27,'Survival Probabilities'!$C$27,if(M679='Survival Probabilities'!$B$28,5%,if(M679="",1)))))))))</f>
        <v>1</v>
      </c>
      <c r="S679" s="4">
        <f t="shared" si="1"/>
        <v>0.02440814113</v>
      </c>
      <c r="T679" s="5">
        <f>if(S679&gt;='Survival Probabilities'!$J$4,1,0)</f>
        <v>0</v>
      </c>
      <c r="U679" s="5">
        <f t="shared" si="2"/>
        <v>0</v>
      </c>
    </row>
    <row r="680">
      <c r="A680" s="3">
        <v>679.0</v>
      </c>
      <c r="B680" s="3">
        <v>0.0</v>
      </c>
      <c r="C680" s="3">
        <v>3.0</v>
      </c>
      <c r="D680" s="3" t="s">
        <v>964</v>
      </c>
      <c r="E680" s="3" t="s">
        <v>26</v>
      </c>
      <c r="F680" s="3">
        <v>43.0</v>
      </c>
      <c r="G680" s="3">
        <v>1.0</v>
      </c>
      <c r="H680" s="3">
        <v>6.0</v>
      </c>
      <c r="I680" s="3" t="s">
        <v>114</v>
      </c>
      <c r="J680" s="3">
        <v>46.9</v>
      </c>
      <c r="L680" s="3" t="s">
        <v>24</v>
      </c>
      <c r="M680" s="5" t="str">
        <f t="shared" si="3"/>
        <v/>
      </c>
      <c r="N680" s="4">
        <f>if(C680=1,'Survival Probabilities'!$C$2,if(C680 = 2,'Survival Probabilities'!$C$3,if(C680 = 3,'Survival Probabilities'!$C$4,if(isblank(C680),1))))</f>
        <v>0.2428571429</v>
      </c>
      <c r="O680" s="4">
        <f>if(E680 = "male",'Survival Probabilities'!$C$5,if(E680="female",'Survival Probabilities'!$C$6,if(isblank(E680),1)))</f>
        <v>0.7420382166</v>
      </c>
      <c r="P680" s="4">
        <f>if(F680 &lt; 1,'Survival Probabilities'!$C$10,if(and(F680&gt;= 1, F680&lt;5),'Survival Probabilities'!$C$11, if(and(F680&gt;= 5, F680&lt;10),'Survival Probabilities'!$C$12,if(and(F680&gt;= 10, F680&lt;20),'Survival Probabilities'!$C$13,if(and(F680&gt;= 20, F680&lt;30),'Survival Probabilities'!$C$14,if(and(F680&gt;= 30, F680&lt;40),'Survival Probabilities'!$C$15,if(and(F680&gt;= 40, F680&lt;50),'Survival Probabilities'!$C$16,if(and(F680&gt;= 50, F680&lt;60),'Survival Probabilities'!$C$17,if(and(F680&gt;= 60, F680&lt;70),'Survival Probabilities'!$C$18,if(and(F680&gt;= 70, F680&lt;80),5%,if(and(F680&gt;= 80, F680&lt;90),5%,if(isblank(F680),1))))))))))))</f>
        <v>0.3820224719</v>
      </c>
      <c r="Q680" s="4">
        <f>if(L680 = "C",'Survival Probabilities'!$C$7,if(L680="Q",'Survival Probabilities'!$C$8,if(L680="S",'Survival Probabilities'!$C$9,if(isblank(L680),1))))</f>
        <v>0.3369565217</v>
      </c>
      <c r="R680" s="5">
        <f>if(M680='Survival Probabilities'!$B$21,'Survival Probabilities'!$C$21,if(M680='Survival Probabilities'!$B$22,'Survival Probabilities'!$C$22,if(M680='Survival Probabilities'!$B$23,'Survival Probabilities'!$C$23,if(M680='Survival Probabilities'!$B$24,'Survival Probabilities'!$C$24,if(M680='Survival Probabilities'!$B$25,'Survival Probabilities'!$C$25,if(M680='Survival Probabilities'!$B$26,'Survival Probabilities'!$C$26,if(M680='Survival Probabilities'!$B$27,'Survival Probabilities'!$C$27,if(M680='Survival Probabilities'!$B$28,5%,if(M680="",1)))))))))</f>
        <v>1</v>
      </c>
      <c r="S680" s="4">
        <f t="shared" si="1"/>
        <v>0.02319743312</v>
      </c>
      <c r="T680" s="5">
        <f>if(S680&gt;='Survival Probabilities'!$J$4,1,0)</f>
        <v>0</v>
      </c>
      <c r="U680" s="5">
        <f t="shared" si="2"/>
        <v>1</v>
      </c>
    </row>
    <row r="681">
      <c r="A681" s="3">
        <v>680.0</v>
      </c>
      <c r="B681" s="3">
        <v>1.0</v>
      </c>
      <c r="C681" s="3">
        <v>1.0</v>
      </c>
      <c r="D681" s="3" t="s">
        <v>965</v>
      </c>
      <c r="E681" s="3" t="s">
        <v>22</v>
      </c>
      <c r="F681" s="3">
        <v>36.0</v>
      </c>
      <c r="G681" s="3">
        <v>0.0</v>
      </c>
      <c r="H681" s="3">
        <v>1.0</v>
      </c>
      <c r="I681" s="3" t="s">
        <v>401</v>
      </c>
      <c r="J681" s="3">
        <v>512.3292</v>
      </c>
      <c r="K681" s="3" t="s">
        <v>966</v>
      </c>
      <c r="L681" s="3" t="s">
        <v>29</v>
      </c>
      <c r="M681" s="5" t="str">
        <f t="shared" si="3"/>
        <v>B</v>
      </c>
      <c r="N681" s="4">
        <f>if(C681=1,'Survival Probabilities'!$C$2,if(C681 = 2,'Survival Probabilities'!$C$3,if(C681 = 3,'Survival Probabilities'!$C$4,if(isblank(C681),1))))</f>
        <v>0.6296296296</v>
      </c>
      <c r="O681" s="4">
        <f>if(E681 = "male",'Survival Probabilities'!$C$5,if(E681="female",'Survival Probabilities'!$C$6,if(isblank(E681),1)))</f>
        <v>0.1889081456</v>
      </c>
      <c r="P681" s="4">
        <f>if(F681 &lt; 1,'Survival Probabilities'!$C$10,if(and(F681&gt;= 1, F681&lt;5),'Survival Probabilities'!$C$11, if(and(F681&gt;= 5, F681&lt;10),'Survival Probabilities'!$C$12,if(and(F681&gt;= 10, F681&lt;20),'Survival Probabilities'!$C$13,if(and(F681&gt;= 20, F681&lt;30),'Survival Probabilities'!$C$14,if(and(F681&gt;= 30, F681&lt;40),'Survival Probabilities'!$C$15,if(and(F681&gt;= 40, F681&lt;50),'Survival Probabilities'!$C$16,if(and(F681&gt;= 50, F681&lt;60),'Survival Probabilities'!$C$17,if(and(F681&gt;= 60, F681&lt;70),'Survival Probabilities'!$C$18,if(and(F681&gt;= 70, F681&lt;80),5%,if(and(F681&gt;= 80, F681&lt;90),5%,if(isblank(F681),1))))))))))))</f>
        <v>0.4371257485</v>
      </c>
      <c r="Q681" s="4">
        <f>if(L681 = "C",'Survival Probabilities'!$C$7,if(L681="Q",'Survival Probabilities'!$C$8,if(L681="S",'Survival Probabilities'!$C$9,if(isblank(L681),1))))</f>
        <v>0.5535714286</v>
      </c>
      <c r="R681" s="4">
        <f>if(M681='Survival Probabilities'!$B$21,'Survival Probabilities'!$C$21,if(M681='Survival Probabilities'!$B$22,'Survival Probabilities'!$C$22,if(M681='Survival Probabilities'!$B$23,'Survival Probabilities'!$C$23,if(M681='Survival Probabilities'!$B$24,'Survival Probabilities'!$C$24,if(M681='Survival Probabilities'!$B$25,'Survival Probabilities'!$C$25,if(M681='Survival Probabilities'!$B$26,'Survival Probabilities'!$C$26,if(M681='Survival Probabilities'!$B$27,'Survival Probabilities'!$C$27,if(M681='Survival Probabilities'!$B$28,5%,if(M681="",1)))))))))</f>
        <v>0.7446808511</v>
      </c>
      <c r="S681" s="4">
        <f t="shared" si="1"/>
        <v>0.02143315399</v>
      </c>
      <c r="T681" s="5">
        <f>if(S681&gt;='Survival Probabilities'!$J$4,1,0)</f>
        <v>0</v>
      </c>
      <c r="U681" s="5">
        <f t="shared" si="2"/>
        <v>0</v>
      </c>
    </row>
    <row r="682">
      <c r="A682" s="3">
        <v>681.0</v>
      </c>
      <c r="B682" s="3">
        <v>0.0</v>
      </c>
      <c r="C682" s="3">
        <v>3.0</v>
      </c>
      <c r="D682" s="3" t="s">
        <v>967</v>
      </c>
      <c r="E682" s="3" t="s">
        <v>26</v>
      </c>
      <c r="G682" s="3">
        <v>0.0</v>
      </c>
      <c r="H682" s="3">
        <v>0.0</v>
      </c>
      <c r="I682" s="3">
        <v>330935.0</v>
      </c>
      <c r="J682" s="3">
        <v>8.1375</v>
      </c>
      <c r="L682" s="3" t="s">
        <v>36</v>
      </c>
      <c r="M682" s="5" t="str">
        <f t="shared" si="3"/>
        <v/>
      </c>
      <c r="N682" s="4">
        <f>if(C682=1,'Survival Probabilities'!$C$2,if(C682 = 2,'Survival Probabilities'!$C$3,if(C682 = 3,'Survival Probabilities'!$C$4,if(isblank(C682),1))))</f>
        <v>0.2428571429</v>
      </c>
      <c r="O682" s="4">
        <f>if(E682 = "male",'Survival Probabilities'!$C$5,if(E682="female",'Survival Probabilities'!$C$6,if(isblank(E682),1)))</f>
        <v>0.7420382166</v>
      </c>
      <c r="P682" s="4">
        <f>if(F682 &lt; 1,'Survival Probabilities'!$C$10,if(and(F682&gt;= 1, F682&lt;5),'Survival Probabilities'!$C$11, if(and(F682&gt;= 5, F682&lt;10),'Survival Probabilities'!$C$12,if(and(F682&gt;= 10, F682&lt;20),'Survival Probabilities'!$C$13,if(and(F682&gt;= 20, F682&lt;30),'Survival Probabilities'!$C$14,if(and(F682&gt;= 30, F682&lt;40),'Survival Probabilities'!$C$15,if(and(F682&gt;= 40, F682&lt;50),'Survival Probabilities'!$C$16,if(and(F682&gt;= 50, F682&lt;60),'Survival Probabilities'!$C$17,if(and(F682&gt;= 60, F682&lt;70),'Survival Probabilities'!$C$18,if(and(F682&gt;= 70, F682&lt;80),5%,if(and(F682&gt;= 80, F682&lt;90),5%,if(isblank(F682),1))))))))))))</f>
        <v>1</v>
      </c>
      <c r="Q682" s="4">
        <f>if(L682 = "C",'Survival Probabilities'!$C$7,if(L682="Q",'Survival Probabilities'!$C$8,if(L682="S",'Survival Probabilities'!$C$9,if(isblank(L682),1))))</f>
        <v>0.3896103896</v>
      </c>
      <c r="R682" s="5">
        <f>if(M682='Survival Probabilities'!$B$21,'Survival Probabilities'!$C$21,if(M682='Survival Probabilities'!$B$22,'Survival Probabilities'!$C$22,if(M682='Survival Probabilities'!$B$23,'Survival Probabilities'!$C$23,if(M682='Survival Probabilities'!$B$24,'Survival Probabilities'!$C$24,if(M682='Survival Probabilities'!$B$25,'Survival Probabilities'!$C$25,if(M682='Survival Probabilities'!$B$26,'Survival Probabilities'!$C$26,if(M682='Survival Probabilities'!$B$27,'Survival Probabilities'!$C$27,if(M682='Survival Probabilities'!$B$28,5%,if(M682="",1)))))))))</f>
        <v>1</v>
      </c>
      <c r="S682" s="4">
        <f t="shared" si="1"/>
        <v>0.07021140825</v>
      </c>
      <c r="T682" s="5">
        <f>if(S682&gt;='Survival Probabilities'!$J$4,1,0)</f>
        <v>1</v>
      </c>
      <c r="U682" s="5">
        <f t="shared" si="2"/>
        <v>0</v>
      </c>
    </row>
    <row r="683">
      <c r="A683" s="3">
        <v>682.0</v>
      </c>
      <c r="B683" s="3">
        <v>1.0</v>
      </c>
      <c r="C683" s="3">
        <v>1.0</v>
      </c>
      <c r="D683" s="3" t="s">
        <v>968</v>
      </c>
      <c r="E683" s="3" t="s">
        <v>22</v>
      </c>
      <c r="F683" s="3">
        <v>27.0</v>
      </c>
      <c r="G683" s="3">
        <v>0.0</v>
      </c>
      <c r="H683" s="3">
        <v>0.0</v>
      </c>
      <c r="I683" s="3" t="s">
        <v>101</v>
      </c>
      <c r="J683" s="3">
        <v>76.7292</v>
      </c>
      <c r="K683" s="3" t="s">
        <v>969</v>
      </c>
      <c r="L683" s="3" t="s">
        <v>29</v>
      </c>
      <c r="M683" s="5" t="str">
        <f t="shared" si="3"/>
        <v>D</v>
      </c>
      <c r="N683" s="4">
        <f>if(C683=1,'Survival Probabilities'!$C$2,if(C683 = 2,'Survival Probabilities'!$C$3,if(C683 = 3,'Survival Probabilities'!$C$4,if(isblank(C683),1))))</f>
        <v>0.6296296296</v>
      </c>
      <c r="O683" s="4">
        <f>if(E683 = "male",'Survival Probabilities'!$C$5,if(E683="female",'Survival Probabilities'!$C$6,if(isblank(E683),1)))</f>
        <v>0.1889081456</v>
      </c>
      <c r="P683" s="4">
        <f>if(F683 &lt; 1,'Survival Probabilities'!$C$10,if(and(F683&gt;= 1, F683&lt;5),'Survival Probabilities'!$C$11, if(and(F683&gt;= 5, F683&lt;10),'Survival Probabilities'!$C$12,if(and(F683&gt;= 10, F683&lt;20),'Survival Probabilities'!$C$13,if(and(F683&gt;= 20, F683&lt;30),'Survival Probabilities'!$C$14,if(and(F683&gt;= 30, F683&lt;40),'Survival Probabilities'!$C$15,if(and(F683&gt;= 40, F683&lt;50),'Survival Probabilities'!$C$16,if(and(F683&gt;= 50, F683&lt;60),'Survival Probabilities'!$C$17,if(and(F683&gt;= 60, F683&lt;70),'Survival Probabilities'!$C$18,if(and(F683&gt;= 70, F683&lt;80),5%,if(and(F683&gt;= 80, F683&lt;90),5%,if(isblank(F683),1))))))))))))</f>
        <v>0.35</v>
      </c>
      <c r="Q683" s="4">
        <f>if(L683 = "C",'Survival Probabilities'!$C$7,if(L683="Q",'Survival Probabilities'!$C$8,if(L683="S",'Survival Probabilities'!$C$9,if(isblank(L683),1))))</f>
        <v>0.5535714286</v>
      </c>
      <c r="R683" s="4">
        <f>if(M683='Survival Probabilities'!$B$21,'Survival Probabilities'!$C$21,if(M683='Survival Probabilities'!$B$22,'Survival Probabilities'!$C$22,if(M683='Survival Probabilities'!$B$23,'Survival Probabilities'!$C$23,if(M683='Survival Probabilities'!$B$24,'Survival Probabilities'!$C$24,if(M683='Survival Probabilities'!$B$25,'Survival Probabilities'!$C$25,if(M683='Survival Probabilities'!$B$26,'Survival Probabilities'!$C$26,if(M683='Survival Probabilities'!$B$27,'Survival Probabilities'!$C$27,if(M683='Survival Probabilities'!$B$28,5%,if(M683="",1)))))))))</f>
        <v>0.7575757576</v>
      </c>
      <c r="S683" s="4">
        <f t="shared" si="1"/>
        <v>0.01745836713</v>
      </c>
      <c r="T683" s="5">
        <f>if(S683&gt;='Survival Probabilities'!$J$4,1,0)</f>
        <v>0</v>
      </c>
      <c r="U683" s="5">
        <f t="shared" si="2"/>
        <v>0</v>
      </c>
    </row>
    <row r="684">
      <c r="A684" s="3">
        <v>683.0</v>
      </c>
      <c r="B684" s="3">
        <v>0.0</v>
      </c>
      <c r="C684" s="3">
        <v>3.0</v>
      </c>
      <c r="D684" s="3" t="s">
        <v>970</v>
      </c>
      <c r="E684" s="3" t="s">
        <v>22</v>
      </c>
      <c r="F684" s="3">
        <v>20.0</v>
      </c>
      <c r="G684" s="3">
        <v>0.0</v>
      </c>
      <c r="H684" s="3">
        <v>0.0</v>
      </c>
      <c r="I684" s="3">
        <v>6563.0</v>
      </c>
      <c r="J684" s="3">
        <v>9.225</v>
      </c>
      <c r="L684" s="3" t="s">
        <v>24</v>
      </c>
      <c r="M684" s="5" t="str">
        <f t="shared" si="3"/>
        <v/>
      </c>
      <c r="N684" s="4">
        <f>if(C684=1,'Survival Probabilities'!$C$2,if(C684 = 2,'Survival Probabilities'!$C$3,if(C684 = 3,'Survival Probabilities'!$C$4,if(isblank(C684),1))))</f>
        <v>0.2428571429</v>
      </c>
      <c r="O684" s="4">
        <f>if(E684 = "male",'Survival Probabilities'!$C$5,if(E684="female",'Survival Probabilities'!$C$6,if(isblank(E684),1)))</f>
        <v>0.1889081456</v>
      </c>
      <c r="P684" s="4">
        <f>if(F684 &lt; 1,'Survival Probabilities'!$C$10,if(and(F684&gt;= 1, F684&lt;5),'Survival Probabilities'!$C$11, if(and(F684&gt;= 5, F684&lt;10),'Survival Probabilities'!$C$12,if(and(F684&gt;= 10, F684&lt;20),'Survival Probabilities'!$C$13,if(and(F684&gt;= 20, F684&lt;30),'Survival Probabilities'!$C$14,if(and(F684&gt;= 30, F684&lt;40),'Survival Probabilities'!$C$15,if(and(F684&gt;= 40, F684&lt;50),'Survival Probabilities'!$C$16,if(and(F684&gt;= 50, F684&lt;60),'Survival Probabilities'!$C$17,if(and(F684&gt;= 60, F684&lt;70),'Survival Probabilities'!$C$18,if(and(F684&gt;= 70, F684&lt;80),5%,if(and(F684&gt;= 80, F684&lt;90),5%,if(isblank(F684),1))))))))))))</f>
        <v>0.35</v>
      </c>
      <c r="Q684" s="4">
        <f>if(L684 = "C",'Survival Probabilities'!$C$7,if(L684="Q",'Survival Probabilities'!$C$8,if(L684="S",'Survival Probabilities'!$C$9,if(isblank(L684),1))))</f>
        <v>0.3369565217</v>
      </c>
      <c r="R684" s="5">
        <f>if(M684='Survival Probabilities'!$B$21,'Survival Probabilities'!$C$21,if(M684='Survival Probabilities'!$B$22,'Survival Probabilities'!$C$22,if(M684='Survival Probabilities'!$B$23,'Survival Probabilities'!$C$23,if(M684='Survival Probabilities'!$B$24,'Survival Probabilities'!$C$24,if(M684='Survival Probabilities'!$B$25,'Survival Probabilities'!$C$25,if(M684='Survival Probabilities'!$B$26,'Survival Probabilities'!$C$26,if(M684='Survival Probabilities'!$B$27,'Survival Probabilities'!$C$27,if(M684='Survival Probabilities'!$B$28,5%,if(M684="",1)))))))))</f>
        <v>1</v>
      </c>
      <c r="S684" s="4">
        <f t="shared" si="1"/>
        <v>0.005410575691</v>
      </c>
      <c r="T684" s="5">
        <f>if(S684&gt;='Survival Probabilities'!$J$4,1,0)</f>
        <v>0</v>
      </c>
      <c r="U684" s="5">
        <f t="shared" si="2"/>
        <v>1</v>
      </c>
    </row>
    <row r="685">
      <c r="A685" s="3">
        <v>684.0</v>
      </c>
      <c r="B685" s="3">
        <v>0.0</v>
      </c>
      <c r="C685" s="3">
        <v>3.0</v>
      </c>
      <c r="D685" s="3" t="s">
        <v>971</v>
      </c>
      <c r="E685" s="3" t="s">
        <v>22</v>
      </c>
      <c r="F685" s="3">
        <v>14.0</v>
      </c>
      <c r="G685" s="3">
        <v>5.0</v>
      </c>
      <c r="H685" s="3">
        <v>2.0</v>
      </c>
      <c r="I685" s="3" t="s">
        <v>114</v>
      </c>
      <c r="J685" s="3">
        <v>46.9</v>
      </c>
      <c r="L685" s="3" t="s">
        <v>24</v>
      </c>
      <c r="M685" s="5" t="str">
        <f t="shared" si="3"/>
        <v/>
      </c>
      <c r="N685" s="4">
        <f>if(C685=1,'Survival Probabilities'!$C$2,if(C685 = 2,'Survival Probabilities'!$C$3,if(C685 = 3,'Survival Probabilities'!$C$4,if(isblank(C685),1))))</f>
        <v>0.2428571429</v>
      </c>
      <c r="O685" s="4">
        <f>if(E685 = "male",'Survival Probabilities'!$C$5,if(E685="female",'Survival Probabilities'!$C$6,if(isblank(E685),1)))</f>
        <v>0.1889081456</v>
      </c>
      <c r="P685" s="4">
        <f>if(F685 &lt; 1,'Survival Probabilities'!$C$10,if(and(F685&gt;= 1, F685&lt;5),'Survival Probabilities'!$C$11, if(and(F685&gt;= 5, F685&lt;10),'Survival Probabilities'!$C$12,if(and(F685&gt;= 10, F685&lt;20),'Survival Probabilities'!$C$13,if(and(F685&gt;= 20, F685&lt;30),'Survival Probabilities'!$C$14,if(and(F685&gt;= 30, F685&lt;40),'Survival Probabilities'!$C$15,if(and(F685&gt;= 40, F685&lt;50),'Survival Probabilities'!$C$16,if(and(F685&gt;= 50, F685&lt;60),'Survival Probabilities'!$C$17,if(and(F685&gt;= 60, F685&lt;70),'Survival Probabilities'!$C$18,if(and(F685&gt;= 70, F685&lt;80),5%,if(and(F685&gt;= 80, F685&lt;90),5%,if(isblank(F685),1))))))))))))</f>
        <v>0.4019607843</v>
      </c>
      <c r="Q685" s="4">
        <f>if(L685 = "C",'Survival Probabilities'!$C$7,if(L685="Q",'Survival Probabilities'!$C$8,if(L685="S",'Survival Probabilities'!$C$9,if(isblank(L685),1))))</f>
        <v>0.3369565217</v>
      </c>
      <c r="R685" s="5">
        <f>if(M685='Survival Probabilities'!$B$21,'Survival Probabilities'!$C$21,if(M685='Survival Probabilities'!$B$22,'Survival Probabilities'!$C$22,if(M685='Survival Probabilities'!$B$23,'Survival Probabilities'!$C$23,if(M685='Survival Probabilities'!$B$24,'Survival Probabilities'!$C$24,if(M685='Survival Probabilities'!$B$25,'Survival Probabilities'!$C$25,if(M685='Survival Probabilities'!$B$26,'Survival Probabilities'!$C$26,if(M685='Survival Probabilities'!$B$27,'Survival Probabilities'!$C$27,if(M685='Survival Probabilities'!$B$28,5%,if(M685="",1)))))))))</f>
        <v>1</v>
      </c>
      <c r="S685" s="4">
        <f t="shared" si="1"/>
        <v>0.006213826424</v>
      </c>
      <c r="T685" s="5">
        <f>if(S685&gt;='Survival Probabilities'!$J$4,1,0)</f>
        <v>0</v>
      </c>
      <c r="U685" s="5">
        <f t="shared" si="2"/>
        <v>1</v>
      </c>
    </row>
    <row r="686">
      <c r="A686" s="3">
        <v>685.0</v>
      </c>
      <c r="B686" s="3">
        <v>0.0</v>
      </c>
      <c r="C686" s="3">
        <v>2.0</v>
      </c>
      <c r="D686" s="3" t="s">
        <v>972</v>
      </c>
      <c r="E686" s="3" t="s">
        <v>22</v>
      </c>
      <c r="F686" s="3">
        <v>60.0</v>
      </c>
      <c r="G686" s="3">
        <v>1.0</v>
      </c>
      <c r="H686" s="3">
        <v>1.0</v>
      </c>
      <c r="I686" s="3">
        <v>29750.0</v>
      </c>
      <c r="J686" s="3">
        <v>39.0</v>
      </c>
      <c r="L686" s="3" t="s">
        <v>24</v>
      </c>
      <c r="M686" s="5" t="str">
        <f t="shared" si="3"/>
        <v/>
      </c>
      <c r="N686" s="4">
        <f>if(C686=1,'Survival Probabilities'!$C$2,if(C686 = 2,'Survival Probabilities'!$C$3,if(C686 = 3,'Survival Probabilities'!$C$4,if(isblank(C686),1))))</f>
        <v>0.472826087</v>
      </c>
      <c r="O686" s="4">
        <f>if(E686 = "male",'Survival Probabilities'!$C$5,if(E686="female",'Survival Probabilities'!$C$6,if(isblank(E686),1)))</f>
        <v>0.1889081456</v>
      </c>
      <c r="P686" s="4">
        <f>if(F686 &lt; 1,'Survival Probabilities'!$C$10,if(and(F686&gt;= 1, F686&lt;5),'Survival Probabilities'!$C$11, if(and(F686&gt;= 5, F686&lt;10),'Survival Probabilities'!$C$12,if(and(F686&gt;= 10, F686&lt;20),'Survival Probabilities'!$C$13,if(and(F686&gt;= 20, F686&lt;30),'Survival Probabilities'!$C$14,if(and(F686&gt;= 30, F686&lt;40),'Survival Probabilities'!$C$15,if(and(F686&gt;= 40, F686&lt;50),'Survival Probabilities'!$C$16,if(and(F686&gt;= 50, F686&lt;60),'Survival Probabilities'!$C$17,if(and(F686&gt;= 60, F686&lt;70),'Survival Probabilities'!$C$18,if(and(F686&gt;= 70, F686&lt;80),5%,if(and(F686&gt;= 80, F686&lt;90),5%,if(isblank(F686),1))))))))))))</f>
        <v>0.3157894737</v>
      </c>
      <c r="Q686" s="4">
        <f>if(L686 = "C",'Survival Probabilities'!$C$7,if(L686="Q",'Survival Probabilities'!$C$8,if(L686="S",'Survival Probabilities'!$C$9,if(isblank(L686),1))))</f>
        <v>0.3369565217</v>
      </c>
      <c r="R686" s="5">
        <f>if(M686='Survival Probabilities'!$B$21,'Survival Probabilities'!$C$21,if(M686='Survival Probabilities'!$B$22,'Survival Probabilities'!$C$22,if(M686='Survival Probabilities'!$B$23,'Survival Probabilities'!$C$23,if(M686='Survival Probabilities'!$B$24,'Survival Probabilities'!$C$24,if(M686='Survival Probabilities'!$B$25,'Survival Probabilities'!$C$25,if(M686='Survival Probabilities'!$B$26,'Survival Probabilities'!$C$26,if(M686='Survival Probabilities'!$B$27,'Survival Probabilities'!$C$27,if(M686='Survival Probabilities'!$B$28,5%,if(M686="",1)))))))))</f>
        <v>1</v>
      </c>
      <c r="S686" s="4">
        <f t="shared" si="1"/>
        <v>0.009504376467</v>
      </c>
      <c r="T686" s="5">
        <f>if(S686&gt;='Survival Probabilities'!$J$4,1,0)</f>
        <v>0</v>
      </c>
      <c r="U686" s="5">
        <f t="shared" si="2"/>
        <v>1</v>
      </c>
    </row>
    <row r="687">
      <c r="A687" s="3">
        <v>686.0</v>
      </c>
      <c r="B687" s="3">
        <v>0.0</v>
      </c>
      <c r="C687" s="3">
        <v>2.0</v>
      </c>
      <c r="D687" s="3" t="s">
        <v>973</v>
      </c>
      <c r="E687" s="3" t="s">
        <v>22</v>
      </c>
      <c r="F687" s="3">
        <v>25.0</v>
      </c>
      <c r="G687" s="3">
        <v>1.0</v>
      </c>
      <c r="H687" s="3">
        <v>2.0</v>
      </c>
      <c r="I687" s="3" t="s">
        <v>89</v>
      </c>
      <c r="J687" s="3">
        <v>41.5792</v>
      </c>
      <c r="L687" s="3" t="s">
        <v>29</v>
      </c>
      <c r="M687" s="5" t="str">
        <f t="shared" si="3"/>
        <v/>
      </c>
      <c r="N687" s="4">
        <f>if(C687=1,'Survival Probabilities'!$C$2,if(C687 = 2,'Survival Probabilities'!$C$3,if(C687 = 3,'Survival Probabilities'!$C$4,if(isblank(C687),1))))</f>
        <v>0.472826087</v>
      </c>
      <c r="O687" s="4">
        <f>if(E687 = "male",'Survival Probabilities'!$C$5,if(E687="female",'Survival Probabilities'!$C$6,if(isblank(E687),1)))</f>
        <v>0.1889081456</v>
      </c>
      <c r="P687" s="4">
        <f>if(F687 &lt; 1,'Survival Probabilities'!$C$10,if(and(F687&gt;= 1, F687&lt;5),'Survival Probabilities'!$C$11, if(and(F687&gt;= 5, F687&lt;10),'Survival Probabilities'!$C$12,if(and(F687&gt;= 10, F687&lt;20),'Survival Probabilities'!$C$13,if(and(F687&gt;= 20, F687&lt;30),'Survival Probabilities'!$C$14,if(and(F687&gt;= 30, F687&lt;40),'Survival Probabilities'!$C$15,if(and(F687&gt;= 40, F687&lt;50),'Survival Probabilities'!$C$16,if(and(F687&gt;= 50, F687&lt;60),'Survival Probabilities'!$C$17,if(and(F687&gt;= 60, F687&lt;70),'Survival Probabilities'!$C$18,if(and(F687&gt;= 70, F687&lt;80),5%,if(and(F687&gt;= 80, F687&lt;90),5%,if(isblank(F687),1))))))))))))</f>
        <v>0.35</v>
      </c>
      <c r="Q687" s="4">
        <f>if(L687 = "C",'Survival Probabilities'!$C$7,if(L687="Q",'Survival Probabilities'!$C$8,if(L687="S",'Survival Probabilities'!$C$9,if(isblank(L687),1))))</f>
        <v>0.5535714286</v>
      </c>
      <c r="R687" s="5">
        <f>if(M687='Survival Probabilities'!$B$21,'Survival Probabilities'!$C$21,if(M687='Survival Probabilities'!$B$22,'Survival Probabilities'!$C$22,if(M687='Survival Probabilities'!$B$23,'Survival Probabilities'!$C$23,if(M687='Survival Probabilities'!$B$24,'Survival Probabilities'!$C$24,if(M687='Survival Probabilities'!$B$25,'Survival Probabilities'!$C$25,if(M687='Survival Probabilities'!$B$26,'Survival Probabilities'!$C$26,if(M687='Survival Probabilities'!$B$27,'Survival Probabilities'!$C$27,if(M687='Survival Probabilities'!$B$28,5%,if(M687="",1)))))))))</f>
        <v>1</v>
      </c>
      <c r="S687" s="4">
        <f t="shared" si="1"/>
        <v>0.01730588548</v>
      </c>
      <c r="T687" s="5">
        <f>if(S687&gt;='Survival Probabilities'!$J$4,1,0)</f>
        <v>0</v>
      </c>
      <c r="U687" s="5">
        <f t="shared" si="2"/>
        <v>1</v>
      </c>
    </row>
    <row r="688">
      <c r="A688" s="3">
        <v>687.0</v>
      </c>
      <c r="B688" s="3">
        <v>0.0</v>
      </c>
      <c r="C688" s="3">
        <v>3.0</v>
      </c>
      <c r="D688" s="3" t="s">
        <v>974</v>
      </c>
      <c r="E688" s="3" t="s">
        <v>22</v>
      </c>
      <c r="F688" s="3">
        <v>14.0</v>
      </c>
      <c r="G688" s="3">
        <v>4.0</v>
      </c>
      <c r="H688" s="3">
        <v>1.0</v>
      </c>
      <c r="I688" s="3">
        <v>3101295.0</v>
      </c>
      <c r="J688" s="3">
        <v>39.6875</v>
      </c>
      <c r="L688" s="3" t="s">
        <v>24</v>
      </c>
      <c r="M688" s="5" t="str">
        <f t="shared" si="3"/>
        <v/>
      </c>
      <c r="N688" s="4">
        <f>if(C688=1,'Survival Probabilities'!$C$2,if(C688 = 2,'Survival Probabilities'!$C$3,if(C688 = 3,'Survival Probabilities'!$C$4,if(isblank(C688),1))))</f>
        <v>0.2428571429</v>
      </c>
      <c r="O688" s="4">
        <f>if(E688 = "male",'Survival Probabilities'!$C$5,if(E688="female",'Survival Probabilities'!$C$6,if(isblank(E688),1)))</f>
        <v>0.1889081456</v>
      </c>
      <c r="P688" s="4">
        <f>if(F688 &lt; 1,'Survival Probabilities'!$C$10,if(and(F688&gt;= 1, F688&lt;5),'Survival Probabilities'!$C$11, if(and(F688&gt;= 5, F688&lt;10),'Survival Probabilities'!$C$12,if(and(F688&gt;= 10, F688&lt;20),'Survival Probabilities'!$C$13,if(and(F688&gt;= 20, F688&lt;30),'Survival Probabilities'!$C$14,if(and(F688&gt;= 30, F688&lt;40),'Survival Probabilities'!$C$15,if(and(F688&gt;= 40, F688&lt;50),'Survival Probabilities'!$C$16,if(and(F688&gt;= 50, F688&lt;60),'Survival Probabilities'!$C$17,if(and(F688&gt;= 60, F688&lt;70),'Survival Probabilities'!$C$18,if(and(F688&gt;= 70, F688&lt;80),5%,if(and(F688&gt;= 80, F688&lt;90),5%,if(isblank(F688),1))))))))))))</f>
        <v>0.4019607843</v>
      </c>
      <c r="Q688" s="4">
        <f>if(L688 = "C",'Survival Probabilities'!$C$7,if(L688="Q",'Survival Probabilities'!$C$8,if(L688="S",'Survival Probabilities'!$C$9,if(isblank(L688),1))))</f>
        <v>0.3369565217</v>
      </c>
      <c r="R688" s="5">
        <f>if(M688='Survival Probabilities'!$B$21,'Survival Probabilities'!$C$21,if(M688='Survival Probabilities'!$B$22,'Survival Probabilities'!$C$22,if(M688='Survival Probabilities'!$B$23,'Survival Probabilities'!$C$23,if(M688='Survival Probabilities'!$B$24,'Survival Probabilities'!$C$24,if(M688='Survival Probabilities'!$B$25,'Survival Probabilities'!$C$25,if(M688='Survival Probabilities'!$B$26,'Survival Probabilities'!$C$26,if(M688='Survival Probabilities'!$B$27,'Survival Probabilities'!$C$27,if(M688='Survival Probabilities'!$B$28,5%,if(M688="",1)))))))))</f>
        <v>1</v>
      </c>
      <c r="S688" s="4">
        <f t="shared" si="1"/>
        <v>0.006213826424</v>
      </c>
      <c r="T688" s="5">
        <f>if(S688&gt;='Survival Probabilities'!$J$4,1,0)</f>
        <v>0</v>
      </c>
      <c r="U688" s="5">
        <f t="shared" si="2"/>
        <v>1</v>
      </c>
    </row>
    <row r="689">
      <c r="A689" s="3">
        <v>688.0</v>
      </c>
      <c r="B689" s="3">
        <v>0.0</v>
      </c>
      <c r="C689" s="3">
        <v>3.0</v>
      </c>
      <c r="D689" s="3" t="s">
        <v>975</v>
      </c>
      <c r="E689" s="3" t="s">
        <v>22</v>
      </c>
      <c r="F689" s="3">
        <v>19.0</v>
      </c>
      <c r="G689" s="3">
        <v>0.0</v>
      </c>
      <c r="H689" s="3">
        <v>0.0</v>
      </c>
      <c r="I689" s="3">
        <v>349228.0</v>
      </c>
      <c r="J689" s="3">
        <v>10.1708</v>
      </c>
      <c r="L689" s="3" t="s">
        <v>24</v>
      </c>
      <c r="M689" s="5" t="str">
        <f t="shared" si="3"/>
        <v/>
      </c>
      <c r="N689" s="4">
        <f>if(C689=1,'Survival Probabilities'!$C$2,if(C689 = 2,'Survival Probabilities'!$C$3,if(C689 = 3,'Survival Probabilities'!$C$4,if(isblank(C689),1))))</f>
        <v>0.2428571429</v>
      </c>
      <c r="O689" s="4">
        <f>if(E689 = "male",'Survival Probabilities'!$C$5,if(E689="female",'Survival Probabilities'!$C$6,if(isblank(E689),1)))</f>
        <v>0.1889081456</v>
      </c>
      <c r="P689" s="4">
        <f>if(F689 &lt; 1,'Survival Probabilities'!$C$10,if(and(F689&gt;= 1, F689&lt;5),'Survival Probabilities'!$C$11, if(and(F689&gt;= 5, F689&lt;10),'Survival Probabilities'!$C$12,if(and(F689&gt;= 10, F689&lt;20),'Survival Probabilities'!$C$13,if(and(F689&gt;= 20, F689&lt;30),'Survival Probabilities'!$C$14,if(and(F689&gt;= 30, F689&lt;40),'Survival Probabilities'!$C$15,if(and(F689&gt;= 40, F689&lt;50),'Survival Probabilities'!$C$16,if(and(F689&gt;= 50, F689&lt;60),'Survival Probabilities'!$C$17,if(and(F689&gt;= 60, F689&lt;70),'Survival Probabilities'!$C$18,if(and(F689&gt;= 70, F689&lt;80),5%,if(and(F689&gt;= 80, F689&lt;90),5%,if(isblank(F689),1))))))))))))</f>
        <v>0.4019607843</v>
      </c>
      <c r="Q689" s="4">
        <f>if(L689 = "C",'Survival Probabilities'!$C$7,if(L689="Q",'Survival Probabilities'!$C$8,if(L689="S",'Survival Probabilities'!$C$9,if(isblank(L689),1))))</f>
        <v>0.3369565217</v>
      </c>
      <c r="R689" s="5">
        <f>if(M689='Survival Probabilities'!$B$21,'Survival Probabilities'!$C$21,if(M689='Survival Probabilities'!$B$22,'Survival Probabilities'!$C$22,if(M689='Survival Probabilities'!$B$23,'Survival Probabilities'!$C$23,if(M689='Survival Probabilities'!$B$24,'Survival Probabilities'!$C$24,if(M689='Survival Probabilities'!$B$25,'Survival Probabilities'!$C$25,if(M689='Survival Probabilities'!$B$26,'Survival Probabilities'!$C$26,if(M689='Survival Probabilities'!$B$27,'Survival Probabilities'!$C$27,if(M689='Survival Probabilities'!$B$28,5%,if(M689="",1)))))))))</f>
        <v>1</v>
      </c>
      <c r="S689" s="4">
        <f t="shared" si="1"/>
        <v>0.006213826424</v>
      </c>
      <c r="T689" s="5">
        <f>if(S689&gt;='Survival Probabilities'!$J$4,1,0)</f>
        <v>0</v>
      </c>
      <c r="U689" s="5">
        <f t="shared" si="2"/>
        <v>1</v>
      </c>
    </row>
    <row r="690">
      <c r="A690" s="3">
        <v>689.0</v>
      </c>
      <c r="B690" s="3">
        <v>0.0</v>
      </c>
      <c r="C690" s="3">
        <v>3.0</v>
      </c>
      <c r="D690" s="3" t="s">
        <v>976</v>
      </c>
      <c r="E690" s="3" t="s">
        <v>22</v>
      </c>
      <c r="F690" s="3">
        <v>18.0</v>
      </c>
      <c r="G690" s="3">
        <v>0.0</v>
      </c>
      <c r="H690" s="3">
        <v>0.0</v>
      </c>
      <c r="I690" s="3">
        <v>350036.0</v>
      </c>
      <c r="J690" s="3">
        <v>7.7958</v>
      </c>
      <c r="L690" s="3" t="s">
        <v>24</v>
      </c>
      <c r="M690" s="5" t="str">
        <f t="shared" si="3"/>
        <v/>
      </c>
      <c r="N690" s="4">
        <f>if(C690=1,'Survival Probabilities'!$C$2,if(C690 = 2,'Survival Probabilities'!$C$3,if(C690 = 3,'Survival Probabilities'!$C$4,if(isblank(C690),1))))</f>
        <v>0.2428571429</v>
      </c>
      <c r="O690" s="4">
        <f>if(E690 = "male",'Survival Probabilities'!$C$5,if(E690="female",'Survival Probabilities'!$C$6,if(isblank(E690),1)))</f>
        <v>0.1889081456</v>
      </c>
      <c r="P690" s="4">
        <f>if(F690 &lt; 1,'Survival Probabilities'!$C$10,if(and(F690&gt;= 1, F690&lt;5),'Survival Probabilities'!$C$11, if(and(F690&gt;= 5, F690&lt;10),'Survival Probabilities'!$C$12,if(and(F690&gt;= 10, F690&lt;20),'Survival Probabilities'!$C$13,if(and(F690&gt;= 20, F690&lt;30),'Survival Probabilities'!$C$14,if(and(F690&gt;= 30, F690&lt;40),'Survival Probabilities'!$C$15,if(and(F690&gt;= 40, F690&lt;50),'Survival Probabilities'!$C$16,if(and(F690&gt;= 50, F690&lt;60),'Survival Probabilities'!$C$17,if(and(F690&gt;= 60, F690&lt;70),'Survival Probabilities'!$C$18,if(and(F690&gt;= 70, F690&lt;80),5%,if(and(F690&gt;= 80, F690&lt;90),5%,if(isblank(F690),1))))))))))))</f>
        <v>0.4019607843</v>
      </c>
      <c r="Q690" s="4">
        <f>if(L690 = "C",'Survival Probabilities'!$C$7,if(L690="Q",'Survival Probabilities'!$C$8,if(L690="S",'Survival Probabilities'!$C$9,if(isblank(L690),1))))</f>
        <v>0.3369565217</v>
      </c>
      <c r="R690" s="5">
        <f>if(M690='Survival Probabilities'!$B$21,'Survival Probabilities'!$C$21,if(M690='Survival Probabilities'!$B$22,'Survival Probabilities'!$C$22,if(M690='Survival Probabilities'!$B$23,'Survival Probabilities'!$C$23,if(M690='Survival Probabilities'!$B$24,'Survival Probabilities'!$C$24,if(M690='Survival Probabilities'!$B$25,'Survival Probabilities'!$C$25,if(M690='Survival Probabilities'!$B$26,'Survival Probabilities'!$C$26,if(M690='Survival Probabilities'!$B$27,'Survival Probabilities'!$C$27,if(M690='Survival Probabilities'!$B$28,5%,if(M690="",1)))))))))</f>
        <v>1</v>
      </c>
      <c r="S690" s="4">
        <f t="shared" si="1"/>
        <v>0.006213826424</v>
      </c>
      <c r="T690" s="5">
        <f>if(S690&gt;='Survival Probabilities'!$J$4,1,0)</f>
        <v>0</v>
      </c>
      <c r="U690" s="5">
        <f t="shared" si="2"/>
        <v>1</v>
      </c>
    </row>
    <row r="691">
      <c r="A691" s="3">
        <v>690.0</v>
      </c>
      <c r="B691" s="3">
        <v>1.0</v>
      </c>
      <c r="C691" s="3">
        <v>1.0</v>
      </c>
      <c r="D691" s="3" t="s">
        <v>977</v>
      </c>
      <c r="E691" s="3" t="s">
        <v>26</v>
      </c>
      <c r="F691" s="3">
        <v>15.0</v>
      </c>
      <c r="G691" s="3">
        <v>0.0</v>
      </c>
      <c r="H691" s="3">
        <v>1.0</v>
      </c>
      <c r="I691" s="3">
        <v>24160.0</v>
      </c>
      <c r="J691" s="3">
        <v>211.3375</v>
      </c>
      <c r="K691" s="3" t="s">
        <v>978</v>
      </c>
      <c r="L691" s="3" t="s">
        <v>24</v>
      </c>
      <c r="M691" s="5" t="str">
        <f t="shared" si="3"/>
        <v>B</v>
      </c>
      <c r="N691" s="4">
        <f>if(C691=1,'Survival Probabilities'!$C$2,if(C691 = 2,'Survival Probabilities'!$C$3,if(C691 = 3,'Survival Probabilities'!$C$4,if(isblank(C691),1))))</f>
        <v>0.6296296296</v>
      </c>
      <c r="O691" s="4">
        <f>if(E691 = "male",'Survival Probabilities'!$C$5,if(E691="female",'Survival Probabilities'!$C$6,if(isblank(E691),1)))</f>
        <v>0.7420382166</v>
      </c>
      <c r="P691" s="4">
        <f>if(F691 &lt; 1,'Survival Probabilities'!$C$10,if(and(F691&gt;= 1, F691&lt;5),'Survival Probabilities'!$C$11, if(and(F691&gt;= 5, F691&lt;10),'Survival Probabilities'!$C$12,if(and(F691&gt;= 10, F691&lt;20),'Survival Probabilities'!$C$13,if(and(F691&gt;= 20, F691&lt;30),'Survival Probabilities'!$C$14,if(and(F691&gt;= 30, F691&lt;40),'Survival Probabilities'!$C$15,if(and(F691&gt;= 40, F691&lt;50),'Survival Probabilities'!$C$16,if(and(F691&gt;= 50, F691&lt;60),'Survival Probabilities'!$C$17,if(and(F691&gt;= 60, F691&lt;70),'Survival Probabilities'!$C$18,if(and(F691&gt;= 70, F691&lt;80),5%,if(and(F691&gt;= 80, F691&lt;90),5%,if(isblank(F691),1))))))))))))</f>
        <v>0.4019607843</v>
      </c>
      <c r="Q691" s="4">
        <f>if(L691 = "C",'Survival Probabilities'!$C$7,if(L691="Q",'Survival Probabilities'!$C$8,if(L691="S",'Survival Probabilities'!$C$9,if(isblank(L691),1))))</f>
        <v>0.3369565217</v>
      </c>
      <c r="R691" s="4">
        <f>if(M691='Survival Probabilities'!$B$21,'Survival Probabilities'!$C$21,if(M691='Survival Probabilities'!$B$22,'Survival Probabilities'!$C$22,if(M691='Survival Probabilities'!$B$23,'Survival Probabilities'!$C$23,if(M691='Survival Probabilities'!$B$24,'Survival Probabilities'!$C$24,if(M691='Survival Probabilities'!$B$25,'Survival Probabilities'!$C$25,if(M691='Survival Probabilities'!$B$26,'Survival Probabilities'!$C$26,if(M691='Survival Probabilities'!$B$27,'Survival Probabilities'!$C$27,if(M691='Survival Probabilities'!$B$28,5%,if(M691="",1)))))))))</f>
        <v>0.7446808511</v>
      </c>
      <c r="S691" s="4">
        <f t="shared" si="1"/>
        <v>0.04712367673</v>
      </c>
      <c r="T691" s="5">
        <f>if(S691&gt;='Survival Probabilities'!$J$4,1,0)</f>
        <v>1</v>
      </c>
      <c r="U691" s="5">
        <f t="shared" si="2"/>
        <v>1</v>
      </c>
    </row>
    <row r="692">
      <c r="A692" s="3">
        <v>691.0</v>
      </c>
      <c r="B692" s="3">
        <v>1.0</v>
      </c>
      <c r="C692" s="3">
        <v>1.0</v>
      </c>
      <c r="D692" s="3" t="s">
        <v>979</v>
      </c>
      <c r="E692" s="3" t="s">
        <v>22</v>
      </c>
      <c r="F692" s="3">
        <v>31.0</v>
      </c>
      <c r="G692" s="3">
        <v>1.0</v>
      </c>
      <c r="H692" s="3">
        <v>0.0</v>
      </c>
      <c r="I692" s="3">
        <v>17474.0</v>
      </c>
      <c r="J692" s="3">
        <v>57.0</v>
      </c>
      <c r="K692" s="3" t="s">
        <v>980</v>
      </c>
      <c r="L692" s="3" t="s">
        <v>24</v>
      </c>
      <c r="M692" s="5" t="str">
        <f t="shared" si="3"/>
        <v>B</v>
      </c>
      <c r="N692" s="4">
        <f>if(C692=1,'Survival Probabilities'!$C$2,if(C692 = 2,'Survival Probabilities'!$C$3,if(C692 = 3,'Survival Probabilities'!$C$4,if(isblank(C692),1))))</f>
        <v>0.6296296296</v>
      </c>
      <c r="O692" s="4">
        <f>if(E692 = "male",'Survival Probabilities'!$C$5,if(E692="female",'Survival Probabilities'!$C$6,if(isblank(E692),1)))</f>
        <v>0.1889081456</v>
      </c>
      <c r="P692" s="4">
        <f>if(F692 &lt; 1,'Survival Probabilities'!$C$10,if(and(F692&gt;= 1, F692&lt;5),'Survival Probabilities'!$C$11, if(and(F692&gt;= 5, F692&lt;10),'Survival Probabilities'!$C$12,if(and(F692&gt;= 10, F692&lt;20),'Survival Probabilities'!$C$13,if(and(F692&gt;= 20, F692&lt;30),'Survival Probabilities'!$C$14,if(and(F692&gt;= 30, F692&lt;40),'Survival Probabilities'!$C$15,if(and(F692&gt;= 40, F692&lt;50),'Survival Probabilities'!$C$16,if(and(F692&gt;= 50, F692&lt;60),'Survival Probabilities'!$C$17,if(and(F692&gt;= 60, F692&lt;70),'Survival Probabilities'!$C$18,if(and(F692&gt;= 70, F692&lt;80),5%,if(and(F692&gt;= 80, F692&lt;90),5%,if(isblank(F692),1))))))))))))</f>
        <v>0.4371257485</v>
      </c>
      <c r="Q692" s="4">
        <f>if(L692 = "C",'Survival Probabilities'!$C$7,if(L692="Q",'Survival Probabilities'!$C$8,if(L692="S",'Survival Probabilities'!$C$9,if(isblank(L692),1))))</f>
        <v>0.3369565217</v>
      </c>
      <c r="R692" s="4">
        <f>if(M692='Survival Probabilities'!$B$21,'Survival Probabilities'!$C$21,if(M692='Survival Probabilities'!$B$22,'Survival Probabilities'!$C$22,if(M692='Survival Probabilities'!$B$23,'Survival Probabilities'!$C$23,if(M692='Survival Probabilities'!$B$24,'Survival Probabilities'!$C$24,if(M692='Survival Probabilities'!$B$25,'Survival Probabilities'!$C$25,if(M692='Survival Probabilities'!$B$26,'Survival Probabilities'!$C$26,if(M692='Survival Probabilities'!$B$27,'Survival Probabilities'!$C$27,if(M692='Survival Probabilities'!$B$28,5%,if(M692="",1)))))))))</f>
        <v>0.7446808511</v>
      </c>
      <c r="S692" s="4">
        <f t="shared" si="1"/>
        <v>0.01304626765</v>
      </c>
      <c r="T692" s="5">
        <f>if(S692&gt;='Survival Probabilities'!$J$4,1,0)</f>
        <v>0</v>
      </c>
      <c r="U692" s="5">
        <f t="shared" si="2"/>
        <v>0</v>
      </c>
    </row>
    <row r="693">
      <c r="A693" s="3">
        <v>692.0</v>
      </c>
      <c r="B693" s="3">
        <v>1.0</v>
      </c>
      <c r="C693" s="3">
        <v>3.0</v>
      </c>
      <c r="D693" s="3" t="s">
        <v>981</v>
      </c>
      <c r="E693" s="3" t="s">
        <v>26</v>
      </c>
      <c r="F693" s="3">
        <v>4.0</v>
      </c>
      <c r="G693" s="3">
        <v>0.0</v>
      </c>
      <c r="H693" s="3">
        <v>1.0</v>
      </c>
      <c r="I693" s="3">
        <v>349256.0</v>
      </c>
      <c r="J693" s="3">
        <v>13.4167</v>
      </c>
      <c r="L693" s="3" t="s">
        <v>29</v>
      </c>
      <c r="M693" s="5" t="str">
        <f t="shared" si="3"/>
        <v/>
      </c>
      <c r="N693" s="4">
        <f>if(C693=1,'Survival Probabilities'!$C$2,if(C693 = 2,'Survival Probabilities'!$C$3,if(C693 = 3,'Survival Probabilities'!$C$4,if(isblank(C693),1))))</f>
        <v>0.2428571429</v>
      </c>
      <c r="O693" s="4">
        <f>if(E693 = "male",'Survival Probabilities'!$C$5,if(E693="female",'Survival Probabilities'!$C$6,if(isblank(E693),1)))</f>
        <v>0.7420382166</v>
      </c>
      <c r="P693" s="4">
        <f>if(F693 &lt; 1,'Survival Probabilities'!$C$10,if(and(F693&gt;= 1, F693&lt;5),'Survival Probabilities'!$C$11, if(and(F693&gt;= 5, F693&lt;10),'Survival Probabilities'!$C$12,if(and(F693&gt;= 10, F693&lt;20),'Survival Probabilities'!$C$13,if(and(F693&gt;= 20, F693&lt;30),'Survival Probabilities'!$C$14,if(and(F693&gt;= 30, F693&lt;40),'Survival Probabilities'!$C$15,if(and(F693&gt;= 40, F693&lt;50),'Survival Probabilities'!$C$16,if(and(F693&gt;= 50, F693&lt;60),'Survival Probabilities'!$C$17,if(and(F693&gt;= 60, F693&lt;70),'Survival Probabilities'!$C$18,if(and(F693&gt;= 70, F693&lt;80),5%,if(and(F693&gt;= 80, F693&lt;90),5%,if(isblank(F693),1))))))))))))</f>
        <v>0.6060606061</v>
      </c>
      <c r="Q693" s="4">
        <f>if(L693 = "C",'Survival Probabilities'!$C$7,if(L693="Q",'Survival Probabilities'!$C$8,if(L693="S",'Survival Probabilities'!$C$9,if(isblank(L693),1))))</f>
        <v>0.5535714286</v>
      </c>
      <c r="R693" s="5">
        <f>if(M693='Survival Probabilities'!$B$21,'Survival Probabilities'!$C$21,if(M693='Survival Probabilities'!$B$22,'Survival Probabilities'!$C$22,if(M693='Survival Probabilities'!$B$23,'Survival Probabilities'!$C$23,if(M693='Survival Probabilities'!$B$24,'Survival Probabilities'!$C$24,if(M693='Survival Probabilities'!$B$25,'Survival Probabilities'!$C$25,if(M693='Survival Probabilities'!$B$26,'Survival Probabilities'!$C$26,if(M693='Survival Probabilities'!$B$27,'Survival Probabilities'!$C$27,if(M693='Survival Probabilities'!$B$28,5%,if(M693="",1)))))))))</f>
        <v>1</v>
      </c>
      <c r="S693" s="4">
        <f t="shared" si="1"/>
        <v>0.06045982377</v>
      </c>
      <c r="T693" s="5">
        <f>if(S693&gt;='Survival Probabilities'!$J$4,1,0)</f>
        <v>1</v>
      </c>
      <c r="U693" s="5">
        <f t="shared" si="2"/>
        <v>1</v>
      </c>
    </row>
    <row r="694">
      <c r="A694" s="3">
        <v>693.0</v>
      </c>
      <c r="B694" s="3">
        <v>1.0</v>
      </c>
      <c r="C694" s="3">
        <v>3.0</v>
      </c>
      <c r="D694" s="3" t="s">
        <v>982</v>
      </c>
      <c r="E694" s="3" t="s">
        <v>22</v>
      </c>
      <c r="G694" s="3">
        <v>0.0</v>
      </c>
      <c r="H694" s="3">
        <v>0.0</v>
      </c>
      <c r="I694" s="3">
        <v>1601.0</v>
      </c>
      <c r="J694" s="3">
        <v>56.4958</v>
      </c>
      <c r="L694" s="3" t="s">
        <v>24</v>
      </c>
      <c r="M694" s="5" t="str">
        <f t="shared" si="3"/>
        <v/>
      </c>
      <c r="N694" s="4">
        <f>if(C694=1,'Survival Probabilities'!$C$2,if(C694 = 2,'Survival Probabilities'!$C$3,if(C694 = 3,'Survival Probabilities'!$C$4,if(isblank(C694),1))))</f>
        <v>0.2428571429</v>
      </c>
      <c r="O694" s="4">
        <f>if(E694 = "male",'Survival Probabilities'!$C$5,if(E694="female",'Survival Probabilities'!$C$6,if(isblank(E694),1)))</f>
        <v>0.1889081456</v>
      </c>
      <c r="P694" s="4">
        <f>if(F694 &lt; 1,'Survival Probabilities'!$C$10,if(and(F694&gt;= 1, F694&lt;5),'Survival Probabilities'!$C$11, if(and(F694&gt;= 5, F694&lt;10),'Survival Probabilities'!$C$12,if(and(F694&gt;= 10, F694&lt;20),'Survival Probabilities'!$C$13,if(and(F694&gt;= 20, F694&lt;30),'Survival Probabilities'!$C$14,if(and(F694&gt;= 30, F694&lt;40),'Survival Probabilities'!$C$15,if(and(F694&gt;= 40, F694&lt;50),'Survival Probabilities'!$C$16,if(and(F694&gt;= 50, F694&lt;60),'Survival Probabilities'!$C$17,if(and(F694&gt;= 60, F694&lt;70),'Survival Probabilities'!$C$18,if(and(F694&gt;= 70, F694&lt;80),5%,if(and(F694&gt;= 80, F694&lt;90),5%,if(isblank(F694),1))))))))))))</f>
        <v>1</v>
      </c>
      <c r="Q694" s="4">
        <f>if(L694 = "C",'Survival Probabilities'!$C$7,if(L694="Q",'Survival Probabilities'!$C$8,if(L694="S",'Survival Probabilities'!$C$9,if(isblank(L694),1))))</f>
        <v>0.3369565217</v>
      </c>
      <c r="R694" s="5">
        <f>if(M694='Survival Probabilities'!$B$21,'Survival Probabilities'!$C$21,if(M694='Survival Probabilities'!$B$22,'Survival Probabilities'!$C$22,if(M694='Survival Probabilities'!$B$23,'Survival Probabilities'!$C$23,if(M694='Survival Probabilities'!$B$24,'Survival Probabilities'!$C$24,if(M694='Survival Probabilities'!$B$25,'Survival Probabilities'!$C$25,if(M694='Survival Probabilities'!$B$26,'Survival Probabilities'!$C$26,if(M694='Survival Probabilities'!$B$27,'Survival Probabilities'!$C$27,if(M694='Survival Probabilities'!$B$28,5%,if(M694="",1)))))))))</f>
        <v>1</v>
      </c>
      <c r="S694" s="4">
        <f t="shared" si="1"/>
        <v>0.01545878769</v>
      </c>
      <c r="T694" s="5">
        <f>if(S694&gt;='Survival Probabilities'!$J$4,1,0)</f>
        <v>0</v>
      </c>
      <c r="U694" s="5">
        <f t="shared" si="2"/>
        <v>0</v>
      </c>
    </row>
    <row r="695">
      <c r="A695" s="3">
        <v>694.0</v>
      </c>
      <c r="B695" s="3">
        <v>0.0</v>
      </c>
      <c r="C695" s="3">
        <v>3.0</v>
      </c>
      <c r="D695" s="3" t="s">
        <v>983</v>
      </c>
      <c r="E695" s="3" t="s">
        <v>22</v>
      </c>
      <c r="F695" s="3">
        <v>25.0</v>
      </c>
      <c r="G695" s="3">
        <v>0.0</v>
      </c>
      <c r="H695" s="3">
        <v>0.0</v>
      </c>
      <c r="I695" s="3">
        <v>2672.0</v>
      </c>
      <c r="J695" s="3">
        <v>7.225</v>
      </c>
      <c r="L695" s="3" t="s">
        <v>29</v>
      </c>
      <c r="M695" s="5" t="str">
        <f t="shared" si="3"/>
        <v/>
      </c>
      <c r="N695" s="4">
        <f>if(C695=1,'Survival Probabilities'!$C$2,if(C695 = 2,'Survival Probabilities'!$C$3,if(C695 = 3,'Survival Probabilities'!$C$4,if(isblank(C695),1))))</f>
        <v>0.2428571429</v>
      </c>
      <c r="O695" s="4">
        <f>if(E695 = "male",'Survival Probabilities'!$C$5,if(E695="female",'Survival Probabilities'!$C$6,if(isblank(E695),1)))</f>
        <v>0.1889081456</v>
      </c>
      <c r="P695" s="4">
        <f>if(F695 &lt; 1,'Survival Probabilities'!$C$10,if(and(F695&gt;= 1, F695&lt;5),'Survival Probabilities'!$C$11, if(and(F695&gt;= 5, F695&lt;10),'Survival Probabilities'!$C$12,if(and(F695&gt;= 10, F695&lt;20),'Survival Probabilities'!$C$13,if(and(F695&gt;= 20, F695&lt;30),'Survival Probabilities'!$C$14,if(and(F695&gt;= 30, F695&lt;40),'Survival Probabilities'!$C$15,if(and(F695&gt;= 40, F695&lt;50),'Survival Probabilities'!$C$16,if(and(F695&gt;= 50, F695&lt;60),'Survival Probabilities'!$C$17,if(and(F695&gt;= 60, F695&lt;70),'Survival Probabilities'!$C$18,if(and(F695&gt;= 70, F695&lt;80),5%,if(and(F695&gt;= 80, F695&lt;90),5%,if(isblank(F695),1))))))))))))</f>
        <v>0.35</v>
      </c>
      <c r="Q695" s="4">
        <f>if(L695 = "C",'Survival Probabilities'!$C$7,if(L695="Q",'Survival Probabilities'!$C$8,if(L695="S",'Survival Probabilities'!$C$9,if(isblank(L695),1))))</f>
        <v>0.5535714286</v>
      </c>
      <c r="R695" s="5">
        <f>if(M695='Survival Probabilities'!$B$21,'Survival Probabilities'!$C$21,if(M695='Survival Probabilities'!$B$22,'Survival Probabilities'!$C$22,if(M695='Survival Probabilities'!$B$23,'Survival Probabilities'!$C$23,if(M695='Survival Probabilities'!$B$24,'Survival Probabilities'!$C$24,if(M695='Survival Probabilities'!$B$25,'Survival Probabilities'!$C$25,if(M695='Survival Probabilities'!$B$26,'Survival Probabilities'!$C$26,if(M695='Survival Probabilities'!$B$27,'Survival Probabilities'!$C$27,if(M695='Survival Probabilities'!$B$28,5%,if(M695="",1)))))))))</f>
        <v>1</v>
      </c>
      <c r="S695" s="4">
        <f t="shared" si="1"/>
        <v>0.008888802922</v>
      </c>
      <c r="T695" s="5">
        <f>if(S695&gt;='Survival Probabilities'!$J$4,1,0)</f>
        <v>0</v>
      </c>
      <c r="U695" s="5">
        <f t="shared" si="2"/>
        <v>1</v>
      </c>
    </row>
    <row r="696">
      <c r="A696" s="3">
        <v>695.0</v>
      </c>
      <c r="B696" s="3">
        <v>0.0</v>
      </c>
      <c r="C696" s="3">
        <v>1.0</v>
      </c>
      <c r="D696" s="3" t="s">
        <v>984</v>
      </c>
      <c r="E696" s="3" t="s">
        <v>22</v>
      </c>
      <c r="F696" s="3">
        <v>60.0</v>
      </c>
      <c r="G696" s="3">
        <v>0.0</v>
      </c>
      <c r="H696" s="3">
        <v>0.0</v>
      </c>
      <c r="I696" s="3">
        <v>113800.0</v>
      </c>
      <c r="J696" s="3">
        <v>26.55</v>
      </c>
      <c r="L696" s="3" t="s">
        <v>24</v>
      </c>
      <c r="M696" s="5" t="str">
        <f t="shared" si="3"/>
        <v/>
      </c>
      <c r="N696" s="4">
        <f>if(C696=1,'Survival Probabilities'!$C$2,if(C696 = 2,'Survival Probabilities'!$C$3,if(C696 = 3,'Survival Probabilities'!$C$4,if(isblank(C696),1))))</f>
        <v>0.6296296296</v>
      </c>
      <c r="O696" s="4">
        <f>if(E696 = "male",'Survival Probabilities'!$C$5,if(E696="female",'Survival Probabilities'!$C$6,if(isblank(E696),1)))</f>
        <v>0.1889081456</v>
      </c>
      <c r="P696" s="4">
        <f>if(F696 &lt; 1,'Survival Probabilities'!$C$10,if(and(F696&gt;= 1, F696&lt;5),'Survival Probabilities'!$C$11, if(and(F696&gt;= 5, F696&lt;10),'Survival Probabilities'!$C$12,if(and(F696&gt;= 10, F696&lt;20),'Survival Probabilities'!$C$13,if(and(F696&gt;= 20, F696&lt;30),'Survival Probabilities'!$C$14,if(and(F696&gt;= 30, F696&lt;40),'Survival Probabilities'!$C$15,if(and(F696&gt;= 40, F696&lt;50),'Survival Probabilities'!$C$16,if(and(F696&gt;= 50, F696&lt;60),'Survival Probabilities'!$C$17,if(and(F696&gt;= 60, F696&lt;70),'Survival Probabilities'!$C$18,if(and(F696&gt;= 70, F696&lt;80),5%,if(and(F696&gt;= 80, F696&lt;90),5%,if(isblank(F696),1))))))))))))</f>
        <v>0.3157894737</v>
      </c>
      <c r="Q696" s="4">
        <f>if(L696 = "C",'Survival Probabilities'!$C$7,if(L696="Q",'Survival Probabilities'!$C$8,if(L696="S",'Survival Probabilities'!$C$9,if(isblank(L696),1))))</f>
        <v>0.3369565217</v>
      </c>
      <c r="R696" s="5">
        <f>if(M696='Survival Probabilities'!$B$21,'Survival Probabilities'!$C$21,if(M696='Survival Probabilities'!$B$22,'Survival Probabilities'!$C$22,if(M696='Survival Probabilities'!$B$23,'Survival Probabilities'!$C$23,if(M696='Survival Probabilities'!$B$24,'Survival Probabilities'!$C$24,if(M696='Survival Probabilities'!$B$25,'Survival Probabilities'!$C$25,if(M696='Survival Probabilities'!$B$26,'Survival Probabilities'!$C$26,if(M696='Survival Probabilities'!$B$27,'Survival Probabilities'!$C$27,if(M696='Survival Probabilities'!$B$28,5%,if(M696="",1)))))))))</f>
        <v>1</v>
      </c>
      <c r="S696" s="4">
        <f t="shared" si="1"/>
        <v>0.01265631741</v>
      </c>
      <c r="T696" s="5">
        <f>if(S696&gt;='Survival Probabilities'!$J$4,1,0)</f>
        <v>0</v>
      </c>
      <c r="U696" s="5">
        <f t="shared" si="2"/>
        <v>1</v>
      </c>
    </row>
    <row r="697">
      <c r="A697" s="3">
        <v>696.0</v>
      </c>
      <c r="B697" s="3">
        <v>0.0</v>
      </c>
      <c r="C697" s="3">
        <v>2.0</v>
      </c>
      <c r="D697" s="3" t="s">
        <v>985</v>
      </c>
      <c r="E697" s="3" t="s">
        <v>22</v>
      </c>
      <c r="F697" s="3">
        <v>52.0</v>
      </c>
      <c r="G697" s="3">
        <v>0.0</v>
      </c>
      <c r="H697" s="3">
        <v>0.0</v>
      </c>
      <c r="I697" s="3">
        <v>248731.0</v>
      </c>
      <c r="J697" s="3">
        <v>13.5</v>
      </c>
      <c r="L697" s="3" t="s">
        <v>24</v>
      </c>
      <c r="M697" s="5" t="str">
        <f t="shared" si="3"/>
        <v/>
      </c>
      <c r="N697" s="4">
        <f>if(C697=1,'Survival Probabilities'!$C$2,if(C697 = 2,'Survival Probabilities'!$C$3,if(C697 = 3,'Survival Probabilities'!$C$4,if(isblank(C697),1))))</f>
        <v>0.472826087</v>
      </c>
      <c r="O697" s="4">
        <f>if(E697 = "male",'Survival Probabilities'!$C$5,if(E697="female",'Survival Probabilities'!$C$6,if(isblank(E697),1)))</f>
        <v>0.1889081456</v>
      </c>
      <c r="P697" s="4">
        <f>if(F697 &lt; 1,'Survival Probabilities'!$C$10,if(and(F697&gt;= 1, F697&lt;5),'Survival Probabilities'!$C$11, if(and(F697&gt;= 5, F697&lt;10),'Survival Probabilities'!$C$12,if(and(F697&gt;= 10, F697&lt;20),'Survival Probabilities'!$C$13,if(and(F697&gt;= 20, F697&lt;30),'Survival Probabilities'!$C$14,if(and(F697&gt;= 30, F697&lt;40),'Survival Probabilities'!$C$15,if(and(F697&gt;= 40, F697&lt;50),'Survival Probabilities'!$C$16,if(and(F697&gt;= 50, F697&lt;60),'Survival Probabilities'!$C$17,if(and(F697&gt;= 60, F697&lt;70),'Survival Probabilities'!$C$18,if(and(F697&gt;= 70, F697&lt;80),5%,if(and(F697&gt;= 80, F697&lt;90),5%,if(isblank(F697),1))))))))))))</f>
        <v>0.4166666667</v>
      </c>
      <c r="Q697" s="4">
        <f>if(L697 = "C",'Survival Probabilities'!$C$7,if(L697="Q",'Survival Probabilities'!$C$8,if(L697="S",'Survival Probabilities'!$C$9,if(isblank(L697),1))))</f>
        <v>0.3369565217</v>
      </c>
      <c r="R697" s="5">
        <f>if(M697='Survival Probabilities'!$B$21,'Survival Probabilities'!$C$21,if(M697='Survival Probabilities'!$B$22,'Survival Probabilities'!$C$22,if(M697='Survival Probabilities'!$B$23,'Survival Probabilities'!$C$23,if(M697='Survival Probabilities'!$B$24,'Survival Probabilities'!$C$24,if(M697='Survival Probabilities'!$B$25,'Survival Probabilities'!$C$25,if(M697='Survival Probabilities'!$B$26,'Survival Probabilities'!$C$26,if(M697='Survival Probabilities'!$B$27,'Survival Probabilities'!$C$27,if(M697='Survival Probabilities'!$B$28,5%,if(M697="",1)))))))))</f>
        <v>1</v>
      </c>
      <c r="S697" s="4">
        <f t="shared" si="1"/>
        <v>0.01254049673</v>
      </c>
      <c r="T697" s="5">
        <f>if(S697&gt;='Survival Probabilities'!$J$4,1,0)</f>
        <v>0</v>
      </c>
      <c r="U697" s="5">
        <f t="shared" si="2"/>
        <v>1</v>
      </c>
    </row>
    <row r="698">
      <c r="A698" s="3">
        <v>697.0</v>
      </c>
      <c r="B698" s="3">
        <v>0.0</v>
      </c>
      <c r="C698" s="3">
        <v>3.0</v>
      </c>
      <c r="D698" s="3" t="s">
        <v>986</v>
      </c>
      <c r="E698" s="3" t="s">
        <v>22</v>
      </c>
      <c r="F698" s="3">
        <v>44.0</v>
      </c>
      <c r="G698" s="3">
        <v>0.0</v>
      </c>
      <c r="H698" s="3">
        <v>0.0</v>
      </c>
      <c r="I698" s="3">
        <v>363592.0</v>
      </c>
      <c r="J698" s="3">
        <v>8.05</v>
      </c>
      <c r="L698" s="3" t="s">
        <v>24</v>
      </c>
      <c r="M698" s="5" t="str">
        <f t="shared" si="3"/>
        <v/>
      </c>
      <c r="N698" s="4">
        <f>if(C698=1,'Survival Probabilities'!$C$2,if(C698 = 2,'Survival Probabilities'!$C$3,if(C698 = 3,'Survival Probabilities'!$C$4,if(isblank(C698),1))))</f>
        <v>0.2428571429</v>
      </c>
      <c r="O698" s="4">
        <f>if(E698 = "male",'Survival Probabilities'!$C$5,if(E698="female",'Survival Probabilities'!$C$6,if(isblank(E698),1)))</f>
        <v>0.1889081456</v>
      </c>
      <c r="P698" s="4">
        <f>if(F698 &lt; 1,'Survival Probabilities'!$C$10,if(and(F698&gt;= 1, F698&lt;5),'Survival Probabilities'!$C$11, if(and(F698&gt;= 5, F698&lt;10),'Survival Probabilities'!$C$12,if(and(F698&gt;= 10, F698&lt;20),'Survival Probabilities'!$C$13,if(and(F698&gt;= 20, F698&lt;30),'Survival Probabilities'!$C$14,if(and(F698&gt;= 30, F698&lt;40),'Survival Probabilities'!$C$15,if(and(F698&gt;= 40, F698&lt;50),'Survival Probabilities'!$C$16,if(and(F698&gt;= 50, F698&lt;60),'Survival Probabilities'!$C$17,if(and(F698&gt;= 60, F698&lt;70),'Survival Probabilities'!$C$18,if(and(F698&gt;= 70, F698&lt;80),5%,if(and(F698&gt;= 80, F698&lt;90),5%,if(isblank(F698),1))))))))))))</f>
        <v>0.3820224719</v>
      </c>
      <c r="Q698" s="4">
        <f>if(L698 = "C",'Survival Probabilities'!$C$7,if(L698="Q",'Survival Probabilities'!$C$8,if(L698="S",'Survival Probabilities'!$C$9,if(isblank(L698),1))))</f>
        <v>0.3369565217</v>
      </c>
      <c r="R698" s="5">
        <f>if(M698='Survival Probabilities'!$B$21,'Survival Probabilities'!$C$21,if(M698='Survival Probabilities'!$B$22,'Survival Probabilities'!$C$22,if(M698='Survival Probabilities'!$B$23,'Survival Probabilities'!$C$23,if(M698='Survival Probabilities'!$B$24,'Survival Probabilities'!$C$24,if(M698='Survival Probabilities'!$B$25,'Survival Probabilities'!$C$25,if(M698='Survival Probabilities'!$B$26,'Survival Probabilities'!$C$26,if(M698='Survival Probabilities'!$B$27,'Survival Probabilities'!$C$27,if(M698='Survival Probabilities'!$B$28,5%,if(M698="",1)))))))))</f>
        <v>1</v>
      </c>
      <c r="S698" s="4">
        <f t="shared" si="1"/>
        <v>0.005905604286</v>
      </c>
      <c r="T698" s="5">
        <f>if(S698&gt;='Survival Probabilities'!$J$4,1,0)</f>
        <v>0</v>
      </c>
      <c r="U698" s="5">
        <f t="shared" si="2"/>
        <v>1</v>
      </c>
    </row>
    <row r="699">
      <c r="A699" s="3">
        <v>698.0</v>
      </c>
      <c r="B699" s="3">
        <v>1.0</v>
      </c>
      <c r="C699" s="3">
        <v>3.0</v>
      </c>
      <c r="D699" s="3" t="s">
        <v>987</v>
      </c>
      <c r="E699" s="3" t="s">
        <v>26</v>
      </c>
      <c r="G699" s="3">
        <v>0.0</v>
      </c>
      <c r="H699" s="3">
        <v>0.0</v>
      </c>
      <c r="I699" s="3">
        <v>35852.0</v>
      </c>
      <c r="J699" s="3">
        <v>7.7333</v>
      </c>
      <c r="L699" s="3" t="s">
        <v>36</v>
      </c>
      <c r="M699" s="5" t="str">
        <f t="shared" si="3"/>
        <v/>
      </c>
      <c r="N699" s="4">
        <f>if(C699=1,'Survival Probabilities'!$C$2,if(C699 = 2,'Survival Probabilities'!$C$3,if(C699 = 3,'Survival Probabilities'!$C$4,if(isblank(C699),1))))</f>
        <v>0.2428571429</v>
      </c>
      <c r="O699" s="4">
        <f>if(E699 = "male",'Survival Probabilities'!$C$5,if(E699="female",'Survival Probabilities'!$C$6,if(isblank(E699),1)))</f>
        <v>0.7420382166</v>
      </c>
      <c r="P699" s="4">
        <f>if(F699 &lt; 1,'Survival Probabilities'!$C$10,if(and(F699&gt;= 1, F699&lt;5),'Survival Probabilities'!$C$11, if(and(F699&gt;= 5, F699&lt;10),'Survival Probabilities'!$C$12,if(and(F699&gt;= 10, F699&lt;20),'Survival Probabilities'!$C$13,if(and(F699&gt;= 20, F699&lt;30),'Survival Probabilities'!$C$14,if(and(F699&gt;= 30, F699&lt;40),'Survival Probabilities'!$C$15,if(and(F699&gt;= 40, F699&lt;50),'Survival Probabilities'!$C$16,if(and(F699&gt;= 50, F699&lt;60),'Survival Probabilities'!$C$17,if(and(F699&gt;= 60, F699&lt;70),'Survival Probabilities'!$C$18,if(and(F699&gt;= 70, F699&lt;80),5%,if(and(F699&gt;= 80, F699&lt;90),5%,if(isblank(F699),1))))))))))))</f>
        <v>1</v>
      </c>
      <c r="Q699" s="4">
        <f>if(L699 = "C",'Survival Probabilities'!$C$7,if(L699="Q",'Survival Probabilities'!$C$8,if(L699="S",'Survival Probabilities'!$C$9,if(isblank(L699),1))))</f>
        <v>0.3896103896</v>
      </c>
      <c r="R699" s="5">
        <f>if(M699='Survival Probabilities'!$B$21,'Survival Probabilities'!$C$21,if(M699='Survival Probabilities'!$B$22,'Survival Probabilities'!$C$22,if(M699='Survival Probabilities'!$B$23,'Survival Probabilities'!$C$23,if(M699='Survival Probabilities'!$B$24,'Survival Probabilities'!$C$24,if(M699='Survival Probabilities'!$B$25,'Survival Probabilities'!$C$25,if(M699='Survival Probabilities'!$B$26,'Survival Probabilities'!$C$26,if(M699='Survival Probabilities'!$B$27,'Survival Probabilities'!$C$27,if(M699='Survival Probabilities'!$B$28,5%,if(M699="",1)))))))))</f>
        <v>1</v>
      </c>
      <c r="S699" s="4">
        <f t="shared" si="1"/>
        <v>0.07021140825</v>
      </c>
      <c r="T699" s="5">
        <f>if(S699&gt;='Survival Probabilities'!$J$4,1,0)</f>
        <v>1</v>
      </c>
      <c r="U699" s="5">
        <f t="shared" si="2"/>
        <v>1</v>
      </c>
    </row>
    <row r="700">
      <c r="A700" s="3">
        <v>699.0</v>
      </c>
      <c r="B700" s="3">
        <v>0.0</v>
      </c>
      <c r="C700" s="3">
        <v>1.0</v>
      </c>
      <c r="D700" s="3" t="s">
        <v>988</v>
      </c>
      <c r="E700" s="3" t="s">
        <v>22</v>
      </c>
      <c r="F700" s="3">
        <v>49.0</v>
      </c>
      <c r="G700" s="3">
        <v>1.0</v>
      </c>
      <c r="H700" s="3">
        <v>1.0</v>
      </c>
      <c r="I700" s="3">
        <v>17421.0</v>
      </c>
      <c r="J700" s="3">
        <v>110.8833</v>
      </c>
      <c r="K700" s="3" t="s">
        <v>841</v>
      </c>
      <c r="L700" s="3" t="s">
        <v>29</v>
      </c>
      <c r="M700" s="5" t="str">
        <f t="shared" si="3"/>
        <v>C</v>
      </c>
      <c r="N700" s="4">
        <f>if(C700=1,'Survival Probabilities'!$C$2,if(C700 = 2,'Survival Probabilities'!$C$3,if(C700 = 3,'Survival Probabilities'!$C$4,if(isblank(C700),1))))</f>
        <v>0.6296296296</v>
      </c>
      <c r="O700" s="4">
        <f>if(E700 = "male",'Survival Probabilities'!$C$5,if(E700="female",'Survival Probabilities'!$C$6,if(isblank(E700),1)))</f>
        <v>0.1889081456</v>
      </c>
      <c r="P700" s="4">
        <f>if(F700 &lt; 1,'Survival Probabilities'!$C$10,if(and(F700&gt;= 1, F700&lt;5),'Survival Probabilities'!$C$11, if(and(F700&gt;= 5, F700&lt;10),'Survival Probabilities'!$C$12,if(and(F700&gt;= 10, F700&lt;20),'Survival Probabilities'!$C$13,if(and(F700&gt;= 20, F700&lt;30),'Survival Probabilities'!$C$14,if(and(F700&gt;= 30, F700&lt;40),'Survival Probabilities'!$C$15,if(and(F700&gt;= 40, F700&lt;50),'Survival Probabilities'!$C$16,if(and(F700&gt;= 50, F700&lt;60),'Survival Probabilities'!$C$17,if(and(F700&gt;= 60, F700&lt;70),'Survival Probabilities'!$C$18,if(and(F700&gt;= 70, F700&lt;80),5%,if(and(F700&gt;= 80, F700&lt;90),5%,if(isblank(F700),1))))))))))))</f>
        <v>0.3820224719</v>
      </c>
      <c r="Q700" s="4">
        <f>if(L700 = "C",'Survival Probabilities'!$C$7,if(L700="Q",'Survival Probabilities'!$C$8,if(L700="S",'Survival Probabilities'!$C$9,if(isblank(L700),1))))</f>
        <v>0.5535714286</v>
      </c>
      <c r="R700" s="4">
        <f>if(M700='Survival Probabilities'!$B$21,'Survival Probabilities'!$C$21,if(M700='Survival Probabilities'!$B$22,'Survival Probabilities'!$C$22,if(M700='Survival Probabilities'!$B$23,'Survival Probabilities'!$C$23,if(M700='Survival Probabilities'!$B$24,'Survival Probabilities'!$C$24,if(M700='Survival Probabilities'!$B$25,'Survival Probabilities'!$C$25,if(M700='Survival Probabilities'!$B$26,'Survival Probabilities'!$C$26,if(M700='Survival Probabilities'!$B$27,'Survival Probabilities'!$C$27,if(M700='Survival Probabilities'!$B$28,5%,if(M700="",1)))))))))</f>
        <v>0.593220339</v>
      </c>
      <c r="S700" s="4">
        <f t="shared" si="1"/>
        <v>0.01492156764</v>
      </c>
      <c r="T700" s="5">
        <f>if(S700&gt;='Survival Probabilities'!$J$4,1,0)</f>
        <v>0</v>
      </c>
      <c r="U700" s="5">
        <f t="shared" si="2"/>
        <v>1</v>
      </c>
    </row>
    <row r="701">
      <c r="A701" s="3">
        <v>700.0</v>
      </c>
      <c r="B701" s="3">
        <v>0.0</v>
      </c>
      <c r="C701" s="3">
        <v>3.0</v>
      </c>
      <c r="D701" s="3" t="s">
        <v>989</v>
      </c>
      <c r="E701" s="3" t="s">
        <v>22</v>
      </c>
      <c r="F701" s="3">
        <v>42.0</v>
      </c>
      <c r="G701" s="3">
        <v>0.0</v>
      </c>
      <c r="H701" s="3">
        <v>0.0</v>
      </c>
      <c r="I701" s="3">
        <v>348121.0</v>
      </c>
      <c r="J701" s="3">
        <v>7.65</v>
      </c>
      <c r="K701" s="3" t="s">
        <v>990</v>
      </c>
      <c r="L701" s="3" t="s">
        <v>24</v>
      </c>
      <c r="M701" s="5" t="str">
        <f t="shared" si="3"/>
        <v>F</v>
      </c>
      <c r="N701" s="4">
        <f>if(C701=1,'Survival Probabilities'!$C$2,if(C701 = 2,'Survival Probabilities'!$C$3,if(C701 = 3,'Survival Probabilities'!$C$4,if(isblank(C701),1))))</f>
        <v>0.2428571429</v>
      </c>
      <c r="O701" s="4">
        <f>if(E701 = "male",'Survival Probabilities'!$C$5,if(E701="female",'Survival Probabilities'!$C$6,if(isblank(E701),1)))</f>
        <v>0.1889081456</v>
      </c>
      <c r="P701" s="4">
        <f>if(F701 &lt; 1,'Survival Probabilities'!$C$10,if(and(F701&gt;= 1, F701&lt;5),'Survival Probabilities'!$C$11, if(and(F701&gt;= 5, F701&lt;10),'Survival Probabilities'!$C$12,if(and(F701&gt;= 10, F701&lt;20),'Survival Probabilities'!$C$13,if(and(F701&gt;= 20, F701&lt;30),'Survival Probabilities'!$C$14,if(and(F701&gt;= 30, F701&lt;40),'Survival Probabilities'!$C$15,if(and(F701&gt;= 40, F701&lt;50),'Survival Probabilities'!$C$16,if(and(F701&gt;= 50, F701&lt;60),'Survival Probabilities'!$C$17,if(and(F701&gt;= 60, F701&lt;70),'Survival Probabilities'!$C$18,if(and(F701&gt;= 70, F701&lt;80),5%,if(and(F701&gt;= 80, F701&lt;90),5%,if(isblank(F701),1))))))))))))</f>
        <v>0.3820224719</v>
      </c>
      <c r="Q701" s="4">
        <f>if(L701 = "C",'Survival Probabilities'!$C$7,if(L701="Q",'Survival Probabilities'!$C$8,if(L701="S",'Survival Probabilities'!$C$9,if(isblank(L701),1))))</f>
        <v>0.3369565217</v>
      </c>
      <c r="R701" s="4">
        <f>if(M701='Survival Probabilities'!$B$21,'Survival Probabilities'!$C$21,if(M701='Survival Probabilities'!$B$22,'Survival Probabilities'!$C$22,if(M701='Survival Probabilities'!$B$23,'Survival Probabilities'!$C$23,if(M701='Survival Probabilities'!$B$24,'Survival Probabilities'!$C$24,if(M701='Survival Probabilities'!$B$25,'Survival Probabilities'!$C$25,if(M701='Survival Probabilities'!$B$26,'Survival Probabilities'!$C$26,if(M701='Survival Probabilities'!$B$27,'Survival Probabilities'!$C$27,if(M701='Survival Probabilities'!$B$28,5%,if(M701="",1)))))))))</f>
        <v>0.6153846154</v>
      </c>
      <c r="S701" s="4">
        <f t="shared" si="1"/>
        <v>0.003634218022</v>
      </c>
      <c r="T701" s="5">
        <f>if(S701&gt;='Survival Probabilities'!$J$4,1,0)</f>
        <v>0</v>
      </c>
      <c r="U701" s="5">
        <f t="shared" si="2"/>
        <v>1</v>
      </c>
    </row>
    <row r="702">
      <c r="A702" s="3">
        <v>701.0</v>
      </c>
      <c r="B702" s="3">
        <v>1.0</v>
      </c>
      <c r="C702" s="3">
        <v>1.0</v>
      </c>
      <c r="D702" s="3" t="s">
        <v>991</v>
      </c>
      <c r="E702" s="3" t="s">
        <v>26</v>
      </c>
      <c r="F702" s="3">
        <v>18.0</v>
      </c>
      <c r="G702" s="3">
        <v>1.0</v>
      </c>
      <c r="H702" s="3">
        <v>0.0</v>
      </c>
      <c r="I702" s="3" t="s">
        <v>574</v>
      </c>
      <c r="J702" s="3">
        <v>227.525</v>
      </c>
      <c r="K702" s="3" t="s">
        <v>992</v>
      </c>
      <c r="L702" s="3" t="s">
        <v>29</v>
      </c>
      <c r="M702" s="5" t="str">
        <f t="shared" si="3"/>
        <v>C</v>
      </c>
      <c r="N702" s="4">
        <f>if(C702=1,'Survival Probabilities'!$C$2,if(C702 = 2,'Survival Probabilities'!$C$3,if(C702 = 3,'Survival Probabilities'!$C$4,if(isblank(C702),1))))</f>
        <v>0.6296296296</v>
      </c>
      <c r="O702" s="4">
        <f>if(E702 = "male",'Survival Probabilities'!$C$5,if(E702="female",'Survival Probabilities'!$C$6,if(isblank(E702),1)))</f>
        <v>0.7420382166</v>
      </c>
      <c r="P702" s="4">
        <f>if(F702 &lt; 1,'Survival Probabilities'!$C$10,if(and(F702&gt;= 1, F702&lt;5),'Survival Probabilities'!$C$11, if(and(F702&gt;= 5, F702&lt;10),'Survival Probabilities'!$C$12,if(and(F702&gt;= 10, F702&lt;20),'Survival Probabilities'!$C$13,if(and(F702&gt;= 20, F702&lt;30),'Survival Probabilities'!$C$14,if(and(F702&gt;= 30, F702&lt;40),'Survival Probabilities'!$C$15,if(and(F702&gt;= 40, F702&lt;50),'Survival Probabilities'!$C$16,if(and(F702&gt;= 50, F702&lt;60),'Survival Probabilities'!$C$17,if(and(F702&gt;= 60, F702&lt;70),'Survival Probabilities'!$C$18,if(and(F702&gt;= 70, F702&lt;80),5%,if(and(F702&gt;= 80, F702&lt;90),5%,if(isblank(F702),1))))))))))))</f>
        <v>0.4019607843</v>
      </c>
      <c r="Q702" s="4">
        <f>if(L702 = "C",'Survival Probabilities'!$C$7,if(L702="Q",'Survival Probabilities'!$C$8,if(L702="S",'Survival Probabilities'!$C$9,if(isblank(L702),1))))</f>
        <v>0.5535714286</v>
      </c>
      <c r="R702" s="4">
        <f>if(M702='Survival Probabilities'!$B$21,'Survival Probabilities'!$C$21,if(M702='Survival Probabilities'!$B$22,'Survival Probabilities'!$C$22,if(M702='Survival Probabilities'!$B$23,'Survival Probabilities'!$C$23,if(M702='Survival Probabilities'!$B$24,'Survival Probabilities'!$C$24,if(M702='Survival Probabilities'!$B$25,'Survival Probabilities'!$C$25,if(M702='Survival Probabilities'!$B$26,'Survival Probabilities'!$C$26,if(M702='Survival Probabilities'!$B$27,'Survival Probabilities'!$C$27,if(M702='Survival Probabilities'!$B$28,5%,if(M702="",1)))))))))</f>
        <v>0.593220339</v>
      </c>
      <c r="S702" s="4">
        <f t="shared" si="1"/>
        <v>0.06167154303</v>
      </c>
      <c r="T702" s="5">
        <f>if(S702&gt;='Survival Probabilities'!$J$4,1,0)</f>
        <v>1</v>
      </c>
      <c r="U702" s="5">
        <f t="shared" si="2"/>
        <v>1</v>
      </c>
    </row>
    <row r="703">
      <c r="A703" s="3">
        <v>702.0</v>
      </c>
      <c r="B703" s="3">
        <v>1.0</v>
      </c>
      <c r="C703" s="3">
        <v>1.0</v>
      </c>
      <c r="D703" s="3" t="s">
        <v>993</v>
      </c>
      <c r="E703" s="3" t="s">
        <v>22</v>
      </c>
      <c r="F703" s="3">
        <v>35.0</v>
      </c>
      <c r="G703" s="3">
        <v>0.0</v>
      </c>
      <c r="H703" s="3">
        <v>0.0</v>
      </c>
      <c r="I703" s="3" t="s">
        <v>994</v>
      </c>
      <c r="J703" s="3">
        <v>26.2875</v>
      </c>
      <c r="K703" s="3" t="s">
        <v>995</v>
      </c>
      <c r="L703" s="3" t="s">
        <v>24</v>
      </c>
      <c r="M703" s="5" t="str">
        <f t="shared" si="3"/>
        <v>E</v>
      </c>
      <c r="N703" s="4">
        <f>if(C703=1,'Survival Probabilities'!$C$2,if(C703 = 2,'Survival Probabilities'!$C$3,if(C703 = 3,'Survival Probabilities'!$C$4,if(isblank(C703),1))))</f>
        <v>0.6296296296</v>
      </c>
      <c r="O703" s="4">
        <f>if(E703 = "male",'Survival Probabilities'!$C$5,if(E703="female",'Survival Probabilities'!$C$6,if(isblank(E703),1)))</f>
        <v>0.1889081456</v>
      </c>
      <c r="P703" s="4">
        <f>if(F703 &lt; 1,'Survival Probabilities'!$C$10,if(and(F703&gt;= 1, F703&lt;5),'Survival Probabilities'!$C$11, if(and(F703&gt;= 5, F703&lt;10),'Survival Probabilities'!$C$12,if(and(F703&gt;= 10, F703&lt;20),'Survival Probabilities'!$C$13,if(and(F703&gt;= 20, F703&lt;30),'Survival Probabilities'!$C$14,if(and(F703&gt;= 30, F703&lt;40),'Survival Probabilities'!$C$15,if(and(F703&gt;= 40, F703&lt;50),'Survival Probabilities'!$C$16,if(and(F703&gt;= 50, F703&lt;60),'Survival Probabilities'!$C$17,if(and(F703&gt;= 60, F703&lt;70),'Survival Probabilities'!$C$18,if(and(F703&gt;= 70, F703&lt;80),5%,if(and(F703&gt;= 80, F703&lt;90),5%,if(isblank(F703),1))))))))))))</f>
        <v>0.4371257485</v>
      </c>
      <c r="Q703" s="4">
        <f>if(L703 = "C",'Survival Probabilities'!$C$7,if(L703="Q",'Survival Probabilities'!$C$8,if(L703="S",'Survival Probabilities'!$C$9,if(isblank(L703),1))))</f>
        <v>0.3369565217</v>
      </c>
      <c r="R703" s="4">
        <f>if(M703='Survival Probabilities'!$B$21,'Survival Probabilities'!$C$21,if(M703='Survival Probabilities'!$B$22,'Survival Probabilities'!$C$22,if(M703='Survival Probabilities'!$B$23,'Survival Probabilities'!$C$23,if(M703='Survival Probabilities'!$B$24,'Survival Probabilities'!$C$24,if(M703='Survival Probabilities'!$B$25,'Survival Probabilities'!$C$25,if(M703='Survival Probabilities'!$B$26,'Survival Probabilities'!$C$26,if(M703='Survival Probabilities'!$B$27,'Survival Probabilities'!$C$27,if(M703='Survival Probabilities'!$B$28,5%,if(M703="",1)))))))))</f>
        <v>0.75</v>
      </c>
      <c r="S703" s="4">
        <f t="shared" si="1"/>
        <v>0.01313945527</v>
      </c>
      <c r="T703" s="5">
        <f>if(S703&gt;='Survival Probabilities'!$J$4,1,0)</f>
        <v>0</v>
      </c>
      <c r="U703" s="5">
        <f t="shared" si="2"/>
        <v>0</v>
      </c>
    </row>
    <row r="704">
      <c r="A704" s="3">
        <v>703.0</v>
      </c>
      <c r="B704" s="3">
        <v>0.0</v>
      </c>
      <c r="C704" s="3">
        <v>3.0</v>
      </c>
      <c r="D704" s="3" t="s">
        <v>996</v>
      </c>
      <c r="E704" s="3" t="s">
        <v>26</v>
      </c>
      <c r="F704" s="3">
        <v>18.0</v>
      </c>
      <c r="G704" s="3">
        <v>0.0</v>
      </c>
      <c r="H704" s="3">
        <v>1.0</v>
      </c>
      <c r="I704" s="3">
        <v>2691.0</v>
      </c>
      <c r="J704" s="3">
        <v>14.4542</v>
      </c>
      <c r="L704" s="3" t="s">
        <v>29</v>
      </c>
      <c r="M704" s="5" t="str">
        <f t="shared" si="3"/>
        <v/>
      </c>
      <c r="N704" s="4">
        <f>if(C704=1,'Survival Probabilities'!$C$2,if(C704 = 2,'Survival Probabilities'!$C$3,if(C704 = 3,'Survival Probabilities'!$C$4,if(isblank(C704),1))))</f>
        <v>0.2428571429</v>
      </c>
      <c r="O704" s="4">
        <f>if(E704 = "male",'Survival Probabilities'!$C$5,if(E704="female",'Survival Probabilities'!$C$6,if(isblank(E704),1)))</f>
        <v>0.7420382166</v>
      </c>
      <c r="P704" s="4">
        <f>if(F704 &lt; 1,'Survival Probabilities'!$C$10,if(and(F704&gt;= 1, F704&lt;5),'Survival Probabilities'!$C$11, if(and(F704&gt;= 5, F704&lt;10),'Survival Probabilities'!$C$12,if(and(F704&gt;= 10, F704&lt;20),'Survival Probabilities'!$C$13,if(and(F704&gt;= 20, F704&lt;30),'Survival Probabilities'!$C$14,if(and(F704&gt;= 30, F704&lt;40),'Survival Probabilities'!$C$15,if(and(F704&gt;= 40, F704&lt;50),'Survival Probabilities'!$C$16,if(and(F704&gt;= 50, F704&lt;60),'Survival Probabilities'!$C$17,if(and(F704&gt;= 60, F704&lt;70),'Survival Probabilities'!$C$18,if(and(F704&gt;= 70, F704&lt;80),5%,if(and(F704&gt;= 80, F704&lt;90),5%,if(isblank(F704),1))))))))))))</f>
        <v>0.4019607843</v>
      </c>
      <c r="Q704" s="4">
        <f>if(L704 = "C",'Survival Probabilities'!$C$7,if(L704="Q",'Survival Probabilities'!$C$8,if(L704="S",'Survival Probabilities'!$C$9,if(isblank(L704),1))))</f>
        <v>0.5535714286</v>
      </c>
      <c r="R704" s="5">
        <f>if(M704='Survival Probabilities'!$B$21,'Survival Probabilities'!$C$21,if(M704='Survival Probabilities'!$B$22,'Survival Probabilities'!$C$22,if(M704='Survival Probabilities'!$B$23,'Survival Probabilities'!$C$23,if(M704='Survival Probabilities'!$B$24,'Survival Probabilities'!$C$24,if(M704='Survival Probabilities'!$B$25,'Survival Probabilities'!$C$25,if(M704='Survival Probabilities'!$B$26,'Survival Probabilities'!$C$26,if(M704='Survival Probabilities'!$B$27,'Survival Probabilities'!$C$27,if(M704='Survival Probabilities'!$B$28,5%,if(M704="",1)))))))))</f>
        <v>1</v>
      </c>
      <c r="S704" s="4">
        <f t="shared" si="1"/>
        <v>0.040099089</v>
      </c>
      <c r="T704" s="5">
        <f>if(S704&gt;='Survival Probabilities'!$J$4,1,0)</f>
        <v>1</v>
      </c>
      <c r="U704" s="5">
        <f t="shared" si="2"/>
        <v>0</v>
      </c>
    </row>
    <row r="705">
      <c r="A705" s="3">
        <v>704.0</v>
      </c>
      <c r="B705" s="3">
        <v>0.0</v>
      </c>
      <c r="C705" s="3">
        <v>3.0</v>
      </c>
      <c r="D705" s="3" t="s">
        <v>997</v>
      </c>
      <c r="E705" s="3" t="s">
        <v>22</v>
      </c>
      <c r="F705" s="3">
        <v>25.0</v>
      </c>
      <c r="G705" s="3">
        <v>0.0</v>
      </c>
      <c r="H705" s="3">
        <v>0.0</v>
      </c>
      <c r="I705" s="3">
        <v>36864.0</v>
      </c>
      <c r="J705" s="3">
        <v>7.7417</v>
      </c>
      <c r="L705" s="3" t="s">
        <v>36</v>
      </c>
      <c r="M705" s="5" t="str">
        <f t="shared" si="3"/>
        <v/>
      </c>
      <c r="N705" s="4">
        <f>if(C705=1,'Survival Probabilities'!$C$2,if(C705 = 2,'Survival Probabilities'!$C$3,if(C705 = 3,'Survival Probabilities'!$C$4,if(isblank(C705),1))))</f>
        <v>0.2428571429</v>
      </c>
      <c r="O705" s="4">
        <f>if(E705 = "male",'Survival Probabilities'!$C$5,if(E705="female",'Survival Probabilities'!$C$6,if(isblank(E705),1)))</f>
        <v>0.1889081456</v>
      </c>
      <c r="P705" s="4">
        <f>if(F705 &lt; 1,'Survival Probabilities'!$C$10,if(and(F705&gt;= 1, F705&lt;5),'Survival Probabilities'!$C$11, if(and(F705&gt;= 5, F705&lt;10),'Survival Probabilities'!$C$12,if(and(F705&gt;= 10, F705&lt;20),'Survival Probabilities'!$C$13,if(and(F705&gt;= 20, F705&lt;30),'Survival Probabilities'!$C$14,if(and(F705&gt;= 30, F705&lt;40),'Survival Probabilities'!$C$15,if(and(F705&gt;= 40, F705&lt;50),'Survival Probabilities'!$C$16,if(and(F705&gt;= 50, F705&lt;60),'Survival Probabilities'!$C$17,if(and(F705&gt;= 60, F705&lt;70),'Survival Probabilities'!$C$18,if(and(F705&gt;= 70, F705&lt;80),5%,if(and(F705&gt;= 80, F705&lt;90),5%,if(isblank(F705),1))))))))))))</f>
        <v>0.35</v>
      </c>
      <c r="Q705" s="4">
        <f>if(L705 = "C",'Survival Probabilities'!$C$7,if(L705="Q",'Survival Probabilities'!$C$8,if(L705="S",'Survival Probabilities'!$C$9,if(isblank(L705),1))))</f>
        <v>0.3896103896</v>
      </c>
      <c r="R705" s="5">
        <f>if(M705='Survival Probabilities'!$B$21,'Survival Probabilities'!$C$21,if(M705='Survival Probabilities'!$B$22,'Survival Probabilities'!$C$22,if(M705='Survival Probabilities'!$B$23,'Survival Probabilities'!$C$23,if(M705='Survival Probabilities'!$B$24,'Survival Probabilities'!$C$24,if(M705='Survival Probabilities'!$B$25,'Survival Probabilities'!$C$25,if(M705='Survival Probabilities'!$B$26,'Survival Probabilities'!$C$26,if(M705='Survival Probabilities'!$B$27,'Survival Probabilities'!$C$27,if(M705='Survival Probabilities'!$B$28,5%,if(M705="",1)))))))))</f>
        <v>1</v>
      </c>
      <c r="S705" s="4">
        <f t="shared" si="1"/>
        <v>0.006256048977</v>
      </c>
      <c r="T705" s="5">
        <f>if(S705&gt;='Survival Probabilities'!$J$4,1,0)</f>
        <v>0</v>
      </c>
      <c r="U705" s="5">
        <f t="shared" si="2"/>
        <v>1</v>
      </c>
    </row>
    <row r="706">
      <c r="A706" s="3">
        <v>705.0</v>
      </c>
      <c r="B706" s="3">
        <v>0.0</v>
      </c>
      <c r="C706" s="3">
        <v>3.0</v>
      </c>
      <c r="D706" s="3" t="s">
        <v>998</v>
      </c>
      <c r="E706" s="3" t="s">
        <v>22</v>
      </c>
      <c r="F706" s="3">
        <v>26.0</v>
      </c>
      <c r="G706" s="3">
        <v>1.0</v>
      </c>
      <c r="H706" s="3">
        <v>0.0</v>
      </c>
      <c r="I706" s="3">
        <v>350025.0</v>
      </c>
      <c r="J706" s="3">
        <v>7.8542</v>
      </c>
      <c r="L706" s="3" t="s">
        <v>24</v>
      </c>
      <c r="M706" s="5" t="str">
        <f t="shared" si="3"/>
        <v/>
      </c>
      <c r="N706" s="4">
        <f>if(C706=1,'Survival Probabilities'!$C$2,if(C706 = 2,'Survival Probabilities'!$C$3,if(C706 = 3,'Survival Probabilities'!$C$4,if(isblank(C706),1))))</f>
        <v>0.2428571429</v>
      </c>
      <c r="O706" s="4">
        <f>if(E706 = "male",'Survival Probabilities'!$C$5,if(E706="female",'Survival Probabilities'!$C$6,if(isblank(E706),1)))</f>
        <v>0.1889081456</v>
      </c>
      <c r="P706" s="4">
        <f>if(F706 &lt; 1,'Survival Probabilities'!$C$10,if(and(F706&gt;= 1, F706&lt;5),'Survival Probabilities'!$C$11, if(and(F706&gt;= 5, F706&lt;10),'Survival Probabilities'!$C$12,if(and(F706&gt;= 10, F706&lt;20),'Survival Probabilities'!$C$13,if(and(F706&gt;= 20, F706&lt;30),'Survival Probabilities'!$C$14,if(and(F706&gt;= 30, F706&lt;40),'Survival Probabilities'!$C$15,if(and(F706&gt;= 40, F706&lt;50),'Survival Probabilities'!$C$16,if(and(F706&gt;= 50, F706&lt;60),'Survival Probabilities'!$C$17,if(and(F706&gt;= 60, F706&lt;70),'Survival Probabilities'!$C$18,if(and(F706&gt;= 70, F706&lt;80),5%,if(and(F706&gt;= 80, F706&lt;90),5%,if(isblank(F706),1))))))))))))</f>
        <v>0.35</v>
      </c>
      <c r="Q706" s="4">
        <f>if(L706 = "C",'Survival Probabilities'!$C$7,if(L706="Q",'Survival Probabilities'!$C$8,if(L706="S",'Survival Probabilities'!$C$9,if(isblank(L706),1))))</f>
        <v>0.3369565217</v>
      </c>
      <c r="R706" s="5">
        <f>if(M706='Survival Probabilities'!$B$21,'Survival Probabilities'!$C$21,if(M706='Survival Probabilities'!$B$22,'Survival Probabilities'!$C$22,if(M706='Survival Probabilities'!$B$23,'Survival Probabilities'!$C$23,if(M706='Survival Probabilities'!$B$24,'Survival Probabilities'!$C$24,if(M706='Survival Probabilities'!$B$25,'Survival Probabilities'!$C$25,if(M706='Survival Probabilities'!$B$26,'Survival Probabilities'!$C$26,if(M706='Survival Probabilities'!$B$27,'Survival Probabilities'!$C$27,if(M706='Survival Probabilities'!$B$28,5%,if(M706="",1)))))))))</f>
        <v>1</v>
      </c>
      <c r="S706" s="4">
        <f t="shared" si="1"/>
        <v>0.005410575691</v>
      </c>
      <c r="T706" s="5">
        <f>if(S706&gt;='Survival Probabilities'!$J$4,1,0)</f>
        <v>0</v>
      </c>
      <c r="U706" s="5">
        <f t="shared" si="2"/>
        <v>1</v>
      </c>
    </row>
    <row r="707">
      <c r="A707" s="3">
        <v>706.0</v>
      </c>
      <c r="B707" s="3">
        <v>0.0</v>
      </c>
      <c r="C707" s="3">
        <v>2.0</v>
      </c>
      <c r="D707" s="3" t="s">
        <v>999</v>
      </c>
      <c r="E707" s="3" t="s">
        <v>22</v>
      </c>
      <c r="F707" s="3">
        <v>39.0</v>
      </c>
      <c r="G707" s="3">
        <v>0.0</v>
      </c>
      <c r="H707" s="3">
        <v>0.0</v>
      </c>
      <c r="I707" s="3">
        <v>250655.0</v>
      </c>
      <c r="J707" s="3">
        <v>26.0</v>
      </c>
      <c r="L707" s="3" t="s">
        <v>24</v>
      </c>
      <c r="M707" s="5" t="str">
        <f t="shared" si="3"/>
        <v/>
      </c>
      <c r="N707" s="4">
        <f>if(C707=1,'Survival Probabilities'!$C$2,if(C707 = 2,'Survival Probabilities'!$C$3,if(C707 = 3,'Survival Probabilities'!$C$4,if(isblank(C707),1))))</f>
        <v>0.472826087</v>
      </c>
      <c r="O707" s="4">
        <f>if(E707 = "male",'Survival Probabilities'!$C$5,if(E707="female",'Survival Probabilities'!$C$6,if(isblank(E707),1)))</f>
        <v>0.1889081456</v>
      </c>
      <c r="P707" s="4">
        <f>if(F707 &lt; 1,'Survival Probabilities'!$C$10,if(and(F707&gt;= 1, F707&lt;5),'Survival Probabilities'!$C$11, if(and(F707&gt;= 5, F707&lt;10),'Survival Probabilities'!$C$12,if(and(F707&gt;= 10, F707&lt;20),'Survival Probabilities'!$C$13,if(and(F707&gt;= 20, F707&lt;30),'Survival Probabilities'!$C$14,if(and(F707&gt;= 30, F707&lt;40),'Survival Probabilities'!$C$15,if(and(F707&gt;= 40, F707&lt;50),'Survival Probabilities'!$C$16,if(and(F707&gt;= 50, F707&lt;60),'Survival Probabilities'!$C$17,if(and(F707&gt;= 60, F707&lt;70),'Survival Probabilities'!$C$18,if(and(F707&gt;= 70, F707&lt;80),5%,if(and(F707&gt;= 80, F707&lt;90),5%,if(isblank(F707),1))))))))))))</f>
        <v>0.4371257485</v>
      </c>
      <c r="Q707" s="4">
        <f>if(L707 = "C",'Survival Probabilities'!$C$7,if(L707="Q",'Survival Probabilities'!$C$8,if(L707="S",'Survival Probabilities'!$C$9,if(isblank(L707),1))))</f>
        <v>0.3369565217</v>
      </c>
      <c r="R707" s="5">
        <f>if(M707='Survival Probabilities'!$B$21,'Survival Probabilities'!$C$21,if(M707='Survival Probabilities'!$B$22,'Survival Probabilities'!$C$22,if(M707='Survival Probabilities'!$B$23,'Survival Probabilities'!$C$23,if(M707='Survival Probabilities'!$B$24,'Survival Probabilities'!$C$24,if(M707='Survival Probabilities'!$B$25,'Survival Probabilities'!$C$25,if(M707='Survival Probabilities'!$B$26,'Survival Probabilities'!$C$26,if(M707='Survival Probabilities'!$B$27,'Survival Probabilities'!$C$27,if(M707='Survival Probabilities'!$B$28,5%,if(M707="",1)))))))))</f>
        <v>1</v>
      </c>
      <c r="S707" s="4">
        <f t="shared" si="1"/>
        <v>0.01315625764</v>
      </c>
      <c r="T707" s="5">
        <f>if(S707&gt;='Survival Probabilities'!$J$4,1,0)</f>
        <v>0</v>
      </c>
      <c r="U707" s="5">
        <f t="shared" si="2"/>
        <v>1</v>
      </c>
    </row>
    <row r="708">
      <c r="A708" s="3">
        <v>707.0</v>
      </c>
      <c r="B708" s="3">
        <v>1.0</v>
      </c>
      <c r="C708" s="3">
        <v>2.0</v>
      </c>
      <c r="D708" s="3" t="s">
        <v>1000</v>
      </c>
      <c r="E708" s="3" t="s">
        <v>26</v>
      </c>
      <c r="F708" s="3">
        <v>45.0</v>
      </c>
      <c r="G708" s="3">
        <v>0.0</v>
      </c>
      <c r="H708" s="3">
        <v>0.0</v>
      </c>
      <c r="I708" s="3">
        <v>223596.0</v>
      </c>
      <c r="J708" s="3">
        <v>13.5</v>
      </c>
      <c r="L708" s="3" t="s">
        <v>24</v>
      </c>
      <c r="M708" s="5" t="str">
        <f t="shared" si="3"/>
        <v/>
      </c>
      <c r="N708" s="4">
        <f>if(C708=1,'Survival Probabilities'!$C$2,if(C708 = 2,'Survival Probabilities'!$C$3,if(C708 = 3,'Survival Probabilities'!$C$4,if(isblank(C708),1))))</f>
        <v>0.472826087</v>
      </c>
      <c r="O708" s="4">
        <f>if(E708 = "male",'Survival Probabilities'!$C$5,if(E708="female",'Survival Probabilities'!$C$6,if(isblank(E708),1)))</f>
        <v>0.7420382166</v>
      </c>
      <c r="P708" s="4">
        <f>if(F708 &lt; 1,'Survival Probabilities'!$C$10,if(and(F708&gt;= 1, F708&lt;5),'Survival Probabilities'!$C$11, if(and(F708&gt;= 5, F708&lt;10),'Survival Probabilities'!$C$12,if(and(F708&gt;= 10, F708&lt;20),'Survival Probabilities'!$C$13,if(and(F708&gt;= 20, F708&lt;30),'Survival Probabilities'!$C$14,if(and(F708&gt;= 30, F708&lt;40),'Survival Probabilities'!$C$15,if(and(F708&gt;= 40, F708&lt;50),'Survival Probabilities'!$C$16,if(and(F708&gt;= 50, F708&lt;60),'Survival Probabilities'!$C$17,if(and(F708&gt;= 60, F708&lt;70),'Survival Probabilities'!$C$18,if(and(F708&gt;= 70, F708&lt;80),5%,if(and(F708&gt;= 80, F708&lt;90),5%,if(isblank(F708),1))))))))))))</f>
        <v>0.3820224719</v>
      </c>
      <c r="Q708" s="4">
        <f>if(L708 = "C",'Survival Probabilities'!$C$7,if(L708="Q",'Survival Probabilities'!$C$8,if(L708="S",'Survival Probabilities'!$C$9,if(isblank(L708),1))))</f>
        <v>0.3369565217</v>
      </c>
      <c r="R708" s="5">
        <f>if(M708='Survival Probabilities'!$B$21,'Survival Probabilities'!$C$21,if(M708='Survival Probabilities'!$B$22,'Survival Probabilities'!$C$22,if(M708='Survival Probabilities'!$B$23,'Survival Probabilities'!$C$23,if(M708='Survival Probabilities'!$B$24,'Survival Probabilities'!$C$24,if(M708='Survival Probabilities'!$B$25,'Survival Probabilities'!$C$25,if(M708='Survival Probabilities'!$B$26,'Survival Probabilities'!$C$26,if(M708='Survival Probabilities'!$B$27,'Survival Probabilities'!$C$27,if(M708='Survival Probabilities'!$B$28,5%,if(M708="",1)))))))))</f>
        <v>1</v>
      </c>
      <c r="S708" s="4">
        <f t="shared" si="1"/>
        <v>0.04516380041</v>
      </c>
      <c r="T708" s="5">
        <f>if(S708&gt;='Survival Probabilities'!$J$4,1,0)</f>
        <v>1</v>
      </c>
      <c r="U708" s="5">
        <f t="shared" si="2"/>
        <v>1</v>
      </c>
    </row>
    <row r="709">
      <c r="A709" s="3">
        <v>708.0</v>
      </c>
      <c r="B709" s="3">
        <v>1.0</v>
      </c>
      <c r="C709" s="3">
        <v>1.0</v>
      </c>
      <c r="D709" s="3" t="s">
        <v>1001</v>
      </c>
      <c r="E709" s="3" t="s">
        <v>22</v>
      </c>
      <c r="F709" s="3">
        <v>42.0</v>
      </c>
      <c r="G709" s="3">
        <v>0.0</v>
      </c>
      <c r="H709" s="3">
        <v>0.0</v>
      </c>
      <c r="I709" s="3" t="s">
        <v>1002</v>
      </c>
      <c r="J709" s="3">
        <v>26.2875</v>
      </c>
      <c r="K709" s="3" t="s">
        <v>995</v>
      </c>
      <c r="L709" s="3" t="s">
        <v>24</v>
      </c>
      <c r="M709" s="5" t="str">
        <f t="shared" si="3"/>
        <v>E</v>
      </c>
      <c r="N709" s="4">
        <f>if(C709=1,'Survival Probabilities'!$C$2,if(C709 = 2,'Survival Probabilities'!$C$3,if(C709 = 3,'Survival Probabilities'!$C$4,if(isblank(C709),1))))</f>
        <v>0.6296296296</v>
      </c>
      <c r="O709" s="4">
        <f>if(E709 = "male",'Survival Probabilities'!$C$5,if(E709="female",'Survival Probabilities'!$C$6,if(isblank(E709),1)))</f>
        <v>0.1889081456</v>
      </c>
      <c r="P709" s="4">
        <f>if(F709 &lt; 1,'Survival Probabilities'!$C$10,if(and(F709&gt;= 1, F709&lt;5),'Survival Probabilities'!$C$11, if(and(F709&gt;= 5, F709&lt;10),'Survival Probabilities'!$C$12,if(and(F709&gt;= 10, F709&lt;20),'Survival Probabilities'!$C$13,if(and(F709&gt;= 20, F709&lt;30),'Survival Probabilities'!$C$14,if(and(F709&gt;= 30, F709&lt;40),'Survival Probabilities'!$C$15,if(and(F709&gt;= 40, F709&lt;50),'Survival Probabilities'!$C$16,if(and(F709&gt;= 50, F709&lt;60),'Survival Probabilities'!$C$17,if(and(F709&gt;= 60, F709&lt;70),'Survival Probabilities'!$C$18,if(and(F709&gt;= 70, F709&lt;80),5%,if(and(F709&gt;= 80, F709&lt;90),5%,if(isblank(F709),1))))))))))))</f>
        <v>0.3820224719</v>
      </c>
      <c r="Q709" s="4">
        <f>if(L709 = "C",'Survival Probabilities'!$C$7,if(L709="Q",'Survival Probabilities'!$C$8,if(L709="S",'Survival Probabilities'!$C$9,if(isblank(L709),1))))</f>
        <v>0.3369565217</v>
      </c>
      <c r="R709" s="4">
        <f>if(M709='Survival Probabilities'!$B$21,'Survival Probabilities'!$C$21,if(M709='Survival Probabilities'!$B$22,'Survival Probabilities'!$C$22,if(M709='Survival Probabilities'!$B$23,'Survival Probabilities'!$C$23,if(M709='Survival Probabilities'!$B$24,'Survival Probabilities'!$C$24,if(M709='Survival Probabilities'!$B$25,'Survival Probabilities'!$C$25,if(M709='Survival Probabilities'!$B$26,'Survival Probabilities'!$C$26,if(M709='Survival Probabilities'!$B$27,'Survival Probabilities'!$C$27,if(M709='Survival Probabilities'!$B$28,5%,if(M709="",1)))))))))</f>
        <v>0.75</v>
      </c>
      <c r="S709" s="4">
        <f t="shared" si="1"/>
        <v>0.01148311944</v>
      </c>
      <c r="T709" s="5">
        <f>if(S709&gt;='Survival Probabilities'!$J$4,1,0)</f>
        <v>0</v>
      </c>
      <c r="U709" s="5">
        <f t="shared" si="2"/>
        <v>0</v>
      </c>
    </row>
    <row r="710">
      <c r="A710" s="3">
        <v>709.0</v>
      </c>
      <c r="B710" s="3">
        <v>1.0</v>
      </c>
      <c r="C710" s="3">
        <v>1.0</v>
      </c>
      <c r="D710" s="3" t="s">
        <v>1003</v>
      </c>
      <c r="E710" s="3" t="s">
        <v>26</v>
      </c>
      <c r="F710" s="3">
        <v>22.0</v>
      </c>
      <c r="G710" s="3">
        <v>0.0</v>
      </c>
      <c r="H710" s="3">
        <v>0.0</v>
      </c>
      <c r="I710" s="3">
        <v>113781.0</v>
      </c>
      <c r="J710" s="3">
        <v>151.55</v>
      </c>
      <c r="L710" s="3" t="s">
        <v>24</v>
      </c>
      <c r="M710" s="5" t="str">
        <f t="shared" si="3"/>
        <v/>
      </c>
      <c r="N710" s="4">
        <f>if(C710=1,'Survival Probabilities'!$C$2,if(C710 = 2,'Survival Probabilities'!$C$3,if(C710 = 3,'Survival Probabilities'!$C$4,if(isblank(C710),1))))</f>
        <v>0.6296296296</v>
      </c>
      <c r="O710" s="4">
        <f>if(E710 = "male",'Survival Probabilities'!$C$5,if(E710="female",'Survival Probabilities'!$C$6,if(isblank(E710),1)))</f>
        <v>0.7420382166</v>
      </c>
      <c r="P710" s="4">
        <f>if(F710 &lt; 1,'Survival Probabilities'!$C$10,if(and(F710&gt;= 1, F710&lt;5),'Survival Probabilities'!$C$11, if(and(F710&gt;= 5, F710&lt;10),'Survival Probabilities'!$C$12,if(and(F710&gt;= 10, F710&lt;20),'Survival Probabilities'!$C$13,if(and(F710&gt;= 20, F710&lt;30),'Survival Probabilities'!$C$14,if(and(F710&gt;= 30, F710&lt;40),'Survival Probabilities'!$C$15,if(and(F710&gt;= 40, F710&lt;50),'Survival Probabilities'!$C$16,if(and(F710&gt;= 50, F710&lt;60),'Survival Probabilities'!$C$17,if(and(F710&gt;= 60, F710&lt;70),'Survival Probabilities'!$C$18,if(and(F710&gt;= 70, F710&lt;80),5%,if(and(F710&gt;= 80, F710&lt;90),5%,if(isblank(F710),1))))))))))))</f>
        <v>0.35</v>
      </c>
      <c r="Q710" s="4">
        <f>if(L710 = "C",'Survival Probabilities'!$C$7,if(L710="Q",'Survival Probabilities'!$C$8,if(L710="S",'Survival Probabilities'!$C$9,if(isblank(L710),1))))</f>
        <v>0.3369565217</v>
      </c>
      <c r="R710" s="5">
        <f>if(M710='Survival Probabilities'!$B$21,'Survival Probabilities'!$C$21,if(M710='Survival Probabilities'!$B$22,'Survival Probabilities'!$C$22,if(M710='Survival Probabilities'!$B$23,'Survival Probabilities'!$C$23,if(M710='Survival Probabilities'!$B$24,'Survival Probabilities'!$C$24,if(M710='Survival Probabilities'!$B$25,'Survival Probabilities'!$C$25,if(M710='Survival Probabilities'!$B$26,'Survival Probabilities'!$C$26,if(M710='Survival Probabilities'!$B$27,'Survival Probabilities'!$C$27,if(M710='Survival Probabilities'!$B$28,5%,if(M710="",1)))))))))</f>
        <v>1</v>
      </c>
      <c r="S710" s="4">
        <f t="shared" si="1"/>
        <v>0.05510022103</v>
      </c>
      <c r="T710" s="5">
        <f>if(S710&gt;='Survival Probabilities'!$J$4,1,0)</f>
        <v>1</v>
      </c>
      <c r="U710" s="5">
        <f t="shared" si="2"/>
        <v>1</v>
      </c>
    </row>
    <row r="711">
      <c r="A711" s="3">
        <v>710.0</v>
      </c>
      <c r="B711" s="3">
        <v>1.0</v>
      </c>
      <c r="C711" s="3">
        <v>3.0</v>
      </c>
      <c r="D711" s="3" t="s">
        <v>1004</v>
      </c>
      <c r="E711" s="3" t="s">
        <v>22</v>
      </c>
      <c r="G711" s="3">
        <v>1.0</v>
      </c>
      <c r="H711" s="3">
        <v>1.0</v>
      </c>
      <c r="I711" s="3">
        <v>2661.0</v>
      </c>
      <c r="J711" s="3">
        <v>15.2458</v>
      </c>
      <c r="L711" s="3" t="s">
        <v>29</v>
      </c>
      <c r="M711" s="5" t="str">
        <f t="shared" si="3"/>
        <v/>
      </c>
      <c r="N711" s="4">
        <f>if(C711=1,'Survival Probabilities'!$C$2,if(C711 = 2,'Survival Probabilities'!$C$3,if(C711 = 3,'Survival Probabilities'!$C$4,if(isblank(C711),1))))</f>
        <v>0.2428571429</v>
      </c>
      <c r="O711" s="4">
        <f>if(E711 = "male",'Survival Probabilities'!$C$5,if(E711="female",'Survival Probabilities'!$C$6,if(isblank(E711),1)))</f>
        <v>0.1889081456</v>
      </c>
      <c r="P711" s="4">
        <f>if(F711 &lt; 1,'Survival Probabilities'!$C$10,if(and(F711&gt;= 1, F711&lt;5),'Survival Probabilities'!$C$11, if(and(F711&gt;= 5, F711&lt;10),'Survival Probabilities'!$C$12,if(and(F711&gt;= 10, F711&lt;20),'Survival Probabilities'!$C$13,if(and(F711&gt;= 20, F711&lt;30),'Survival Probabilities'!$C$14,if(and(F711&gt;= 30, F711&lt;40),'Survival Probabilities'!$C$15,if(and(F711&gt;= 40, F711&lt;50),'Survival Probabilities'!$C$16,if(and(F711&gt;= 50, F711&lt;60),'Survival Probabilities'!$C$17,if(and(F711&gt;= 60, F711&lt;70),'Survival Probabilities'!$C$18,if(and(F711&gt;= 70, F711&lt;80),5%,if(and(F711&gt;= 80, F711&lt;90),5%,if(isblank(F711),1))))))))))))</f>
        <v>1</v>
      </c>
      <c r="Q711" s="4">
        <f>if(L711 = "C",'Survival Probabilities'!$C$7,if(L711="Q",'Survival Probabilities'!$C$8,if(L711="S",'Survival Probabilities'!$C$9,if(isblank(L711),1))))</f>
        <v>0.5535714286</v>
      </c>
      <c r="R711" s="5">
        <f>if(M711='Survival Probabilities'!$B$21,'Survival Probabilities'!$C$21,if(M711='Survival Probabilities'!$B$22,'Survival Probabilities'!$C$22,if(M711='Survival Probabilities'!$B$23,'Survival Probabilities'!$C$23,if(M711='Survival Probabilities'!$B$24,'Survival Probabilities'!$C$24,if(M711='Survival Probabilities'!$B$25,'Survival Probabilities'!$C$25,if(M711='Survival Probabilities'!$B$26,'Survival Probabilities'!$C$26,if(M711='Survival Probabilities'!$B$27,'Survival Probabilities'!$C$27,if(M711='Survival Probabilities'!$B$28,5%,if(M711="",1)))))))))</f>
        <v>1</v>
      </c>
      <c r="S711" s="4">
        <f t="shared" si="1"/>
        <v>0.02539657978</v>
      </c>
      <c r="T711" s="5">
        <f>if(S711&gt;='Survival Probabilities'!$J$4,1,0)</f>
        <v>0</v>
      </c>
      <c r="U711" s="5">
        <f t="shared" si="2"/>
        <v>0</v>
      </c>
    </row>
    <row r="712">
      <c r="A712" s="3">
        <v>711.0</v>
      </c>
      <c r="B712" s="3">
        <v>1.0</v>
      </c>
      <c r="C712" s="3">
        <v>1.0</v>
      </c>
      <c r="D712" s="3" t="s">
        <v>1005</v>
      </c>
      <c r="E712" s="3" t="s">
        <v>26</v>
      </c>
      <c r="F712" s="3">
        <v>24.0</v>
      </c>
      <c r="G712" s="3">
        <v>0.0</v>
      </c>
      <c r="H712" s="3">
        <v>0.0</v>
      </c>
      <c r="I712" s="3" t="s">
        <v>1006</v>
      </c>
      <c r="J712" s="3">
        <v>49.5042</v>
      </c>
      <c r="K712" s="3" t="s">
        <v>1007</v>
      </c>
      <c r="L712" s="3" t="s">
        <v>29</v>
      </c>
      <c r="M712" s="5" t="str">
        <f t="shared" si="3"/>
        <v>C</v>
      </c>
      <c r="N712" s="4">
        <f>if(C712=1,'Survival Probabilities'!$C$2,if(C712 = 2,'Survival Probabilities'!$C$3,if(C712 = 3,'Survival Probabilities'!$C$4,if(isblank(C712),1))))</f>
        <v>0.6296296296</v>
      </c>
      <c r="O712" s="4">
        <f>if(E712 = "male",'Survival Probabilities'!$C$5,if(E712="female",'Survival Probabilities'!$C$6,if(isblank(E712),1)))</f>
        <v>0.7420382166</v>
      </c>
      <c r="P712" s="4">
        <f>if(F712 &lt; 1,'Survival Probabilities'!$C$10,if(and(F712&gt;= 1, F712&lt;5),'Survival Probabilities'!$C$11, if(and(F712&gt;= 5, F712&lt;10),'Survival Probabilities'!$C$12,if(and(F712&gt;= 10, F712&lt;20),'Survival Probabilities'!$C$13,if(and(F712&gt;= 20, F712&lt;30),'Survival Probabilities'!$C$14,if(and(F712&gt;= 30, F712&lt;40),'Survival Probabilities'!$C$15,if(and(F712&gt;= 40, F712&lt;50),'Survival Probabilities'!$C$16,if(and(F712&gt;= 50, F712&lt;60),'Survival Probabilities'!$C$17,if(and(F712&gt;= 60, F712&lt;70),'Survival Probabilities'!$C$18,if(and(F712&gt;= 70, F712&lt;80),5%,if(and(F712&gt;= 80, F712&lt;90),5%,if(isblank(F712),1))))))))))))</f>
        <v>0.35</v>
      </c>
      <c r="Q712" s="4">
        <f>if(L712 = "C",'Survival Probabilities'!$C$7,if(L712="Q",'Survival Probabilities'!$C$8,if(L712="S",'Survival Probabilities'!$C$9,if(isblank(L712),1))))</f>
        <v>0.5535714286</v>
      </c>
      <c r="R712" s="4">
        <f>if(M712='Survival Probabilities'!$B$21,'Survival Probabilities'!$C$21,if(M712='Survival Probabilities'!$B$22,'Survival Probabilities'!$C$22,if(M712='Survival Probabilities'!$B$23,'Survival Probabilities'!$C$23,if(M712='Survival Probabilities'!$B$24,'Survival Probabilities'!$C$24,if(M712='Survival Probabilities'!$B$25,'Survival Probabilities'!$C$25,if(M712='Survival Probabilities'!$B$26,'Survival Probabilities'!$C$26,if(M712='Survival Probabilities'!$B$27,'Survival Probabilities'!$C$27,if(M712='Survival Probabilities'!$B$28,5%,if(M712="",1)))))))))</f>
        <v>0.593220339</v>
      </c>
      <c r="S712" s="4">
        <f t="shared" si="1"/>
        <v>0.05369936796</v>
      </c>
      <c r="T712" s="5">
        <f>if(S712&gt;='Survival Probabilities'!$J$4,1,0)</f>
        <v>1</v>
      </c>
      <c r="U712" s="5">
        <f t="shared" si="2"/>
        <v>1</v>
      </c>
    </row>
    <row r="713">
      <c r="A713" s="3">
        <v>712.0</v>
      </c>
      <c r="B713" s="3">
        <v>0.0</v>
      </c>
      <c r="C713" s="3">
        <v>1.0</v>
      </c>
      <c r="D713" s="3" t="s">
        <v>1008</v>
      </c>
      <c r="E713" s="3" t="s">
        <v>22</v>
      </c>
      <c r="G713" s="3">
        <v>0.0</v>
      </c>
      <c r="H713" s="3">
        <v>0.0</v>
      </c>
      <c r="I713" s="3">
        <v>113028.0</v>
      </c>
      <c r="J713" s="3">
        <v>26.55</v>
      </c>
      <c r="K713" s="3" t="s">
        <v>509</v>
      </c>
      <c r="L713" s="3" t="s">
        <v>24</v>
      </c>
      <c r="M713" s="5" t="str">
        <f t="shared" si="3"/>
        <v>C</v>
      </c>
      <c r="N713" s="4">
        <f>if(C713=1,'Survival Probabilities'!$C$2,if(C713 = 2,'Survival Probabilities'!$C$3,if(C713 = 3,'Survival Probabilities'!$C$4,if(isblank(C713),1))))</f>
        <v>0.6296296296</v>
      </c>
      <c r="O713" s="4">
        <f>if(E713 = "male",'Survival Probabilities'!$C$5,if(E713="female",'Survival Probabilities'!$C$6,if(isblank(E713),1)))</f>
        <v>0.1889081456</v>
      </c>
      <c r="P713" s="4">
        <f>if(F713 &lt; 1,'Survival Probabilities'!$C$10,if(and(F713&gt;= 1, F713&lt;5),'Survival Probabilities'!$C$11, if(and(F713&gt;= 5, F713&lt;10),'Survival Probabilities'!$C$12,if(and(F713&gt;= 10, F713&lt;20),'Survival Probabilities'!$C$13,if(and(F713&gt;= 20, F713&lt;30),'Survival Probabilities'!$C$14,if(and(F713&gt;= 30, F713&lt;40),'Survival Probabilities'!$C$15,if(and(F713&gt;= 40, F713&lt;50),'Survival Probabilities'!$C$16,if(and(F713&gt;= 50, F713&lt;60),'Survival Probabilities'!$C$17,if(and(F713&gt;= 60, F713&lt;70),'Survival Probabilities'!$C$18,if(and(F713&gt;= 70, F713&lt;80),5%,if(and(F713&gt;= 80, F713&lt;90),5%,if(isblank(F713),1))))))))))))</f>
        <v>1</v>
      </c>
      <c r="Q713" s="4">
        <f>if(L713 = "C",'Survival Probabilities'!$C$7,if(L713="Q",'Survival Probabilities'!$C$8,if(L713="S",'Survival Probabilities'!$C$9,if(isblank(L713),1))))</f>
        <v>0.3369565217</v>
      </c>
      <c r="R713" s="4">
        <f>if(M713='Survival Probabilities'!$B$21,'Survival Probabilities'!$C$21,if(M713='Survival Probabilities'!$B$22,'Survival Probabilities'!$C$22,if(M713='Survival Probabilities'!$B$23,'Survival Probabilities'!$C$23,if(M713='Survival Probabilities'!$B$24,'Survival Probabilities'!$C$24,if(M713='Survival Probabilities'!$B$25,'Survival Probabilities'!$C$25,if(M713='Survival Probabilities'!$B$26,'Survival Probabilities'!$C$26,if(M713='Survival Probabilities'!$B$27,'Survival Probabilities'!$C$27,if(M713='Survival Probabilities'!$B$28,5%,if(M713="",1)))))))))</f>
        <v>0.593220339</v>
      </c>
      <c r="S713" s="4">
        <f t="shared" si="1"/>
        <v>0.02377528552</v>
      </c>
      <c r="T713" s="5">
        <f>if(S713&gt;='Survival Probabilities'!$J$4,1,0)</f>
        <v>0</v>
      </c>
      <c r="U713" s="5">
        <f t="shared" si="2"/>
        <v>1</v>
      </c>
    </row>
    <row r="714">
      <c r="A714" s="3">
        <v>713.0</v>
      </c>
      <c r="B714" s="3">
        <v>1.0</v>
      </c>
      <c r="C714" s="3">
        <v>1.0</v>
      </c>
      <c r="D714" s="3" t="s">
        <v>1009</v>
      </c>
      <c r="E714" s="3" t="s">
        <v>22</v>
      </c>
      <c r="F714" s="3">
        <v>48.0</v>
      </c>
      <c r="G714" s="3">
        <v>1.0</v>
      </c>
      <c r="H714" s="3">
        <v>0.0</v>
      </c>
      <c r="I714" s="3">
        <v>19996.0</v>
      </c>
      <c r="J714" s="3">
        <v>52.0</v>
      </c>
      <c r="K714" s="3" t="s">
        <v>952</v>
      </c>
      <c r="L714" s="3" t="s">
        <v>24</v>
      </c>
      <c r="M714" s="5" t="str">
        <f t="shared" si="3"/>
        <v>C</v>
      </c>
      <c r="N714" s="4">
        <f>if(C714=1,'Survival Probabilities'!$C$2,if(C714 = 2,'Survival Probabilities'!$C$3,if(C714 = 3,'Survival Probabilities'!$C$4,if(isblank(C714),1))))</f>
        <v>0.6296296296</v>
      </c>
      <c r="O714" s="4">
        <f>if(E714 = "male",'Survival Probabilities'!$C$5,if(E714="female",'Survival Probabilities'!$C$6,if(isblank(E714),1)))</f>
        <v>0.1889081456</v>
      </c>
      <c r="P714" s="4">
        <f>if(F714 &lt; 1,'Survival Probabilities'!$C$10,if(and(F714&gt;= 1, F714&lt;5),'Survival Probabilities'!$C$11, if(and(F714&gt;= 5, F714&lt;10),'Survival Probabilities'!$C$12,if(and(F714&gt;= 10, F714&lt;20),'Survival Probabilities'!$C$13,if(and(F714&gt;= 20, F714&lt;30),'Survival Probabilities'!$C$14,if(and(F714&gt;= 30, F714&lt;40),'Survival Probabilities'!$C$15,if(and(F714&gt;= 40, F714&lt;50),'Survival Probabilities'!$C$16,if(and(F714&gt;= 50, F714&lt;60),'Survival Probabilities'!$C$17,if(and(F714&gt;= 60, F714&lt;70),'Survival Probabilities'!$C$18,if(and(F714&gt;= 70, F714&lt;80),5%,if(and(F714&gt;= 80, F714&lt;90),5%,if(isblank(F714),1))))))))))))</f>
        <v>0.3820224719</v>
      </c>
      <c r="Q714" s="4">
        <f>if(L714 = "C",'Survival Probabilities'!$C$7,if(L714="Q",'Survival Probabilities'!$C$8,if(L714="S",'Survival Probabilities'!$C$9,if(isblank(L714),1))))</f>
        <v>0.3369565217</v>
      </c>
      <c r="R714" s="4">
        <f>if(M714='Survival Probabilities'!$B$21,'Survival Probabilities'!$C$21,if(M714='Survival Probabilities'!$B$22,'Survival Probabilities'!$C$22,if(M714='Survival Probabilities'!$B$23,'Survival Probabilities'!$C$23,if(M714='Survival Probabilities'!$B$24,'Survival Probabilities'!$C$24,if(M714='Survival Probabilities'!$B$25,'Survival Probabilities'!$C$25,if(M714='Survival Probabilities'!$B$26,'Survival Probabilities'!$C$26,if(M714='Survival Probabilities'!$B$27,'Survival Probabilities'!$C$27,if(M714='Survival Probabilities'!$B$28,5%,if(M714="",1)))))))))</f>
        <v>0.593220339</v>
      </c>
      <c r="S714" s="4">
        <f t="shared" si="1"/>
        <v>0.009082693346</v>
      </c>
      <c r="T714" s="5">
        <f>if(S714&gt;='Survival Probabilities'!$J$4,1,0)</f>
        <v>0</v>
      </c>
      <c r="U714" s="5">
        <f t="shared" si="2"/>
        <v>0</v>
      </c>
    </row>
    <row r="715">
      <c r="A715" s="3">
        <v>714.0</v>
      </c>
      <c r="B715" s="3">
        <v>0.0</v>
      </c>
      <c r="C715" s="3">
        <v>3.0</v>
      </c>
      <c r="D715" s="3" t="s">
        <v>1010</v>
      </c>
      <c r="E715" s="3" t="s">
        <v>22</v>
      </c>
      <c r="F715" s="3">
        <v>29.0</v>
      </c>
      <c r="G715" s="3">
        <v>0.0</v>
      </c>
      <c r="H715" s="3">
        <v>0.0</v>
      </c>
      <c r="I715" s="3">
        <v>7545.0</v>
      </c>
      <c r="J715" s="3">
        <v>9.4833</v>
      </c>
      <c r="L715" s="3" t="s">
        <v>24</v>
      </c>
      <c r="M715" s="5" t="str">
        <f t="shared" si="3"/>
        <v/>
      </c>
      <c r="N715" s="4">
        <f>if(C715=1,'Survival Probabilities'!$C$2,if(C715 = 2,'Survival Probabilities'!$C$3,if(C715 = 3,'Survival Probabilities'!$C$4,if(isblank(C715),1))))</f>
        <v>0.2428571429</v>
      </c>
      <c r="O715" s="4">
        <f>if(E715 = "male",'Survival Probabilities'!$C$5,if(E715="female",'Survival Probabilities'!$C$6,if(isblank(E715),1)))</f>
        <v>0.1889081456</v>
      </c>
      <c r="P715" s="4">
        <f>if(F715 &lt; 1,'Survival Probabilities'!$C$10,if(and(F715&gt;= 1, F715&lt;5),'Survival Probabilities'!$C$11, if(and(F715&gt;= 5, F715&lt;10),'Survival Probabilities'!$C$12,if(and(F715&gt;= 10, F715&lt;20),'Survival Probabilities'!$C$13,if(and(F715&gt;= 20, F715&lt;30),'Survival Probabilities'!$C$14,if(and(F715&gt;= 30, F715&lt;40),'Survival Probabilities'!$C$15,if(and(F715&gt;= 40, F715&lt;50),'Survival Probabilities'!$C$16,if(and(F715&gt;= 50, F715&lt;60),'Survival Probabilities'!$C$17,if(and(F715&gt;= 60, F715&lt;70),'Survival Probabilities'!$C$18,if(and(F715&gt;= 70, F715&lt;80),5%,if(and(F715&gt;= 80, F715&lt;90),5%,if(isblank(F715),1))))))))))))</f>
        <v>0.35</v>
      </c>
      <c r="Q715" s="4">
        <f>if(L715 = "C",'Survival Probabilities'!$C$7,if(L715="Q",'Survival Probabilities'!$C$8,if(L715="S",'Survival Probabilities'!$C$9,if(isblank(L715),1))))</f>
        <v>0.3369565217</v>
      </c>
      <c r="R715" s="5">
        <f>if(M715='Survival Probabilities'!$B$21,'Survival Probabilities'!$C$21,if(M715='Survival Probabilities'!$B$22,'Survival Probabilities'!$C$22,if(M715='Survival Probabilities'!$B$23,'Survival Probabilities'!$C$23,if(M715='Survival Probabilities'!$B$24,'Survival Probabilities'!$C$24,if(M715='Survival Probabilities'!$B$25,'Survival Probabilities'!$C$25,if(M715='Survival Probabilities'!$B$26,'Survival Probabilities'!$C$26,if(M715='Survival Probabilities'!$B$27,'Survival Probabilities'!$C$27,if(M715='Survival Probabilities'!$B$28,5%,if(M715="",1)))))))))</f>
        <v>1</v>
      </c>
      <c r="S715" s="4">
        <f t="shared" si="1"/>
        <v>0.005410575691</v>
      </c>
      <c r="T715" s="5">
        <f>if(S715&gt;='Survival Probabilities'!$J$4,1,0)</f>
        <v>0</v>
      </c>
      <c r="U715" s="5">
        <f t="shared" si="2"/>
        <v>1</v>
      </c>
    </row>
    <row r="716">
      <c r="A716" s="3">
        <v>715.0</v>
      </c>
      <c r="B716" s="3">
        <v>0.0</v>
      </c>
      <c r="C716" s="3">
        <v>2.0</v>
      </c>
      <c r="D716" s="3" t="s">
        <v>1011</v>
      </c>
      <c r="E716" s="3" t="s">
        <v>22</v>
      </c>
      <c r="F716" s="3">
        <v>52.0</v>
      </c>
      <c r="G716" s="3">
        <v>0.0</v>
      </c>
      <c r="H716" s="3">
        <v>0.0</v>
      </c>
      <c r="I716" s="3">
        <v>250647.0</v>
      </c>
      <c r="J716" s="3">
        <v>13.0</v>
      </c>
      <c r="L716" s="3" t="s">
        <v>24</v>
      </c>
      <c r="M716" s="5" t="str">
        <f t="shared" si="3"/>
        <v/>
      </c>
      <c r="N716" s="4">
        <f>if(C716=1,'Survival Probabilities'!$C$2,if(C716 = 2,'Survival Probabilities'!$C$3,if(C716 = 3,'Survival Probabilities'!$C$4,if(isblank(C716),1))))</f>
        <v>0.472826087</v>
      </c>
      <c r="O716" s="4">
        <f>if(E716 = "male",'Survival Probabilities'!$C$5,if(E716="female",'Survival Probabilities'!$C$6,if(isblank(E716),1)))</f>
        <v>0.1889081456</v>
      </c>
      <c r="P716" s="4">
        <f>if(F716 &lt; 1,'Survival Probabilities'!$C$10,if(and(F716&gt;= 1, F716&lt;5),'Survival Probabilities'!$C$11, if(and(F716&gt;= 5, F716&lt;10),'Survival Probabilities'!$C$12,if(and(F716&gt;= 10, F716&lt;20),'Survival Probabilities'!$C$13,if(and(F716&gt;= 20, F716&lt;30),'Survival Probabilities'!$C$14,if(and(F716&gt;= 30, F716&lt;40),'Survival Probabilities'!$C$15,if(and(F716&gt;= 40, F716&lt;50),'Survival Probabilities'!$C$16,if(and(F716&gt;= 50, F716&lt;60),'Survival Probabilities'!$C$17,if(and(F716&gt;= 60, F716&lt;70),'Survival Probabilities'!$C$18,if(and(F716&gt;= 70, F716&lt;80),5%,if(and(F716&gt;= 80, F716&lt;90),5%,if(isblank(F716),1))))))))))))</f>
        <v>0.4166666667</v>
      </c>
      <c r="Q716" s="4">
        <f>if(L716 = "C",'Survival Probabilities'!$C$7,if(L716="Q",'Survival Probabilities'!$C$8,if(L716="S",'Survival Probabilities'!$C$9,if(isblank(L716),1))))</f>
        <v>0.3369565217</v>
      </c>
      <c r="R716" s="5">
        <f>if(M716='Survival Probabilities'!$B$21,'Survival Probabilities'!$C$21,if(M716='Survival Probabilities'!$B$22,'Survival Probabilities'!$C$22,if(M716='Survival Probabilities'!$B$23,'Survival Probabilities'!$C$23,if(M716='Survival Probabilities'!$B$24,'Survival Probabilities'!$C$24,if(M716='Survival Probabilities'!$B$25,'Survival Probabilities'!$C$25,if(M716='Survival Probabilities'!$B$26,'Survival Probabilities'!$C$26,if(M716='Survival Probabilities'!$B$27,'Survival Probabilities'!$C$27,if(M716='Survival Probabilities'!$B$28,5%,if(M716="",1)))))))))</f>
        <v>1</v>
      </c>
      <c r="S716" s="4">
        <f t="shared" si="1"/>
        <v>0.01254049673</v>
      </c>
      <c r="T716" s="5">
        <f>if(S716&gt;='Survival Probabilities'!$J$4,1,0)</f>
        <v>0</v>
      </c>
      <c r="U716" s="5">
        <f t="shared" si="2"/>
        <v>1</v>
      </c>
    </row>
    <row r="717">
      <c r="A717" s="3">
        <v>716.0</v>
      </c>
      <c r="B717" s="3">
        <v>0.0</v>
      </c>
      <c r="C717" s="3">
        <v>3.0</v>
      </c>
      <c r="D717" s="3" t="s">
        <v>1012</v>
      </c>
      <c r="E717" s="3" t="s">
        <v>22</v>
      </c>
      <c r="F717" s="3">
        <v>19.0</v>
      </c>
      <c r="G717" s="3">
        <v>0.0</v>
      </c>
      <c r="H717" s="3">
        <v>0.0</v>
      </c>
      <c r="I717" s="3">
        <v>348124.0</v>
      </c>
      <c r="J717" s="3">
        <v>7.65</v>
      </c>
      <c r="K717" s="3" t="s">
        <v>139</v>
      </c>
      <c r="L717" s="3" t="s">
        <v>24</v>
      </c>
      <c r="M717" s="5" t="str">
        <f t="shared" si="3"/>
        <v>F</v>
      </c>
      <c r="N717" s="4">
        <f>if(C717=1,'Survival Probabilities'!$C$2,if(C717 = 2,'Survival Probabilities'!$C$3,if(C717 = 3,'Survival Probabilities'!$C$4,if(isblank(C717),1))))</f>
        <v>0.2428571429</v>
      </c>
      <c r="O717" s="4">
        <f>if(E717 = "male",'Survival Probabilities'!$C$5,if(E717="female",'Survival Probabilities'!$C$6,if(isblank(E717),1)))</f>
        <v>0.1889081456</v>
      </c>
      <c r="P717" s="4">
        <f>if(F717 &lt; 1,'Survival Probabilities'!$C$10,if(and(F717&gt;= 1, F717&lt;5),'Survival Probabilities'!$C$11, if(and(F717&gt;= 5, F717&lt;10),'Survival Probabilities'!$C$12,if(and(F717&gt;= 10, F717&lt;20),'Survival Probabilities'!$C$13,if(and(F717&gt;= 20, F717&lt;30),'Survival Probabilities'!$C$14,if(and(F717&gt;= 30, F717&lt;40),'Survival Probabilities'!$C$15,if(and(F717&gt;= 40, F717&lt;50),'Survival Probabilities'!$C$16,if(and(F717&gt;= 50, F717&lt;60),'Survival Probabilities'!$C$17,if(and(F717&gt;= 60, F717&lt;70),'Survival Probabilities'!$C$18,if(and(F717&gt;= 70, F717&lt;80),5%,if(and(F717&gt;= 80, F717&lt;90),5%,if(isblank(F717),1))))))))))))</f>
        <v>0.4019607843</v>
      </c>
      <c r="Q717" s="4">
        <f>if(L717 = "C",'Survival Probabilities'!$C$7,if(L717="Q",'Survival Probabilities'!$C$8,if(L717="S",'Survival Probabilities'!$C$9,if(isblank(L717),1))))</f>
        <v>0.3369565217</v>
      </c>
      <c r="R717" s="4">
        <f>if(M717='Survival Probabilities'!$B$21,'Survival Probabilities'!$C$21,if(M717='Survival Probabilities'!$B$22,'Survival Probabilities'!$C$22,if(M717='Survival Probabilities'!$B$23,'Survival Probabilities'!$C$23,if(M717='Survival Probabilities'!$B$24,'Survival Probabilities'!$C$24,if(M717='Survival Probabilities'!$B$25,'Survival Probabilities'!$C$25,if(M717='Survival Probabilities'!$B$26,'Survival Probabilities'!$C$26,if(M717='Survival Probabilities'!$B$27,'Survival Probabilities'!$C$27,if(M717='Survival Probabilities'!$B$28,5%,if(M717="",1)))))))))</f>
        <v>0.6153846154</v>
      </c>
      <c r="S717" s="4">
        <f t="shared" si="1"/>
        <v>0.003823893184</v>
      </c>
      <c r="T717" s="5">
        <f>if(S717&gt;='Survival Probabilities'!$J$4,1,0)</f>
        <v>0</v>
      </c>
      <c r="U717" s="5">
        <f t="shared" si="2"/>
        <v>1</v>
      </c>
    </row>
    <row r="718">
      <c r="A718" s="3">
        <v>717.0</v>
      </c>
      <c r="B718" s="3">
        <v>1.0</v>
      </c>
      <c r="C718" s="3">
        <v>1.0</v>
      </c>
      <c r="D718" s="3" t="s">
        <v>1013</v>
      </c>
      <c r="E718" s="3" t="s">
        <v>26</v>
      </c>
      <c r="F718" s="3">
        <v>38.0</v>
      </c>
      <c r="G718" s="3">
        <v>0.0</v>
      </c>
      <c r="H718" s="3">
        <v>0.0</v>
      </c>
      <c r="I718" s="3" t="s">
        <v>574</v>
      </c>
      <c r="J718" s="3">
        <v>227.525</v>
      </c>
      <c r="K718" s="3" t="s">
        <v>1014</v>
      </c>
      <c r="L718" s="3" t="s">
        <v>29</v>
      </c>
      <c r="M718" s="5" t="str">
        <f t="shared" si="3"/>
        <v>C</v>
      </c>
      <c r="N718" s="4">
        <f>if(C718=1,'Survival Probabilities'!$C$2,if(C718 = 2,'Survival Probabilities'!$C$3,if(C718 = 3,'Survival Probabilities'!$C$4,if(isblank(C718),1))))</f>
        <v>0.6296296296</v>
      </c>
      <c r="O718" s="4">
        <f>if(E718 = "male",'Survival Probabilities'!$C$5,if(E718="female",'Survival Probabilities'!$C$6,if(isblank(E718),1)))</f>
        <v>0.7420382166</v>
      </c>
      <c r="P718" s="4">
        <f>if(F718 &lt; 1,'Survival Probabilities'!$C$10,if(and(F718&gt;= 1, F718&lt;5),'Survival Probabilities'!$C$11, if(and(F718&gt;= 5, F718&lt;10),'Survival Probabilities'!$C$12,if(and(F718&gt;= 10, F718&lt;20),'Survival Probabilities'!$C$13,if(and(F718&gt;= 20, F718&lt;30),'Survival Probabilities'!$C$14,if(and(F718&gt;= 30, F718&lt;40),'Survival Probabilities'!$C$15,if(and(F718&gt;= 40, F718&lt;50),'Survival Probabilities'!$C$16,if(and(F718&gt;= 50, F718&lt;60),'Survival Probabilities'!$C$17,if(and(F718&gt;= 60, F718&lt;70),'Survival Probabilities'!$C$18,if(and(F718&gt;= 70, F718&lt;80),5%,if(and(F718&gt;= 80, F718&lt;90),5%,if(isblank(F718),1))))))))))))</f>
        <v>0.4371257485</v>
      </c>
      <c r="Q718" s="4">
        <f>if(L718 = "C",'Survival Probabilities'!$C$7,if(L718="Q",'Survival Probabilities'!$C$8,if(L718="S",'Survival Probabilities'!$C$9,if(isblank(L718),1))))</f>
        <v>0.5535714286</v>
      </c>
      <c r="R718" s="4">
        <f>if(M718='Survival Probabilities'!$B$21,'Survival Probabilities'!$C$21,if(M718='Survival Probabilities'!$B$22,'Survival Probabilities'!$C$22,if(M718='Survival Probabilities'!$B$23,'Survival Probabilities'!$C$23,if(M718='Survival Probabilities'!$B$24,'Survival Probabilities'!$C$24,if(M718='Survival Probabilities'!$B$25,'Survival Probabilities'!$C$25,if(M718='Survival Probabilities'!$B$26,'Survival Probabilities'!$C$26,if(M718='Survival Probabilities'!$B$27,'Survival Probabilities'!$C$27,if(M718='Survival Probabilities'!$B$28,5%,if(M718="",1)))))))))</f>
        <v>0.593220339</v>
      </c>
      <c r="S718" s="4">
        <f t="shared" si="1"/>
        <v>0.06706678975</v>
      </c>
      <c r="T718" s="5">
        <f>if(S718&gt;='Survival Probabilities'!$J$4,1,0)</f>
        <v>1</v>
      </c>
      <c r="U718" s="5">
        <f t="shared" si="2"/>
        <v>1</v>
      </c>
    </row>
    <row r="719">
      <c r="A719" s="3">
        <v>718.0</v>
      </c>
      <c r="B719" s="3">
        <v>1.0</v>
      </c>
      <c r="C719" s="3">
        <v>2.0</v>
      </c>
      <c r="D719" s="3" t="s">
        <v>1015</v>
      </c>
      <c r="E719" s="3" t="s">
        <v>26</v>
      </c>
      <c r="F719" s="3">
        <v>27.0</v>
      </c>
      <c r="G719" s="3">
        <v>0.0</v>
      </c>
      <c r="H719" s="3">
        <v>0.0</v>
      </c>
      <c r="I719" s="3">
        <v>34218.0</v>
      </c>
      <c r="J719" s="3">
        <v>10.5</v>
      </c>
      <c r="K719" s="3" t="s">
        <v>204</v>
      </c>
      <c r="L719" s="3" t="s">
        <v>24</v>
      </c>
      <c r="M719" s="5" t="str">
        <f t="shared" si="3"/>
        <v>E</v>
      </c>
      <c r="N719" s="4">
        <f>if(C719=1,'Survival Probabilities'!$C$2,if(C719 = 2,'Survival Probabilities'!$C$3,if(C719 = 3,'Survival Probabilities'!$C$4,if(isblank(C719),1))))</f>
        <v>0.472826087</v>
      </c>
      <c r="O719" s="4">
        <f>if(E719 = "male",'Survival Probabilities'!$C$5,if(E719="female",'Survival Probabilities'!$C$6,if(isblank(E719),1)))</f>
        <v>0.7420382166</v>
      </c>
      <c r="P719" s="4">
        <f>if(F719 &lt; 1,'Survival Probabilities'!$C$10,if(and(F719&gt;= 1, F719&lt;5),'Survival Probabilities'!$C$11, if(and(F719&gt;= 5, F719&lt;10),'Survival Probabilities'!$C$12,if(and(F719&gt;= 10, F719&lt;20),'Survival Probabilities'!$C$13,if(and(F719&gt;= 20, F719&lt;30),'Survival Probabilities'!$C$14,if(and(F719&gt;= 30, F719&lt;40),'Survival Probabilities'!$C$15,if(and(F719&gt;= 40, F719&lt;50),'Survival Probabilities'!$C$16,if(and(F719&gt;= 50, F719&lt;60),'Survival Probabilities'!$C$17,if(and(F719&gt;= 60, F719&lt;70),'Survival Probabilities'!$C$18,if(and(F719&gt;= 70, F719&lt;80),5%,if(and(F719&gt;= 80, F719&lt;90),5%,if(isblank(F719),1))))))))))))</f>
        <v>0.35</v>
      </c>
      <c r="Q719" s="4">
        <f>if(L719 = "C",'Survival Probabilities'!$C$7,if(L719="Q",'Survival Probabilities'!$C$8,if(L719="S",'Survival Probabilities'!$C$9,if(isblank(L719),1))))</f>
        <v>0.3369565217</v>
      </c>
      <c r="R719" s="4">
        <f>if(M719='Survival Probabilities'!$B$21,'Survival Probabilities'!$C$21,if(M719='Survival Probabilities'!$B$22,'Survival Probabilities'!$C$22,if(M719='Survival Probabilities'!$B$23,'Survival Probabilities'!$C$23,if(M719='Survival Probabilities'!$B$24,'Survival Probabilities'!$C$24,if(M719='Survival Probabilities'!$B$25,'Survival Probabilities'!$C$25,if(M719='Survival Probabilities'!$B$26,'Survival Probabilities'!$C$26,if(M719='Survival Probabilities'!$B$27,'Survival Probabilities'!$C$27,if(M719='Survival Probabilities'!$B$28,5%,if(M719="",1)))))))))</f>
        <v>0.75</v>
      </c>
      <c r="S719" s="4">
        <f t="shared" si="1"/>
        <v>0.03103350844</v>
      </c>
      <c r="T719" s="5">
        <f>if(S719&gt;='Survival Probabilities'!$J$4,1,0)</f>
        <v>1</v>
      </c>
      <c r="U719" s="5">
        <f t="shared" si="2"/>
        <v>1</v>
      </c>
    </row>
    <row r="720">
      <c r="A720" s="3">
        <v>719.0</v>
      </c>
      <c r="B720" s="3">
        <v>0.0</v>
      </c>
      <c r="C720" s="3">
        <v>3.0</v>
      </c>
      <c r="D720" s="3" t="s">
        <v>1016</v>
      </c>
      <c r="E720" s="3" t="s">
        <v>22</v>
      </c>
      <c r="G720" s="3">
        <v>0.0</v>
      </c>
      <c r="H720" s="3">
        <v>0.0</v>
      </c>
      <c r="I720" s="3">
        <v>36568.0</v>
      </c>
      <c r="J720" s="3">
        <v>15.5</v>
      </c>
      <c r="L720" s="3" t="s">
        <v>36</v>
      </c>
      <c r="M720" s="5" t="str">
        <f t="shared" si="3"/>
        <v/>
      </c>
      <c r="N720" s="4">
        <f>if(C720=1,'Survival Probabilities'!$C$2,if(C720 = 2,'Survival Probabilities'!$C$3,if(C720 = 3,'Survival Probabilities'!$C$4,if(isblank(C720),1))))</f>
        <v>0.2428571429</v>
      </c>
      <c r="O720" s="4">
        <f>if(E720 = "male",'Survival Probabilities'!$C$5,if(E720="female",'Survival Probabilities'!$C$6,if(isblank(E720),1)))</f>
        <v>0.1889081456</v>
      </c>
      <c r="P720" s="4">
        <f>if(F720 &lt; 1,'Survival Probabilities'!$C$10,if(and(F720&gt;= 1, F720&lt;5),'Survival Probabilities'!$C$11, if(and(F720&gt;= 5, F720&lt;10),'Survival Probabilities'!$C$12,if(and(F720&gt;= 10, F720&lt;20),'Survival Probabilities'!$C$13,if(and(F720&gt;= 20, F720&lt;30),'Survival Probabilities'!$C$14,if(and(F720&gt;= 30, F720&lt;40),'Survival Probabilities'!$C$15,if(and(F720&gt;= 40, F720&lt;50),'Survival Probabilities'!$C$16,if(and(F720&gt;= 50, F720&lt;60),'Survival Probabilities'!$C$17,if(and(F720&gt;= 60, F720&lt;70),'Survival Probabilities'!$C$18,if(and(F720&gt;= 70, F720&lt;80),5%,if(and(F720&gt;= 80, F720&lt;90),5%,if(isblank(F720),1))))))))))))</f>
        <v>1</v>
      </c>
      <c r="Q720" s="4">
        <f>if(L720 = "C",'Survival Probabilities'!$C$7,if(L720="Q",'Survival Probabilities'!$C$8,if(L720="S",'Survival Probabilities'!$C$9,if(isblank(L720),1))))</f>
        <v>0.3896103896</v>
      </c>
      <c r="R720" s="5">
        <f>if(M720='Survival Probabilities'!$B$21,'Survival Probabilities'!$C$21,if(M720='Survival Probabilities'!$B$22,'Survival Probabilities'!$C$22,if(M720='Survival Probabilities'!$B$23,'Survival Probabilities'!$C$23,if(M720='Survival Probabilities'!$B$24,'Survival Probabilities'!$C$24,if(M720='Survival Probabilities'!$B$25,'Survival Probabilities'!$C$25,if(M720='Survival Probabilities'!$B$26,'Survival Probabilities'!$C$26,if(M720='Survival Probabilities'!$B$27,'Survival Probabilities'!$C$27,if(M720='Survival Probabilities'!$B$28,5%,if(M720="",1)))))))))</f>
        <v>1</v>
      </c>
      <c r="S720" s="4">
        <f t="shared" si="1"/>
        <v>0.01787442565</v>
      </c>
      <c r="T720" s="5">
        <f>if(S720&gt;='Survival Probabilities'!$J$4,1,0)</f>
        <v>0</v>
      </c>
      <c r="U720" s="5">
        <f t="shared" si="2"/>
        <v>1</v>
      </c>
    </row>
    <row r="721">
      <c r="A721" s="3">
        <v>720.0</v>
      </c>
      <c r="B721" s="3">
        <v>0.0</v>
      </c>
      <c r="C721" s="3">
        <v>3.0</v>
      </c>
      <c r="D721" s="3" t="s">
        <v>1017</v>
      </c>
      <c r="E721" s="3" t="s">
        <v>22</v>
      </c>
      <c r="F721" s="3">
        <v>33.0</v>
      </c>
      <c r="G721" s="3">
        <v>0.0</v>
      </c>
      <c r="H721" s="3">
        <v>0.0</v>
      </c>
      <c r="I721" s="3">
        <v>347062.0</v>
      </c>
      <c r="J721" s="3">
        <v>7.775</v>
      </c>
      <c r="L721" s="3" t="s">
        <v>24</v>
      </c>
      <c r="M721" s="5" t="str">
        <f t="shared" si="3"/>
        <v/>
      </c>
      <c r="N721" s="4">
        <f>if(C721=1,'Survival Probabilities'!$C$2,if(C721 = 2,'Survival Probabilities'!$C$3,if(C721 = 3,'Survival Probabilities'!$C$4,if(isblank(C721),1))))</f>
        <v>0.2428571429</v>
      </c>
      <c r="O721" s="4">
        <f>if(E721 = "male",'Survival Probabilities'!$C$5,if(E721="female",'Survival Probabilities'!$C$6,if(isblank(E721),1)))</f>
        <v>0.1889081456</v>
      </c>
      <c r="P721" s="4">
        <f>if(F721 &lt; 1,'Survival Probabilities'!$C$10,if(and(F721&gt;= 1, F721&lt;5),'Survival Probabilities'!$C$11, if(and(F721&gt;= 5, F721&lt;10),'Survival Probabilities'!$C$12,if(and(F721&gt;= 10, F721&lt;20),'Survival Probabilities'!$C$13,if(and(F721&gt;= 20, F721&lt;30),'Survival Probabilities'!$C$14,if(and(F721&gt;= 30, F721&lt;40),'Survival Probabilities'!$C$15,if(and(F721&gt;= 40, F721&lt;50),'Survival Probabilities'!$C$16,if(and(F721&gt;= 50, F721&lt;60),'Survival Probabilities'!$C$17,if(and(F721&gt;= 60, F721&lt;70),'Survival Probabilities'!$C$18,if(and(F721&gt;= 70, F721&lt;80),5%,if(and(F721&gt;= 80, F721&lt;90),5%,if(isblank(F721),1))))))))))))</f>
        <v>0.4371257485</v>
      </c>
      <c r="Q721" s="4">
        <f>if(L721 = "C",'Survival Probabilities'!$C$7,if(L721="Q",'Survival Probabilities'!$C$8,if(L721="S",'Survival Probabilities'!$C$9,if(isblank(L721),1))))</f>
        <v>0.3369565217</v>
      </c>
      <c r="R721" s="5">
        <f>if(M721='Survival Probabilities'!$B$21,'Survival Probabilities'!$C$21,if(M721='Survival Probabilities'!$B$22,'Survival Probabilities'!$C$22,if(M721='Survival Probabilities'!$B$23,'Survival Probabilities'!$C$23,if(M721='Survival Probabilities'!$B$24,'Survival Probabilities'!$C$24,if(M721='Survival Probabilities'!$B$25,'Survival Probabilities'!$C$25,if(M721='Survival Probabilities'!$B$26,'Survival Probabilities'!$C$26,if(M721='Survival Probabilities'!$B$27,'Survival Probabilities'!$C$27,if(M721='Survival Probabilities'!$B$28,5%,if(M721="",1)))))))))</f>
        <v>1</v>
      </c>
      <c r="S721" s="4">
        <f t="shared" si="1"/>
        <v>0.00675743414</v>
      </c>
      <c r="T721" s="5">
        <f>if(S721&gt;='Survival Probabilities'!$J$4,1,0)</f>
        <v>0</v>
      </c>
      <c r="U721" s="5">
        <f t="shared" si="2"/>
        <v>1</v>
      </c>
    </row>
    <row r="722">
      <c r="A722" s="3">
        <v>721.0</v>
      </c>
      <c r="B722" s="3">
        <v>1.0</v>
      </c>
      <c r="C722" s="3">
        <v>2.0</v>
      </c>
      <c r="D722" s="3" t="s">
        <v>1018</v>
      </c>
      <c r="E722" s="3" t="s">
        <v>26</v>
      </c>
      <c r="F722" s="3">
        <v>6.0</v>
      </c>
      <c r="G722" s="3">
        <v>0.0</v>
      </c>
      <c r="H722" s="3">
        <v>1.0</v>
      </c>
      <c r="I722" s="3">
        <v>248727.0</v>
      </c>
      <c r="J722" s="3">
        <v>33.0</v>
      </c>
      <c r="L722" s="3" t="s">
        <v>24</v>
      </c>
      <c r="M722" s="5" t="str">
        <f t="shared" si="3"/>
        <v/>
      </c>
      <c r="N722" s="4">
        <f>if(C722=1,'Survival Probabilities'!$C$2,if(C722 = 2,'Survival Probabilities'!$C$3,if(C722 = 3,'Survival Probabilities'!$C$4,if(isblank(C722),1))))</f>
        <v>0.472826087</v>
      </c>
      <c r="O722" s="4">
        <f>if(E722 = "male",'Survival Probabilities'!$C$5,if(E722="female",'Survival Probabilities'!$C$6,if(isblank(E722),1)))</f>
        <v>0.7420382166</v>
      </c>
      <c r="P722" s="4">
        <f>if(F722 &lt; 1,'Survival Probabilities'!$C$10,if(and(F722&gt;= 1, F722&lt;5),'Survival Probabilities'!$C$11, if(and(F722&gt;= 5, F722&lt;10),'Survival Probabilities'!$C$12,if(and(F722&gt;= 10, F722&lt;20),'Survival Probabilities'!$C$13,if(and(F722&gt;= 20, F722&lt;30),'Survival Probabilities'!$C$14,if(and(F722&gt;= 30, F722&lt;40),'Survival Probabilities'!$C$15,if(and(F722&gt;= 40, F722&lt;50),'Survival Probabilities'!$C$16,if(and(F722&gt;= 50, F722&lt;60),'Survival Probabilities'!$C$17,if(and(F722&gt;= 60, F722&lt;70),'Survival Probabilities'!$C$18,if(and(F722&gt;= 70, F722&lt;80),5%,if(and(F722&gt;= 80, F722&lt;90),5%,if(isblank(F722),1))))))))))))</f>
        <v>0.5</v>
      </c>
      <c r="Q722" s="4">
        <f>if(L722 = "C",'Survival Probabilities'!$C$7,if(L722="Q",'Survival Probabilities'!$C$8,if(L722="S",'Survival Probabilities'!$C$9,if(isblank(L722),1))))</f>
        <v>0.3369565217</v>
      </c>
      <c r="R722" s="5">
        <f>if(M722='Survival Probabilities'!$B$21,'Survival Probabilities'!$C$21,if(M722='Survival Probabilities'!$B$22,'Survival Probabilities'!$C$22,if(M722='Survival Probabilities'!$B$23,'Survival Probabilities'!$C$23,if(M722='Survival Probabilities'!$B$24,'Survival Probabilities'!$C$24,if(M722='Survival Probabilities'!$B$25,'Survival Probabilities'!$C$25,if(M722='Survival Probabilities'!$B$26,'Survival Probabilities'!$C$26,if(M722='Survival Probabilities'!$B$27,'Survival Probabilities'!$C$27,if(M722='Survival Probabilities'!$B$28,5%,if(M722="",1)))))))))</f>
        <v>1</v>
      </c>
      <c r="S722" s="4">
        <f t="shared" si="1"/>
        <v>0.05911144465</v>
      </c>
      <c r="T722" s="5">
        <f>if(S722&gt;='Survival Probabilities'!$J$4,1,0)</f>
        <v>1</v>
      </c>
      <c r="U722" s="5">
        <f t="shared" si="2"/>
        <v>1</v>
      </c>
    </row>
    <row r="723">
      <c r="A723" s="3">
        <v>722.0</v>
      </c>
      <c r="B723" s="3">
        <v>0.0</v>
      </c>
      <c r="C723" s="3">
        <v>3.0</v>
      </c>
      <c r="D723" s="3" t="s">
        <v>1019</v>
      </c>
      <c r="E723" s="3" t="s">
        <v>22</v>
      </c>
      <c r="F723" s="3">
        <v>17.0</v>
      </c>
      <c r="G723" s="3">
        <v>1.0</v>
      </c>
      <c r="H723" s="3">
        <v>0.0</v>
      </c>
      <c r="I723" s="3">
        <v>350048.0</v>
      </c>
      <c r="J723" s="3">
        <v>7.0542</v>
      </c>
      <c r="L723" s="3" t="s">
        <v>24</v>
      </c>
      <c r="M723" s="5" t="str">
        <f t="shared" si="3"/>
        <v/>
      </c>
      <c r="N723" s="4">
        <f>if(C723=1,'Survival Probabilities'!$C$2,if(C723 = 2,'Survival Probabilities'!$C$3,if(C723 = 3,'Survival Probabilities'!$C$4,if(isblank(C723),1))))</f>
        <v>0.2428571429</v>
      </c>
      <c r="O723" s="4">
        <f>if(E723 = "male",'Survival Probabilities'!$C$5,if(E723="female",'Survival Probabilities'!$C$6,if(isblank(E723),1)))</f>
        <v>0.1889081456</v>
      </c>
      <c r="P723" s="4">
        <f>if(F723 &lt; 1,'Survival Probabilities'!$C$10,if(and(F723&gt;= 1, F723&lt;5),'Survival Probabilities'!$C$11, if(and(F723&gt;= 5, F723&lt;10),'Survival Probabilities'!$C$12,if(and(F723&gt;= 10, F723&lt;20),'Survival Probabilities'!$C$13,if(and(F723&gt;= 20, F723&lt;30),'Survival Probabilities'!$C$14,if(and(F723&gt;= 30, F723&lt;40),'Survival Probabilities'!$C$15,if(and(F723&gt;= 40, F723&lt;50),'Survival Probabilities'!$C$16,if(and(F723&gt;= 50, F723&lt;60),'Survival Probabilities'!$C$17,if(and(F723&gt;= 60, F723&lt;70),'Survival Probabilities'!$C$18,if(and(F723&gt;= 70, F723&lt;80),5%,if(and(F723&gt;= 80, F723&lt;90),5%,if(isblank(F723),1))))))))))))</f>
        <v>0.4019607843</v>
      </c>
      <c r="Q723" s="4">
        <f>if(L723 = "C",'Survival Probabilities'!$C$7,if(L723="Q",'Survival Probabilities'!$C$8,if(L723="S",'Survival Probabilities'!$C$9,if(isblank(L723),1))))</f>
        <v>0.3369565217</v>
      </c>
      <c r="R723" s="5">
        <f>if(M723='Survival Probabilities'!$B$21,'Survival Probabilities'!$C$21,if(M723='Survival Probabilities'!$B$22,'Survival Probabilities'!$C$22,if(M723='Survival Probabilities'!$B$23,'Survival Probabilities'!$C$23,if(M723='Survival Probabilities'!$B$24,'Survival Probabilities'!$C$24,if(M723='Survival Probabilities'!$B$25,'Survival Probabilities'!$C$25,if(M723='Survival Probabilities'!$B$26,'Survival Probabilities'!$C$26,if(M723='Survival Probabilities'!$B$27,'Survival Probabilities'!$C$27,if(M723='Survival Probabilities'!$B$28,5%,if(M723="",1)))))))))</f>
        <v>1</v>
      </c>
      <c r="S723" s="4">
        <f t="shared" si="1"/>
        <v>0.006213826424</v>
      </c>
      <c r="T723" s="5">
        <f>if(S723&gt;='Survival Probabilities'!$J$4,1,0)</f>
        <v>0</v>
      </c>
      <c r="U723" s="5">
        <f t="shared" si="2"/>
        <v>1</v>
      </c>
    </row>
    <row r="724">
      <c r="A724" s="3">
        <v>723.0</v>
      </c>
      <c r="B724" s="3">
        <v>0.0</v>
      </c>
      <c r="C724" s="3">
        <v>2.0</v>
      </c>
      <c r="D724" s="3" t="s">
        <v>1020</v>
      </c>
      <c r="E724" s="3" t="s">
        <v>22</v>
      </c>
      <c r="F724" s="3">
        <v>34.0</v>
      </c>
      <c r="G724" s="3">
        <v>0.0</v>
      </c>
      <c r="H724" s="3">
        <v>0.0</v>
      </c>
      <c r="I724" s="3">
        <v>12233.0</v>
      </c>
      <c r="J724" s="3">
        <v>13.0</v>
      </c>
      <c r="L724" s="3" t="s">
        <v>24</v>
      </c>
      <c r="M724" s="5" t="str">
        <f t="shared" si="3"/>
        <v/>
      </c>
      <c r="N724" s="4">
        <f>if(C724=1,'Survival Probabilities'!$C$2,if(C724 = 2,'Survival Probabilities'!$C$3,if(C724 = 3,'Survival Probabilities'!$C$4,if(isblank(C724),1))))</f>
        <v>0.472826087</v>
      </c>
      <c r="O724" s="4">
        <f>if(E724 = "male",'Survival Probabilities'!$C$5,if(E724="female",'Survival Probabilities'!$C$6,if(isblank(E724),1)))</f>
        <v>0.1889081456</v>
      </c>
      <c r="P724" s="4">
        <f>if(F724 &lt; 1,'Survival Probabilities'!$C$10,if(and(F724&gt;= 1, F724&lt;5),'Survival Probabilities'!$C$11, if(and(F724&gt;= 5, F724&lt;10),'Survival Probabilities'!$C$12,if(and(F724&gt;= 10, F724&lt;20),'Survival Probabilities'!$C$13,if(and(F724&gt;= 20, F724&lt;30),'Survival Probabilities'!$C$14,if(and(F724&gt;= 30, F724&lt;40),'Survival Probabilities'!$C$15,if(and(F724&gt;= 40, F724&lt;50),'Survival Probabilities'!$C$16,if(and(F724&gt;= 50, F724&lt;60),'Survival Probabilities'!$C$17,if(and(F724&gt;= 60, F724&lt;70),'Survival Probabilities'!$C$18,if(and(F724&gt;= 70, F724&lt;80),5%,if(and(F724&gt;= 80, F724&lt;90),5%,if(isblank(F724),1))))))))))))</f>
        <v>0.4371257485</v>
      </c>
      <c r="Q724" s="4">
        <f>if(L724 = "C",'Survival Probabilities'!$C$7,if(L724="Q",'Survival Probabilities'!$C$8,if(L724="S",'Survival Probabilities'!$C$9,if(isblank(L724),1))))</f>
        <v>0.3369565217</v>
      </c>
      <c r="R724" s="5">
        <f>if(M724='Survival Probabilities'!$B$21,'Survival Probabilities'!$C$21,if(M724='Survival Probabilities'!$B$22,'Survival Probabilities'!$C$22,if(M724='Survival Probabilities'!$B$23,'Survival Probabilities'!$C$23,if(M724='Survival Probabilities'!$B$24,'Survival Probabilities'!$C$24,if(M724='Survival Probabilities'!$B$25,'Survival Probabilities'!$C$25,if(M724='Survival Probabilities'!$B$26,'Survival Probabilities'!$C$26,if(M724='Survival Probabilities'!$B$27,'Survival Probabilities'!$C$27,if(M724='Survival Probabilities'!$B$28,5%,if(M724="",1)))))))))</f>
        <v>1</v>
      </c>
      <c r="S724" s="4">
        <f t="shared" si="1"/>
        <v>0.01315625764</v>
      </c>
      <c r="T724" s="5">
        <f>if(S724&gt;='Survival Probabilities'!$J$4,1,0)</f>
        <v>0</v>
      </c>
      <c r="U724" s="5">
        <f t="shared" si="2"/>
        <v>1</v>
      </c>
    </row>
    <row r="725">
      <c r="A725" s="3">
        <v>724.0</v>
      </c>
      <c r="B725" s="3">
        <v>0.0</v>
      </c>
      <c r="C725" s="3">
        <v>2.0</v>
      </c>
      <c r="D725" s="3" t="s">
        <v>1021</v>
      </c>
      <c r="E725" s="3" t="s">
        <v>22</v>
      </c>
      <c r="F725" s="3">
        <v>50.0</v>
      </c>
      <c r="G725" s="3">
        <v>0.0</v>
      </c>
      <c r="H725" s="3">
        <v>0.0</v>
      </c>
      <c r="I725" s="3">
        <v>250643.0</v>
      </c>
      <c r="J725" s="3">
        <v>13.0</v>
      </c>
      <c r="L725" s="3" t="s">
        <v>24</v>
      </c>
      <c r="M725" s="5" t="str">
        <f t="shared" si="3"/>
        <v/>
      </c>
      <c r="N725" s="4">
        <f>if(C725=1,'Survival Probabilities'!$C$2,if(C725 = 2,'Survival Probabilities'!$C$3,if(C725 = 3,'Survival Probabilities'!$C$4,if(isblank(C725),1))))</f>
        <v>0.472826087</v>
      </c>
      <c r="O725" s="4">
        <f>if(E725 = "male",'Survival Probabilities'!$C$5,if(E725="female",'Survival Probabilities'!$C$6,if(isblank(E725),1)))</f>
        <v>0.1889081456</v>
      </c>
      <c r="P725" s="4">
        <f>if(F725 &lt; 1,'Survival Probabilities'!$C$10,if(and(F725&gt;= 1, F725&lt;5),'Survival Probabilities'!$C$11, if(and(F725&gt;= 5, F725&lt;10),'Survival Probabilities'!$C$12,if(and(F725&gt;= 10, F725&lt;20),'Survival Probabilities'!$C$13,if(and(F725&gt;= 20, F725&lt;30),'Survival Probabilities'!$C$14,if(and(F725&gt;= 30, F725&lt;40),'Survival Probabilities'!$C$15,if(and(F725&gt;= 40, F725&lt;50),'Survival Probabilities'!$C$16,if(and(F725&gt;= 50, F725&lt;60),'Survival Probabilities'!$C$17,if(and(F725&gt;= 60, F725&lt;70),'Survival Probabilities'!$C$18,if(and(F725&gt;= 70, F725&lt;80),5%,if(and(F725&gt;= 80, F725&lt;90),5%,if(isblank(F725),1))))))))))))</f>
        <v>0.4166666667</v>
      </c>
      <c r="Q725" s="4">
        <f>if(L725 = "C",'Survival Probabilities'!$C$7,if(L725="Q",'Survival Probabilities'!$C$8,if(L725="S",'Survival Probabilities'!$C$9,if(isblank(L725),1))))</f>
        <v>0.3369565217</v>
      </c>
      <c r="R725" s="5">
        <f>if(M725='Survival Probabilities'!$B$21,'Survival Probabilities'!$C$21,if(M725='Survival Probabilities'!$B$22,'Survival Probabilities'!$C$22,if(M725='Survival Probabilities'!$B$23,'Survival Probabilities'!$C$23,if(M725='Survival Probabilities'!$B$24,'Survival Probabilities'!$C$24,if(M725='Survival Probabilities'!$B$25,'Survival Probabilities'!$C$25,if(M725='Survival Probabilities'!$B$26,'Survival Probabilities'!$C$26,if(M725='Survival Probabilities'!$B$27,'Survival Probabilities'!$C$27,if(M725='Survival Probabilities'!$B$28,5%,if(M725="",1)))))))))</f>
        <v>1</v>
      </c>
      <c r="S725" s="4">
        <f t="shared" si="1"/>
        <v>0.01254049673</v>
      </c>
      <c r="T725" s="5">
        <f>if(S725&gt;='Survival Probabilities'!$J$4,1,0)</f>
        <v>0</v>
      </c>
      <c r="U725" s="5">
        <f t="shared" si="2"/>
        <v>1</v>
      </c>
    </row>
    <row r="726">
      <c r="A726" s="3">
        <v>725.0</v>
      </c>
      <c r="B726" s="3">
        <v>1.0</v>
      </c>
      <c r="C726" s="3">
        <v>1.0</v>
      </c>
      <c r="D726" s="3" t="s">
        <v>1022</v>
      </c>
      <c r="E726" s="3" t="s">
        <v>22</v>
      </c>
      <c r="F726" s="3">
        <v>27.0</v>
      </c>
      <c r="G726" s="3">
        <v>1.0</v>
      </c>
      <c r="H726" s="3">
        <v>0.0</v>
      </c>
      <c r="I726" s="3">
        <v>113806.0</v>
      </c>
      <c r="J726" s="3">
        <v>53.1</v>
      </c>
      <c r="K726" s="3" t="s">
        <v>1023</v>
      </c>
      <c r="L726" s="3" t="s">
        <v>24</v>
      </c>
      <c r="M726" s="5" t="str">
        <f t="shared" si="3"/>
        <v>E</v>
      </c>
      <c r="N726" s="4">
        <f>if(C726=1,'Survival Probabilities'!$C$2,if(C726 = 2,'Survival Probabilities'!$C$3,if(C726 = 3,'Survival Probabilities'!$C$4,if(isblank(C726),1))))</f>
        <v>0.6296296296</v>
      </c>
      <c r="O726" s="4">
        <f>if(E726 = "male",'Survival Probabilities'!$C$5,if(E726="female",'Survival Probabilities'!$C$6,if(isblank(E726),1)))</f>
        <v>0.1889081456</v>
      </c>
      <c r="P726" s="4">
        <f>if(F726 &lt; 1,'Survival Probabilities'!$C$10,if(and(F726&gt;= 1, F726&lt;5),'Survival Probabilities'!$C$11, if(and(F726&gt;= 5, F726&lt;10),'Survival Probabilities'!$C$12,if(and(F726&gt;= 10, F726&lt;20),'Survival Probabilities'!$C$13,if(and(F726&gt;= 20, F726&lt;30),'Survival Probabilities'!$C$14,if(and(F726&gt;= 30, F726&lt;40),'Survival Probabilities'!$C$15,if(and(F726&gt;= 40, F726&lt;50),'Survival Probabilities'!$C$16,if(and(F726&gt;= 50, F726&lt;60),'Survival Probabilities'!$C$17,if(and(F726&gt;= 60, F726&lt;70),'Survival Probabilities'!$C$18,if(and(F726&gt;= 70, F726&lt;80),5%,if(and(F726&gt;= 80, F726&lt;90),5%,if(isblank(F726),1))))))))))))</f>
        <v>0.35</v>
      </c>
      <c r="Q726" s="4">
        <f>if(L726 = "C",'Survival Probabilities'!$C$7,if(L726="Q",'Survival Probabilities'!$C$8,if(L726="S",'Survival Probabilities'!$C$9,if(isblank(L726),1))))</f>
        <v>0.3369565217</v>
      </c>
      <c r="R726" s="4">
        <f>if(M726='Survival Probabilities'!$B$21,'Survival Probabilities'!$C$21,if(M726='Survival Probabilities'!$B$22,'Survival Probabilities'!$C$22,if(M726='Survival Probabilities'!$B$23,'Survival Probabilities'!$C$23,if(M726='Survival Probabilities'!$B$24,'Survival Probabilities'!$C$24,if(M726='Survival Probabilities'!$B$25,'Survival Probabilities'!$C$25,if(M726='Survival Probabilities'!$B$26,'Survival Probabilities'!$C$26,if(M726='Survival Probabilities'!$B$27,'Survival Probabilities'!$C$27,if(M726='Survival Probabilities'!$B$28,5%,if(M726="",1)))))))))</f>
        <v>0.75</v>
      </c>
      <c r="S726" s="4">
        <f t="shared" si="1"/>
        <v>0.01052056384</v>
      </c>
      <c r="T726" s="5">
        <f>if(S726&gt;='Survival Probabilities'!$J$4,1,0)</f>
        <v>0</v>
      </c>
      <c r="U726" s="5">
        <f t="shared" si="2"/>
        <v>0</v>
      </c>
    </row>
    <row r="727">
      <c r="A727" s="3">
        <v>726.0</v>
      </c>
      <c r="B727" s="3">
        <v>0.0</v>
      </c>
      <c r="C727" s="3">
        <v>3.0</v>
      </c>
      <c r="D727" s="3" t="s">
        <v>1024</v>
      </c>
      <c r="E727" s="3" t="s">
        <v>22</v>
      </c>
      <c r="F727" s="3">
        <v>20.0</v>
      </c>
      <c r="G727" s="3">
        <v>0.0</v>
      </c>
      <c r="H727" s="3">
        <v>0.0</v>
      </c>
      <c r="I727" s="3">
        <v>315094.0</v>
      </c>
      <c r="J727" s="3">
        <v>8.6625</v>
      </c>
      <c r="L727" s="3" t="s">
        <v>24</v>
      </c>
      <c r="M727" s="5" t="str">
        <f t="shared" si="3"/>
        <v/>
      </c>
      <c r="N727" s="4">
        <f>if(C727=1,'Survival Probabilities'!$C$2,if(C727 = 2,'Survival Probabilities'!$C$3,if(C727 = 3,'Survival Probabilities'!$C$4,if(isblank(C727),1))))</f>
        <v>0.2428571429</v>
      </c>
      <c r="O727" s="4">
        <f>if(E727 = "male",'Survival Probabilities'!$C$5,if(E727="female",'Survival Probabilities'!$C$6,if(isblank(E727),1)))</f>
        <v>0.1889081456</v>
      </c>
      <c r="P727" s="4">
        <f>if(F727 &lt; 1,'Survival Probabilities'!$C$10,if(and(F727&gt;= 1, F727&lt;5),'Survival Probabilities'!$C$11, if(and(F727&gt;= 5, F727&lt;10),'Survival Probabilities'!$C$12,if(and(F727&gt;= 10, F727&lt;20),'Survival Probabilities'!$C$13,if(and(F727&gt;= 20, F727&lt;30),'Survival Probabilities'!$C$14,if(and(F727&gt;= 30, F727&lt;40),'Survival Probabilities'!$C$15,if(and(F727&gt;= 40, F727&lt;50),'Survival Probabilities'!$C$16,if(and(F727&gt;= 50, F727&lt;60),'Survival Probabilities'!$C$17,if(and(F727&gt;= 60, F727&lt;70),'Survival Probabilities'!$C$18,if(and(F727&gt;= 70, F727&lt;80),5%,if(and(F727&gt;= 80, F727&lt;90),5%,if(isblank(F727),1))))))))))))</f>
        <v>0.35</v>
      </c>
      <c r="Q727" s="4">
        <f>if(L727 = "C",'Survival Probabilities'!$C$7,if(L727="Q",'Survival Probabilities'!$C$8,if(L727="S",'Survival Probabilities'!$C$9,if(isblank(L727),1))))</f>
        <v>0.3369565217</v>
      </c>
      <c r="R727" s="5">
        <f>if(M727='Survival Probabilities'!$B$21,'Survival Probabilities'!$C$21,if(M727='Survival Probabilities'!$B$22,'Survival Probabilities'!$C$22,if(M727='Survival Probabilities'!$B$23,'Survival Probabilities'!$C$23,if(M727='Survival Probabilities'!$B$24,'Survival Probabilities'!$C$24,if(M727='Survival Probabilities'!$B$25,'Survival Probabilities'!$C$25,if(M727='Survival Probabilities'!$B$26,'Survival Probabilities'!$C$26,if(M727='Survival Probabilities'!$B$27,'Survival Probabilities'!$C$27,if(M727='Survival Probabilities'!$B$28,5%,if(M727="",1)))))))))</f>
        <v>1</v>
      </c>
      <c r="S727" s="4">
        <f t="shared" si="1"/>
        <v>0.005410575691</v>
      </c>
      <c r="T727" s="5">
        <f>if(S727&gt;='Survival Probabilities'!$J$4,1,0)</f>
        <v>0</v>
      </c>
      <c r="U727" s="5">
        <f t="shared" si="2"/>
        <v>1</v>
      </c>
    </row>
    <row r="728">
      <c r="A728" s="3">
        <v>727.0</v>
      </c>
      <c r="B728" s="3">
        <v>1.0</v>
      </c>
      <c r="C728" s="3">
        <v>2.0</v>
      </c>
      <c r="D728" s="3" t="s">
        <v>1025</v>
      </c>
      <c r="E728" s="3" t="s">
        <v>26</v>
      </c>
      <c r="F728" s="3">
        <v>30.0</v>
      </c>
      <c r="G728" s="3">
        <v>3.0</v>
      </c>
      <c r="H728" s="3">
        <v>0.0</v>
      </c>
      <c r="I728" s="3">
        <v>31027.0</v>
      </c>
      <c r="J728" s="3">
        <v>21.0</v>
      </c>
      <c r="L728" s="3" t="s">
        <v>24</v>
      </c>
      <c r="M728" s="5" t="str">
        <f t="shared" si="3"/>
        <v/>
      </c>
      <c r="N728" s="4">
        <f>if(C728=1,'Survival Probabilities'!$C$2,if(C728 = 2,'Survival Probabilities'!$C$3,if(C728 = 3,'Survival Probabilities'!$C$4,if(isblank(C728),1))))</f>
        <v>0.472826087</v>
      </c>
      <c r="O728" s="4">
        <f>if(E728 = "male",'Survival Probabilities'!$C$5,if(E728="female",'Survival Probabilities'!$C$6,if(isblank(E728),1)))</f>
        <v>0.7420382166</v>
      </c>
      <c r="P728" s="4">
        <f>if(F728 &lt; 1,'Survival Probabilities'!$C$10,if(and(F728&gt;= 1, F728&lt;5),'Survival Probabilities'!$C$11, if(and(F728&gt;= 5, F728&lt;10),'Survival Probabilities'!$C$12,if(and(F728&gt;= 10, F728&lt;20),'Survival Probabilities'!$C$13,if(and(F728&gt;= 20, F728&lt;30),'Survival Probabilities'!$C$14,if(and(F728&gt;= 30, F728&lt;40),'Survival Probabilities'!$C$15,if(and(F728&gt;= 40, F728&lt;50),'Survival Probabilities'!$C$16,if(and(F728&gt;= 50, F728&lt;60),'Survival Probabilities'!$C$17,if(and(F728&gt;= 60, F728&lt;70),'Survival Probabilities'!$C$18,if(and(F728&gt;= 70, F728&lt;80),5%,if(and(F728&gt;= 80, F728&lt;90),5%,if(isblank(F728),1))))))))))))</f>
        <v>0.4371257485</v>
      </c>
      <c r="Q728" s="4">
        <f>if(L728 = "C",'Survival Probabilities'!$C$7,if(L728="Q",'Survival Probabilities'!$C$8,if(L728="S",'Survival Probabilities'!$C$9,if(isblank(L728),1))))</f>
        <v>0.3369565217</v>
      </c>
      <c r="R728" s="5">
        <f>if(M728='Survival Probabilities'!$B$21,'Survival Probabilities'!$C$21,if(M728='Survival Probabilities'!$B$22,'Survival Probabilities'!$C$22,if(M728='Survival Probabilities'!$B$23,'Survival Probabilities'!$C$23,if(M728='Survival Probabilities'!$B$24,'Survival Probabilities'!$C$24,if(M728='Survival Probabilities'!$B$25,'Survival Probabilities'!$C$25,if(M728='Survival Probabilities'!$B$26,'Survival Probabilities'!$C$26,if(M728='Survival Probabilities'!$B$27,'Survival Probabilities'!$C$27,if(M728='Survival Probabilities'!$B$28,5%,if(M728="",1)))))))))</f>
        <v>1</v>
      </c>
      <c r="S728" s="4">
        <f t="shared" si="1"/>
        <v>0.05167826898</v>
      </c>
      <c r="T728" s="5">
        <f>if(S728&gt;='Survival Probabilities'!$J$4,1,0)</f>
        <v>1</v>
      </c>
      <c r="U728" s="5">
        <f t="shared" si="2"/>
        <v>1</v>
      </c>
    </row>
    <row r="729">
      <c r="A729" s="3">
        <v>728.0</v>
      </c>
      <c r="B729" s="3">
        <v>1.0</v>
      </c>
      <c r="C729" s="3">
        <v>3.0</v>
      </c>
      <c r="D729" s="3" t="s">
        <v>1026</v>
      </c>
      <c r="E729" s="3" t="s">
        <v>26</v>
      </c>
      <c r="G729" s="3">
        <v>0.0</v>
      </c>
      <c r="H729" s="3">
        <v>0.0</v>
      </c>
      <c r="I729" s="3">
        <v>36866.0</v>
      </c>
      <c r="J729" s="3">
        <v>7.7375</v>
      </c>
      <c r="L729" s="3" t="s">
        <v>36</v>
      </c>
      <c r="M729" s="5" t="str">
        <f t="shared" si="3"/>
        <v/>
      </c>
      <c r="N729" s="4">
        <f>if(C729=1,'Survival Probabilities'!$C$2,if(C729 = 2,'Survival Probabilities'!$C$3,if(C729 = 3,'Survival Probabilities'!$C$4,if(isblank(C729),1))))</f>
        <v>0.2428571429</v>
      </c>
      <c r="O729" s="4">
        <f>if(E729 = "male",'Survival Probabilities'!$C$5,if(E729="female",'Survival Probabilities'!$C$6,if(isblank(E729),1)))</f>
        <v>0.7420382166</v>
      </c>
      <c r="P729" s="4">
        <f>if(F729 &lt; 1,'Survival Probabilities'!$C$10,if(and(F729&gt;= 1, F729&lt;5),'Survival Probabilities'!$C$11, if(and(F729&gt;= 5, F729&lt;10),'Survival Probabilities'!$C$12,if(and(F729&gt;= 10, F729&lt;20),'Survival Probabilities'!$C$13,if(and(F729&gt;= 20, F729&lt;30),'Survival Probabilities'!$C$14,if(and(F729&gt;= 30, F729&lt;40),'Survival Probabilities'!$C$15,if(and(F729&gt;= 40, F729&lt;50),'Survival Probabilities'!$C$16,if(and(F729&gt;= 50, F729&lt;60),'Survival Probabilities'!$C$17,if(and(F729&gt;= 60, F729&lt;70),'Survival Probabilities'!$C$18,if(and(F729&gt;= 70, F729&lt;80),5%,if(and(F729&gt;= 80, F729&lt;90),5%,if(isblank(F729),1))))))))))))</f>
        <v>1</v>
      </c>
      <c r="Q729" s="4">
        <f>if(L729 = "C",'Survival Probabilities'!$C$7,if(L729="Q",'Survival Probabilities'!$C$8,if(L729="S",'Survival Probabilities'!$C$9,if(isblank(L729),1))))</f>
        <v>0.3896103896</v>
      </c>
      <c r="R729" s="5">
        <f>if(M729='Survival Probabilities'!$B$21,'Survival Probabilities'!$C$21,if(M729='Survival Probabilities'!$B$22,'Survival Probabilities'!$C$22,if(M729='Survival Probabilities'!$B$23,'Survival Probabilities'!$C$23,if(M729='Survival Probabilities'!$B$24,'Survival Probabilities'!$C$24,if(M729='Survival Probabilities'!$B$25,'Survival Probabilities'!$C$25,if(M729='Survival Probabilities'!$B$26,'Survival Probabilities'!$C$26,if(M729='Survival Probabilities'!$B$27,'Survival Probabilities'!$C$27,if(M729='Survival Probabilities'!$B$28,5%,if(M729="",1)))))))))</f>
        <v>1</v>
      </c>
      <c r="S729" s="4">
        <f t="shared" si="1"/>
        <v>0.07021140825</v>
      </c>
      <c r="T729" s="5">
        <f>if(S729&gt;='Survival Probabilities'!$J$4,1,0)</f>
        <v>1</v>
      </c>
      <c r="U729" s="5">
        <f t="shared" si="2"/>
        <v>1</v>
      </c>
    </row>
    <row r="730">
      <c r="A730" s="3">
        <v>729.0</v>
      </c>
      <c r="B730" s="3">
        <v>0.0</v>
      </c>
      <c r="C730" s="3">
        <v>2.0</v>
      </c>
      <c r="D730" s="3" t="s">
        <v>1027</v>
      </c>
      <c r="E730" s="3" t="s">
        <v>22</v>
      </c>
      <c r="F730" s="3">
        <v>25.0</v>
      </c>
      <c r="G730" s="3">
        <v>1.0</v>
      </c>
      <c r="H730" s="3">
        <v>0.0</v>
      </c>
      <c r="I730" s="3">
        <v>236853.0</v>
      </c>
      <c r="J730" s="3">
        <v>26.0</v>
      </c>
      <c r="L730" s="3" t="s">
        <v>24</v>
      </c>
      <c r="M730" s="5" t="str">
        <f t="shared" si="3"/>
        <v/>
      </c>
      <c r="N730" s="4">
        <f>if(C730=1,'Survival Probabilities'!$C$2,if(C730 = 2,'Survival Probabilities'!$C$3,if(C730 = 3,'Survival Probabilities'!$C$4,if(isblank(C730),1))))</f>
        <v>0.472826087</v>
      </c>
      <c r="O730" s="4">
        <f>if(E730 = "male",'Survival Probabilities'!$C$5,if(E730="female",'Survival Probabilities'!$C$6,if(isblank(E730),1)))</f>
        <v>0.1889081456</v>
      </c>
      <c r="P730" s="4">
        <f>if(F730 &lt; 1,'Survival Probabilities'!$C$10,if(and(F730&gt;= 1, F730&lt;5),'Survival Probabilities'!$C$11, if(and(F730&gt;= 5, F730&lt;10),'Survival Probabilities'!$C$12,if(and(F730&gt;= 10, F730&lt;20),'Survival Probabilities'!$C$13,if(and(F730&gt;= 20, F730&lt;30),'Survival Probabilities'!$C$14,if(and(F730&gt;= 30, F730&lt;40),'Survival Probabilities'!$C$15,if(and(F730&gt;= 40, F730&lt;50),'Survival Probabilities'!$C$16,if(and(F730&gt;= 50, F730&lt;60),'Survival Probabilities'!$C$17,if(and(F730&gt;= 60, F730&lt;70),'Survival Probabilities'!$C$18,if(and(F730&gt;= 70, F730&lt;80),5%,if(and(F730&gt;= 80, F730&lt;90),5%,if(isblank(F730),1))))))))))))</f>
        <v>0.35</v>
      </c>
      <c r="Q730" s="4">
        <f>if(L730 = "C",'Survival Probabilities'!$C$7,if(L730="Q",'Survival Probabilities'!$C$8,if(L730="S",'Survival Probabilities'!$C$9,if(isblank(L730),1))))</f>
        <v>0.3369565217</v>
      </c>
      <c r="R730" s="5">
        <f>if(M730='Survival Probabilities'!$B$21,'Survival Probabilities'!$C$21,if(M730='Survival Probabilities'!$B$22,'Survival Probabilities'!$C$22,if(M730='Survival Probabilities'!$B$23,'Survival Probabilities'!$C$23,if(M730='Survival Probabilities'!$B$24,'Survival Probabilities'!$C$24,if(M730='Survival Probabilities'!$B$25,'Survival Probabilities'!$C$25,if(M730='Survival Probabilities'!$B$26,'Survival Probabilities'!$C$26,if(M730='Survival Probabilities'!$B$27,'Survival Probabilities'!$C$27,if(M730='Survival Probabilities'!$B$28,5%,if(M730="",1)))))))))</f>
        <v>1</v>
      </c>
      <c r="S730" s="4">
        <f t="shared" si="1"/>
        <v>0.01053401725</v>
      </c>
      <c r="T730" s="5">
        <f>if(S730&gt;='Survival Probabilities'!$J$4,1,0)</f>
        <v>0</v>
      </c>
      <c r="U730" s="5">
        <f t="shared" si="2"/>
        <v>1</v>
      </c>
    </row>
    <row r="731">
      <c r="A731" s="3">
        <v>730.0</v>
      </c>
      <c r="B731" s="3">
        <v>0.0</v>
      </c>
      <c r="C731" s="3">
        <v>3.0</v>
      </c>
      <c r="D731" s="3" t="s">
        <v>1028</v>
      </c>
      <c r="E731" s="3" t="s">
        <v>26</v>
      </c>
      <c r="F731" s="3">
        <v>25.0</v>
      </c>
      <c r="G731" s="3">
        <v>1.0</v>
      </c>
      <c r="H731" s="3">
        <v>0.0</v>
      </c>
      <c r="I731" s="3" t="s">
        <v>1029</v>
      </c>
      <c r="J731" s="3">
        <v>7.925</v>
      </c>
      <c r="L731" s="3" t="s">
        <v>24</v>
      </c>
      <c r="M731" s="5" t="str">
        <f t="shared" si="3"/>
        <v/>
      </c>
      <c r="N731" s="4">
        <f>if(C731=1,'Survival Probabilities'!$C$2,if(C731 = 2,'Survival Probabilities'!$C$3,if(C731 = 3,'Survival Probabilities'!$C$4,if(isblank(C731),1))))</f>
        <v>0.2428571429</v>
      </c>
      <c r="O731" s="4">
        <f>if(E731 = "male",'Survival Probabilities'!$C$5,if(E731="female",'Survival Probabilities'!$C$6,if(isblank(E731),1)))</f>
        <v>0.7420382166</v>
      </c>
      <c r="P731" s="4">
        <f>if(F731 &lt; 1,'Survival Probabilities'!$C$10,if(and(F731&gt;= 1, F731&lt;5),'Survival Probabilities'!$C$11, if(and(F731&gt;= 5, F731&lt;10),'Survival Probabilities'!$C$12,if(and(F731&gt;= 10, F731&lt;20),'Survival Probabilities'!$C$13,if(and(F731&gt;= 20, F731&lt;30),'Survival Probabilities'!$C$14,if(and(F731&gt;= 30, F731&lt;40),'Survival Probabilities'!$C$15,if(and(F731&gt;= 40, F731&lt;50),'Survival Probabilities'!$C$16,if(and(F731&gt;= 50, F731&lt;60),'Survival Probabilities'!$C$17,if(and(F731&gt;= 60, F731&lt;70),'Survival Probabilities'!$C$18,if(and(F731&gt;= 70, F731&lt;80),5%,if(and(F731&gt;= 80, F731&lt;90),5%,if(isblank(F731),1))))))))))))</f>
        <v>0.35</v>
      </c>
      <c r="Q731" s="4">
        <f>if(L731 = "C",'Survival Probabilities'!$C$7,if(L731="Q",'Survival Probabilities'!$C$8,if(L731="S",'Survival Probabilities'!$C$9,if(isblank(L731),1))))</f>
        <v>0.3369565217</v>
      </c>
      <c r="R731" s="5">
        <f>if(M731='Survival Probabilities'!$B$21,'Survival Probabilities'!$C$21,if(M731='Survival Probabilities'!$B$22,'Survival Probabilities'!$C$22,if(M731='Survival Probabilities'!$B$23,'Survival Probabilities'!$C$23,if(M731='Survival Probabilities'!$B$24,'Survival Probabilities'!$C$24,if(M731='Survival Probabilities'!$B$25,'Survival Probabilities'!$C$25,if(M731='Survival Probabilities'!$B$26,'Survival Probabilities'!$C$26,if(M731='Survival Probabilities'!$B$27,'Survival Probabilities'!$C$27,if(M731='Survival Probabilities'!$B$28,5%,if(M731="",1)))))))))</f>
        <v>1</v>
      </c>
      <c r="S731" s="4">
        <f t="shared" si="1"/>
        <v>0.0212529424</v>
      </c>
      <c r="T731" s="5">
        <f>if(S731&gt;='Survival Probabilities'!$J$4,1,0)</f>
        <v>0</v>
      </c>
      <c r="U731" s="5">
        <f t="shared" si="2"/>
        <v>1</v>
      </c>
    </row>
    <row r="732">
      <c r="A732" s="3">
        <v>731.0</v>
      </c>
      <c r="B732" s="3">
        <v>1.0</v>
      </c>
      <c r="C732" s="3">
        <v>1.0</v>
      </c>
      <c r="D732" s="3" t="s">
        <v>1030</v>
      </c>
      <c r="E732" s="3" t="s">
        <v>26</v>
      </c>
      <c r="F732" s="3">
        <v>29.0</v>
      </c>
      <c r="G732" s="3">
        <v>0.0</v>
      </c>
      <c r="H732" s="3">
        <v>0.0</v>
      </c>
      <c r="I732" s="3">
        <v>24160.0</v>
      </c>
      <c r="J732" s="3">
        <v>211.3375</v>
      </c>
      <c r="K732" s="3" t="s">
        <v>978</v>
      </c>
      <c r="L732" s="3" t="s">
        <v>24</v>
      </c>
      <c r="M732" s="5" t="str">
        <f t="shared" si="3"/>
        <v>B</v>
      </c>
      <c r="N732" s="4">
        <f>if(C732=1,'Survival Probabilities'!$C$2,if(C732 = 2,'Survival Probabilities'!$C$3,if(C732 = 3,'Survival Probabilities'!$C$4,if(isblank(C732),1))))</f>
        <v>0.6296296296</v>
      </c>
      <c r="O732" s="4">
        <f>if(E732 = "male",'Survival Probabilities'!$C$5,if(E732="female",'Survival Probabilities'!$C$6,if(isblank(E732),1)))</f>
        <v>0.7420382166</v>
      </c>
      <c r="P732" s="4">
        <f>if(F732 &lt; 1,'Survival Probabilities'!$C$10,if(and(F732&gt;= 1, F732&lt;5),'Survival Probabilities'!$C$11, if(and(F732&gt;= 5, F732&lt;10),'Survival Probabilities'!$C$12,if(and(F732&gt;= 10, F732&lt;20),'Survival Probabilities'!$C$13,if(and(F732&gt;= 20, F732&lt;30),'Survival Probabilities'!$C$14,if(and(F732&gt;= 30, F732&lt;40),'Survival Probabilities'!$C$15,if(and(F732&gt;= 40, F732&lt;50),'Survival Probabilities'!$C$16,if(and(F732&gt;= 50, F732&lt;60),'Survival Probabilities'!$C$17,if(and(F732&gt;= 60, F732&lt;70),'Survival Probabilities'!$C$18,if(and(F732&gt;= 70, F732&lt;80),5%,if(and(F732&gt;= 80, F732&lt;90),5%,if(isblank(F732),1))))))))))))</f>
        <v>0.35</v>
      </c>
      <c r="Q732" s="4">
        <f>if(L732 = "C",'Survival Probabilities'!$C$7,if(L732="Q",'Survival Probabilities'!$C$8,if(L732="S",'Survival Probabilities'!$C$9,if(isblank(L732),1))))</f>
        <v>0.3369565217</v>
      </c>
      <c r="R732" s="4">
        <f>if(M732='Survival Probabilities'!$B$21,'Survival Probabilities'!$C$21,if(M732='Survival Probabilities'!$B$22,'Survival Probabilities'!$C$22,if(M732='Survival Probabilities'!$B$23,'Survival Probabilities'!$C$23,if(M732='Survival Probabilities'!$B$24,'Survival Probabilities'!$C$24,if(M732='Survival Probabilities'!$B$25,'Survival Probabilities'!$C$25,if(M732='Survival Probabilities'!$B$26,'Survival Probabilities'!$C$26,if(M732='Survival Probabilities'!$B$27,'Survival Probabilities'!$C$27,if(M732='Survival Probabilities'!$B$28,5%,if(M732="",1)))))))))</f>
        <v>0.7446808511</v>
      </c>
      <c r="S732" s="4">
        <f t="shared" si="1"/>
        <v>0.04103207949</v>
      </c>
      <c r="T732" s="5">
        <f>if(S732&gt;='Survival Probabilities'!$J$4,1,0)</f>
        <v>1</v>
      </c>
      <c r="U732" s="5">
        <f t="shared" si="2"/>
        <v>1</v>
      </c>
    </row>
    <row r="733">
      <c r="A733" s="3">
        <v>732.0</v>
      </c>
      <c r="B733" s="3">
        <v>0.0</v>
      </c>
      <c r="C733" s="3">
        <v>3.0</v>
      </c>
      <c r="D733" s="3" t="s">
        <v>1031</v>
      </c>
      <c r="E733" s="3" t="s">
        <v>22</v>
      </c>
      <c r="F733" s="3">
        <v>11.0</v>
      </c>
      <c r="G733" s="3">
        <v>0.0</v>
      </c>
      <c r="H733" s="3">
        <v>0.0</v>
      </c>
      <c r="I733" s="3">
        <v>2699.0</v>
      </c>
      <c r="J733" s="3">
        <v>18.7875</v>
      </c>
      <c r="L733" s="3" t="s">
        <v>29</v>
      </c>
      <c r="M733" s="5" t="str">
        <f t="shared" si="3"/>
        <v/>
      </c>
      <c r="N733" s="4">
        <f>if(C733=1,'Survival Probabilities'!$C$2,if(C733 = 2,'Survival Probabilities'!$C$3,if(C733 = 3,'Survival Probabilities'!$C$4,if(isblank(C733),1))))</f>
        <v>0.2428571429</v>
      </c>
      <c r="O733" s="4">
        <f>if(E733 = "male",'Survival Probabilities'!$C$5,if(E733="female",'Survival Probabilities'!$C$6,if(isblank(E733),1)))</f>
        <v>0.1889081456</v>
      </c>
      <c r="P733" s="4">
        <f>if(F733 &lt; 1,'Survival Probabilities'!$C$10,if(and(F733&gt;= 1, F733&lt;5),'Survival Probabilities'!$C$11, if(and(F733&gt;= 5, F733&lt;10),'Survival Probabilities'!$C$12,if(and(F733&gt;= 10, F733&lt;20),'Survival Probabilities'!$C$13,if(and(F733&gt;= 20, F733&lt;30),'Survival Probabilities'!$C$14,if(and(F733&gt;= 30, F733&lt;40),'Survival Probabilities'!$C$15,if(and(F733&gt;= 40, F733&lt;50),'Survival Probabilities'!$C$16,if(and(F733&gt;= 50, F733&lt;60),'Survival Probabilities'!$C$17,if(and(F733&gt;= 60, F733&lt;70),'Survival Probabilities'!$C$18,if(and(F733&gt;= 70, F733&lt;80),5%,if(and(F733&gt;= 80, F733&lt;90),5%,if(isblank(F733),1))))))))))))</f>
        <v>0.4019607843</v>
      </c>
      <c r="Q733" s="4">
        <f>if(L733 = "C",'Survival Probabilities'!$C$7,if(L733="Q",'Survival Probabilities'!$C$8,if(L733="S",'Survival Probabilities'!$C$9,if(isblank(L733),1))))</f>
        <v>0.5535714286</v>
      </c>
      <c r="R733" s="5">
        <f>if(M733='Survival Probabilities'!$B$21,'Survival Probabilities'!$C$21,if(M733='Survival Probabilities'!$B$22,'Survival Probabilities'!$C$22,if(M733='Survival Probabilities'!$B$23,'Survival Probabilities'!$C$23,if(M733='Survival Probabilities'!$B$24,'Survival Probabilities'!$C$24,if(M733='Survival Probabilities'!$B$25,'Survival Probabilities'!$C$25,if(M733='Survival Probabilities'!$B$26,'Survival Probabilities'!$C$26,if(M733='Survival Probabilities'!$B$27,'Survival Probabilities'!$C$27,if(M733='Survival Probabilities'!$B$28,5%,if(M733="",1)))))))))</f>
        <v>1</v>
      </c>
      <c r="S733" s="4">
        <f t="shared" si="1"/>
        <v>0.01020842913</v>
      </c>
      <c r="T733" s="5">
        <f>if(S733&gt;='Survival Probabilities'!$J$4,1,0)</f>
        <v>0</v>
      </c>
      <c r="U733" s="5">
        <f t="shared" si="2"/>
        <v>1</v>
      </c>
    </row>
    <row r="734">
      <c r="A734" s="3">
        <v>733.0</v>
      </c>
      <c r="B734" s="3">
        <v>0.0</v>
      </c>
      <c r="C734" s="3">
        <v>2.0</v>
      </c>
      <c r="D734" s="3" t="s">
        <v>1032</v>
      </c>
      <c r="E734" s="3" t="s">
        <v>22</v>
      </c>
      <c r="G734" s="3">
        <v>0.0</v>
      </c>
      <c r="H734" s="3">
        <v>0.0</v>
      </c>
      <c r="I734" s="3">
        <v>239855.0</v>
      </c>
      <c r="J734" s="3">
        <v>0.0</v>
      </c>
      <c r="L734" s="3" t="s">
        <v>24</v>
      </c>
      <c r="M734" s="5" t="str">
        <f t="shared" si="3"/>
        <v/>
      </c>
      <c r="N734" s="4">
        <f>if(C734=1,'Survival Probabilities'!$C$2,if(C734 = 2,'Survival Probabilities'!$C$3,if(C734 = 3,'Survival Probabilities'!$C$4,if(isblank(C734),1))))</f>
        <v>0.472826087</v>
      </c>
      <c r="O734" s="4">
        <f>if(E734 = "male",'Survival Probabilities'!$C$5,if(E734="female",'Survival Probabilities'!$C$6,if(isblank(E734),1)))</f>
        <v>0.1889081456</v>
      </c>
      <c r="P734" s="4">
        <f>if(F734 &lt; 1,'Survival Probabilities'!$C$10,if(and(F734&gt;= 1, F734&lt;5),'Survival Probabilities'!$C$11, if(and(F734&gt;= 5, F734&lt;10),'Survival Probabilities'!$C$12,if(and(F734&gt;= 10, F734&lt;20),'Survival Probabilities'!$C$13,if(and(F734&gt;= 20, F734&lt;30),'Survival Probabilities'!$C$14,if(and(F734&gt;= 30, F734&lt;40),'Survival Probabilities'!$C$15,if(and(F734&gt;= 40, F734&lt;50),'Survival Probabilities'!$C$16,if(and(F734&gt;= 50, F734&lt;60),'Survival Probabilities'!$C$17,if(and(F734&gt;= 60, F734&lt;70),'Survival Probabilities'!$C$18,if(and(F734&gt;= 70, F734&lt;80),5%,if(and(F734&gt;= 80, F734&lt;90),5%,if(isblank(F734),1))))))))))))</f>
        <v>1</v>
      </c>
      <c r="Q734" s="4">
        <f>if(L734 = "C",'Survival Probabilities'!$C$7,if(L734="Q",'Survival Probabilities'!$C$8,if(L734="S",'Survival Probabilities'!$C$9,if(isblank(L734),1))))</f>
        <v>0.3369565217</v>
      </c>
      <c r="R734" s="5">
        <f>if(M734='Survival Probabilities'!$B$21,'Survival Probabilities'!$C$21,if(M734='Survival Probabilities'!$B$22,'Survival Probabilities'!$C$22,if(M734='Survival Probabilities'!$B$23,'Survival Probabilities'!$C$23,if(M734='Survival Probabilities'!$B$24,'Survival Probabilities'!$C$24,if(M734='Survival Probabilities'!$B$25,'Survival Probabilities'!$C$25,if(M734='Survival Probabilities'!$B$26,'Survival Probabilities'!$C$26,if(M734='Survival Probabilities'!$B$27,'Survival Probabilities'!$C$27,if(M734='Survival Probabilities'!$B$28,5%,if(M734="",1)))))))))</f>
        <v>1</v>
      </c>
      <c r="S734" s="4">
        <f t="shared" si="1"/>
        <v>0.03009719215</v>
      </c>
      <c r="T734" s="5">
        <f>if(S734&gt;='Survival Probabilities'!$J$4,1,0)</f>
        <v>1</v>
      </c>
      <c r="U734" s="5">
        <f t="shared" si="2"/>
        <v>0</v>
      </c>
    </row>
    <row r="735">
      <c r="A735" s="3">
        <v>734.0</v>
      </c>
      <c r="B735" s="3">
        <v>0.0</v>
      </c>
      <c r="C735" s="3">
        <v>2.0</v>
      </c>
      <c r="D735" s="3" t="s">
        <v>1033</v>
      </c>
      <c r="E735" s="3" t="s">
        <v>22</v>
      </c>
      <c r="F735" s="3">
        <v>23.0</v>
      </c>
      <c r="G735" s="3">
        <v>0.0</v>
      </c>
      <c r="H735" s="3">
        <v>0.0</v>
      </c>
      <c r="I735" s="3">
        <v>28425.0</v>
      </c>
      <c r="J735" s="3">
        <v>13.0</v>
      </c>
      <c r="L735" s="3" t="s">
        <v>24</v>
      </c>
      <c r="M735" s="5" t="str">
        <f t="shared" si="3"/>
        <v/>
      </c>
      <c r="N735" s="4">
        <f>if(C735=1,'Survival Probabilities'!$C$2,if(C735 = 2,'Survival Probabilities'!$C$3,if(C735 = 3,'Survival Probabilities'!$C$4,if(isblank(C735),1))))</f>
        <v>0.472826087</v>
      </c>
      <c r="O735" s="4">
        <f>if(E735 = "male",'Survival Probabilities'!$C$5,if(E735="female",'Survival Probabilities'!$C$6,if(isblank(E735),1)))</f>
        <v>0.1889081456</v>
      </c>
      <c r="P735" s="4">
        <f>if(F735 &lt; 1,'Survival Probabilities'!$C$10,if(and(F735&gt;= 1, F735&lt;5),'Survival Probabilities'!$C$11, if(and(F735&gt;= 5, F735&lt;10),'Survival Probabilities'!$C$12,if(and(F735&gt;= 10, F735&lt;20),'Survival Probabilities'!$C$13,if(and(F735&gt;= 20, F735&lt;30),'Survival Probabilities'!$C$14,if(and(F735&gt;= 30, F735&lt;40),'Survival Probabilities'!$C$15,if(and(F735&gt;= 40, F735&lt;50),'Survival Probabilities'!$C$16,if(and(F735&gt;= 50, F735&lt;60),'Survival Probabilities'!$C$17,if(and(F735&gt;= 60, F735&lt;70),'Survival Probabilities'!$C$18,if(and(F735&gt;= 70, F735&lt;80),5%,if(and(F735&gt;= 80, F735&lt;90),5%,if(isblank(F735),1))))))))))))</f>
        <v>0.35</v>
      </c>
      <c r="Q735" s="4">
        <f>if(L735 = "C",'Survival Probabilities'!$C$7,if(L735="Q",'Survival Probabilities'!$C$8,if(L735="S",'Survival Probabilities'!$C$9,if(isblank(L735),1))))</f>
        <v>0.3369565217</v>
      </c>
      <c r="R735" s="5">
        <f>if(M735='Survival Probabilities'!$B$21,'Survival Probabilities'!$C$21,if(M735='Survival Probabilities'!$B$22,'Survival Probabilities'!$C$22,if(M735='Survival Probabilities'!$B$23,'Survival Probabilities'!$C$23,if(M735='Survival Probabilities'!$B$24,'Survival Probabilities'!$C$24,if(M735='Survival Probabilities'!$B$25,'Survival Probabilities'!$C$25,if(M735='Survival Probabilities'!$B$26,'Survival Probabilities'!$C$26,if(M735='Survival Probabilities'!$B$27,'Survival Probabilities'!$C$27,if(M735='Survival Probabilities'!$B$28,5%,if(M735="",1)))))))))</f>
        <v>1</v>
      </c>
      <c r="S735" s="4">
        <f t="shared" si="1"/>
        <v>0.01053401725</v>
      </c>
      <c r="T735" s="5">
        <f>if(S735&gt;='Survival Probabilities'!$J$4,1,0)</f>
        <v>0</v>
      </c>
      <c r="U735" s="5">
        <f t="shared" si="2"/>
        <v>1</v>
      </c>
    </row>
    <row r="736">
      <c r="A736" s="3">
        <v>735.0</v>
      </c>
      <c r="B736" s="3">
        <v>0.0</v>
      </c>
      <c r="C736" s="3">
        <v>2.0</v>
      </c>
      <c r="D736" s="3" t="s">
        <v>1034</v>
      </c>
      <c r="E736" s="3" t="s">
        <v>22</v>
      </c>
      <c r="F736" s="3">
        <v>23.0</v>
      </c>
      <c r="G736" s="3">
        <v>0.0</v>
      </c>
      <c r="H736" s="3">
        <v>0.0</v>
      </c>
      <c r="I736" s="3">
        <v>233639.0</v>
      </c>
      <c r="J736" s="3">
        <v>13.0</v>
      </c>
      <c r="L736" s="3" t="s">
        <v>24</v>
      </c>
      <c r="M736" s="5" t="str">
        <f t="shared" si="3"/>
        <v/>
      </c>
      <c r="N736" s="4">
        <f>if(C736=1,'Survival Probabilities'!$C$2,if(C736 = 2,'Survival Probabilities'!$C$3,if(C736 = 3,'Survival Probabilities'!$C$4,if(isblank(C736),1))))</f>
        <v>0.472826087</v>
      </c>
      <c r="O736" s="4">
        <f>if(E736 = "male",'Survival Probabilities'!$C$5,if(E736="female",'Survival Probabilities'!$C$6,if(isblank(E736),1)))</f>
        <v>0.1889081456</v>
      </c>
      <c r="P736" s="4">
        <f>if(F736 &lt; 1,'Survival Probabilities'!$C$10,if(and(F736&gt;= 1, F736&lt;5),'Survival Probabilities'!$C$11, if(and(F736&gt;= 5, F736&lt;10),'Survival Probabilities'!$C$12,if(and(F736&gt;= 10, F736&lt;20),'Survival Probabilities'!$C$13,if(and(F736&gt;= 20, F736&lt;30),'Survival Probabilities'!$C$14,if(and(F736&gt;= 30, F736&lt;40),'Survival Probabilities'!$C$15,if(and(F736&gt;= 40, F736&lt;50),'Survival Probabilities'!$C$16,if(and(F736&gt;= 50, F736&lt;60),'Survival Probabilities'!$C$17,if(and(F736&gt;= 60, F736&lt;70),'Survival Probabilities'!$C$18,if(and(F736&gt;= 70, F736&lt;80),5%,if(and(F736&gt;= 80, F736&lt;90),5%,if(isblank(F736),1))))))))))))</f>
        <v>0.35</v>
      </c>
      <c r="Q736" s="4">
        <f>if(L736 = "C",'Survival Probabilities'!$C$7,if(L736="Q",'Survival Probabilities'!$C$8,if(L736="S",'Survival Probabilities'!$C$9,if(isblank(L736),1))))</f>
        <v>0.3369565217</v>
      </c>
      <c r="R736" s="5">
        <f>if(M736='Survival Probabilities'!$B$21,'Survival Probabilities'!$C$21,if(M736='Survival Probabilities'!$B$22,'Survival Probabilities'!$C$22,if(M736='Survival Probabilities'!$B$23,'Survival Probabilities'!$C$23,if(M736='Survival Probabilities'!$B$24,'Survival Probabilities'!$C$24,if(M736='Survival Probabilities'!$B$25,'Survival Probabilities'!$C$25,if(M736='Survival Probabilities'!$B$26,'Survival Probabilities'!$C$26,if(M736='Survival Probabilities'!$B$27,'Survival Probabilities'!$C$27,if(M736='Survival Probabilities'!$B$28,5%,if(M736="",1)))))))))</f>
        <v>1</v>
      </c>
      <c r="S736" s="4">
        <f t="shared" si="1"/>
        <v>0.01053401725</v>
      </c>
      <c r="T736" s="5">
        <f>if(S736&gt;='Survival Probabilities'!$J$4,1,0)</f>
        <v>0</v>
      </c>
      <c r="U736" s="5">
        <f t="shared" si="2"/>
        <v>1</v>
      </c>
    </row>
    <row r="737">
      <c r="A737" s="3">
        <v>736.0</v>
      </c>
      <c r="B737" s="3">
        <v>0.0</v>
      </c>
      <c r="C737" s="3">
        <v>3.0</v>
      </c>
      <c r="D737" s="3" t="s">
        <v>1035</v>
      </c>
      <c r="E737" s="3" t="s">
        <v>22</v>
      </c>
      <c r="F737" s="3">
        <v>28.5</v>
      </c>
      <c r="G737" s="3">
        <v>0.0</v>
      </c>
      <c r="H737" s="3">
        <v>0.0</v>
      </c>
      <c r="I737" s="3">
        <v>54636.0</v>
      </c>
      <c r="J737" s="3">
        <v>16.1</v>
      </c>
      <c r="L737" s="3" t="s">
        <v>24</v>
      </c>
      <c r="M737" s="5" t="str">
        <f t="shared" si="3"/>
        <v/>
      </c>
      <c r="N737" s="4">
        <f>if(C737=1,'Survival Probabilities'!$C$2,if(C737 = 2,'Survival Probabilities'!$C$3,if(C737 = 3,'Survival Probabilities'!$C$4,if(isblank(C737),1))))</f>
        <v>0.2428571429</v>
      </c>
      <c r="O737" s="4">
        <f>if(E737 = "male",'Survival Probabilities'!$C$5,if(E737="female",'Survival Probabilities'!$C$6,if(isblank(E737),1)))</f>
        <v>0.1889081456</v>
      </c>
      <c r="P737" s="4">
        <f>if(F737 &lt; 1,'Survival Probabilities'!$C$10,if(and(F737&gt;= 1, F737&lt;5),'Survival Probabilities'!$C$11, if(and(F737&gt;= 5, F737&lt;10),'Survival Probabilities'!$C$12,if(and(F737&gt;= 10, F737&lt;20),'Survival Probabilities'!$C$13,if(and(F737&gt;= 20, F737&lt;30),'Survival Probabilities'!$C$14,if(and(F737&gt;= 30, F737&lt;40),'Survival Probabilities'!$C$15,if(and(F737&gt;= 40, F737&lt;50),'Survival Probabilities'!$C$16,if(and(F737&gt;= 50, F737&lt;60),'Survival Probabilities'!$C$17,if(and(F737&gt;= 60, F737&lt;70),'Survival Probabilities'!$C$18,if(and(F737&gt;= 70, F737&lt;80),5%,if(and(F737&gt;= 80, F737&lt;90),5%,if(isblank(F737),1))))))))))))</f>
        <v>0.35</v>
      </c>
      <c r="Q737" s="4">
        <f>if(L737 = "C",'Survival Probabilities'!$C$7,if(L737="Q",'Survival Probabilities'!$C$8,if(L737="S",'Survival Probabilities'!$C$9,if(isblank(L737),1))))</f>
        <v>0.3369565217</v>
      </c>
      <c r="R737" s="5">
        <f>if(M737='Survival Probabilities'!$B$21,'Survival Probabilities'!$C$21,if(M737='Survival Probabilities'!$B$22,'Survival Probabilities'!$C$22,if(M737='Survival Probabilities'!$B$23,'Survival Probabilities'!$C$23,if(M737='Survival Probabilities'!$B$24,'Survival Probabilities'!$C$24,if(M737='Survival Probabilities'!$B$25,'Survival Probabilities'!$C$25,if(M737='Survival Probabilities'!$B$26,'Survival Probabilities'!$C$26,if(M737='Survival Probabilities'!$B$27,'Survival Probabilities'!$C$27,if(M737='Survival Probabilities'!$B$28,5%,if(M737="",1)))))))))</f>
        <v>1</v>
      </c>
      <c r="S737" s="4">
        <f t="shared" si="1"/>
        <v>0.005410575691</v>
      </c>
      <c r="T737" s="5">
        <f>if(S737&gt;='Survival Probabilities'!$J$4,1,0)</f>
        <v>0</v>
      </c>
      <c r="U737" s="5">
        <f t="shared" si="2"/>
        <v>1</v>
      </c>
    </row>
    <row r="738">
      <c r="A738" s="3">
        <v>737.0</v>
      </c>
      <c r="B738" s="3">
        <v>0.0</v>
      </c>
      <c r="C738" s="3">
        <v>3.0</v>
      </c>
      <c r="D738" s="3" t="s">
        <v>1036</v>
      </c>
      <c r="E738" s="3" t="s">
        <v>26</v>
      </c>
      <c r="F738" s="3">
        <v>48.0</v>
      </c>
      <c r="G738" s="3">
        <v>1.0</v>
      </c>
      <c r="H738" s="3">
        <v>3.0</v>
      </c>
      <c r="I738" s="3" t="s">
        <v>152</v>
      </c>
      <c r="J738" s="3">
        <v>34.375</v>
      </c>
      <c r="L738" s="3" t="s">
        <v>24</v>
      </c>
      <c r="M738" s="5" t="str">
        <f t="shared" si="3"/>
        <v/>
      </c>
      <c r="N738" s="4">
        <f>if(C738=1,'Survival Probabilities'!$C$2,if(C738 = 2,'Survival Probabilities'!$C$3,if(C738 = 3,'Survival Probabilities'!$C$4,if(isblank(C738),1))))</f>
        <v>0.2428571429</v>
      </c>
      <c r="O738" s="4">
        <f>if(E738 = "male",'Survival Probabilities'!$C$5,if(E738="female",'Survival Probabilities'!$C$6,if(isblank(E738),1)))</f>
        <v>0.7420382166</v>
      </c>
      <c r="P738" s="4">
        <f>if(F738 &lt; 1,'Survival Probabilities'!$C$10,if(and(F738&gt;= 1, F738&lt;5),'Survival Probabilities'!$C$11, if(and(F738&gt;= 5, F738&lt;10),'Survival Probabilities'!$C$12,if(and(F738&gt;= 10, F738&lt;20),'Survival Probabilities'!$C$13,if(and(F738&gt;= 20, F738&lt;30),'Survival Probabilities'!$C$14,if(and(F738&gt;= 30, F738&lt;40),'Survival Probabilities'!$C$15,if(and(F738&gt;= 40, F738&lt;50),'Survival Probabilities'!$C$16,if(and(F738&gt;= 50, F738&lt;60),'Survival Probabilities'!$C$17,if(and(F738&gt;= 60, F738&lt;70),'Survival Probabilities'!$C$18,if(and(F738&gt;= 70, F738&lt;80),5%,if(and(F738&gt;= 80, F738&lt;90),5%,if(isblank(F738),1))))))))))))</f>
        <v>0.3820224719</v>
      </c>
      <c r="Q738" s="4">
        <f>if(L738 = "C",'Survival Probabilities'!$C$7,if(L738="Q",'Survival Probabilities'!$C$8,if(L738="S",'Survival Probabilities'!$C$9,if(isblank(L738),1))))</f>
        <v>0.3369565217</v>
      </c>
      <c r="R738" s="5">
        <f>if(M738='Survival Probabilities'!$B$21,'Survival Probabilities'!$C$21,if(M738='Survival Probabilities'!$B$22,'Survival Probabilities'!$C$22,if(M738='Survival Probabilities'!$B$23,'Survival Probabilities'!$C$23,if(M738='Survival Probabilities'!$B$24,'Survival Probabilities'!$C$24,if(M738='Survival Probabilities'!$B$25,'Survival Probabilities'!$C$25,if(M738='Survival Probabilities'!$B$26,'Survival Probabilities'!$C$26,if(M738='Survival Probabilities'!$B$27,'Survival Probabilities'!$C$27,if(M738='Survival Probabilities'!$B$28,5%,if(M738="",1)))))))))</f>
        <v>1</v>
      </c>
      <c r="S738" s="4">
        <f t="shared" si="1"/>
        <v>0.02319743312</v>
      </c>
      <c r="T738" s="5">
        <f>if(S738&gt;='Survival Probabilities'!$J$4,1,0)</f>
        <v>0</v>
      </c>
      <c r="U738" s="5">
        <f t="shared" si="2"/>
        <v>1</v>
      </c>
    </row>
    <row r="739">
      <c r="A739" s="3">
        <v>738.0</v>
      </c>
      <c r="B739" s="3">
        <v>1.0</v>
      </c>
      <c r="C739" s="3">
        <v>1.0</v>
      </c>
      <c r="D739" s="3" t="s">
        <v>1037</v>
      </c>
      <c r="E739" s="3" t="s">
        <v>22</v>
      </c>
      <c r="F739" s="3">
        <v>35.0</v>
      </c>
      <c r="G739" s="3">
        <v>0.0</v>
      </c>
      <c r="H739" s="3">
        <v>0.0</v>
      </c>
      <c r="I739" s="3" t="s">
        <v>401</v>
      </c>
      <c r="J739" s="3">
        <v>512.3292</v>
      </c>
      <c r="K739" s="3" t="s">
        <v>1038</v>
      </c>
      <c r="L739" s="3" t="s">
        <v>29</v>
      </c>
      <c r="M739" s="5" t="str">
        <f t="shared" si="3"/>
        <v>B</v>
      </c>
      <c r="N739" s="4">
        <f>if(C739=1,'Survival Probabilities'!$C$2,if(C739 = 2,'Survival Probabilities'!$C$3,if(C739 = 3,'Survival Probabilities'!$C$4,if(isblank(C739),1))))</f>
        <v>0.6296296296</v>
      </c>
      <c r="O739" s="4">
        <f>if(E739 = "male",'Survival Probabilities'!$C$5,if(E739="female",'Survival Probabilities'!$C$6,if(isblank(E739),1)))</f>
        <v>0.1889081456</v>
      </c>
      <c r="P739" s="4">
        <f>if(F739 &lt; 1,'Survival Probabilities'!$C$10,if(and(F739&gt;= 1, F739&lt;5),'Survival Probabilities'!$C$11, if(and(F739&gt;= 5, F739&lt;10),'Survival Probabilities'!$C$12,if(and(F739&gt;= 10, F739&lt;20),'Survival Probabilities'!$C$13,if(and(F739&gt;= 20, F739&lt;30),'Survival Probabilities'!$C$14,if(and(F739&gt;= 30, F739&lt;40),'Survival Probabilities'!$C$15,if(and(F739&gt;= 40, F739&lt;50),'Survival Probabilities'!$C$16,if(and(F739&gt;= 50, F739&lt;60),'Survival Probabilities'!$C$17,if(and(F739&gt;= 60, F739&lt;70),'Survival Probabilities'!$C$18,if(and(F739&gt;= 70, F739&lt;80),5%,if(and(F739&gt;= 80, F739&lt;90),5%,if(isblank(F739),1))))))))))))</f>
        <v>0.4371257485</v>
      </c>
      <c r="Q739" s="4">
        <f>if(L739 = "C",'Survival Probabilities'!$C$7,if(L739="Q",'Survival Probabilities'!$C$8,if(L739="S",'Survival Probabilities'!$C$9,if(isblank(L739),1))))</f>
        <v>0.5535714286</v>
      </c>
      <c r="R739" s="4">
        <f>if(M739='Survival Probabilities'!$B$21,'Survival Probabilities'!$C$21,if(M739='Survival Probabilities'!$B$22,'Survival Probabilities'!$C$22,if(M739='Survival Probabilities'!$B$23,'Survival Probabilities'!$C$23,if(M739='Survival Probabilities'!$B$24,'Survival Probabilities'!$C$24,if(M739='Survival Probabilities'!$B$25,'Survival Probabilities'!$C$25,if(M739='Survival Probabilities'!$B$26,'Survival Probabilities'!$C$26,if(M739='Survival Probabilities'!$B$27,'Survival Probabilities'!$C$27,if(M739='Survival Probabilities'!$B$28,5%,if(M739="",1)))))))))</f>
        <v>0.7446808511</v>
      </c>
      <c r="S739" s="4">
        <f t="shared" si="1"/>
        <v>0.02143315399</v>
      </c>
      <c r="T739" s="5">
        <f>if(S739&gt;='Survival Probabilities'!$J$4,1,0)</f>
        <v>0</v>
      </c>
      <c r="U739" s="5">
        <f t="shared" si="2"/>
        <v>0</v>
      </c>
    </row>
    <row r="740">
      <c r="A740" s="3">
        <v>739.0</v>
      </c>
      <c r="B740" s="3">
        <v>0.0</v>
      </c>
      <c r="C740" s="3">
        <v>3.0</v>
      </c>
      <c r="D740" s="3" t="s">
        <v>1039</v>
      </c>
      <c r="E740" s="3" t="s">
        <v>22</v>
      </c>
      <c r="G740" s="3">
        <v>0.0</v>
      </c>
      <c r="H740" s="3">
        <v>0.0</v>
      </c>
      <c r="I740" s="3">
        <v>349201.0</v>
      </c>
      <c r="J740" s="3">
        <v>7.8958</v>
      </c>
      <c r="L740" s="3" t="s">
        <v>24</v>
      </c>
      <c r="M740" s="5" t="str">
        <f t="shared" si="3"/>
        <v/>
      </c>
      <c r="N740" s="4">
        <f>if(C740=1,'Survival Probabilities'!$C$2,if(C740 = 2,'Survival Probabilities'!$C$3,if(C740 = 3,'Survival Probabilities'!$C$4,if(isblank(C740),1))))</f>
        <v>0.2428571429</v>
      </c>
      <c r="O740" s="4">
        <f>if(E740 = "male",'Survival Probabilities'!$C$5,if(E740="female",'Survival Probabilities'!$C$6,if(isblank(E740),1)))</f>
        <v>0.1889081456</v>
      </c>
      <c r="P740" s="4">
        <f>if(F740 &lt; 1,'Survival Probabilities'!$C$10,if(and(F740&gt;= 1, F740&lt;5),'Survival Probabilities'!$C$11, if(and(F740&gt;= 5, F740&lt;10),'Survival Probabilities'!$C$12,if(and(F740&gt;= 10, F740&lt;20),'Survival Probabilities'!$C$13,if(and(F740&gt;= 20, F740&lt;30),'Survival Probabilities'!$C$14,if(and(F740&gt;= 30, F740&lt;40),'Survival Probabilities'!$C$15,if(and(F740&gt;= 40, F740&lt;50),'Survival Probabilities'!$C$16,if(and(F740&gt;= 50, F740&lt;60),'Survival Probabilities'!$C$17,if(and(F740&gt;= 60, F740&lt;70),'Survival Probabilities'!$C$18,if(and(F740&gt;= 70, F740&lt;80),5%,if(and(F740&gt;= 80, F740&lt;90),5%,if(isblank(F740),1))))))))))))</f>
        <v>1</v>
      </c>
      <c r="Q740" s="4">
        <f>if(L740 = "C",'Survival Probabilities'!$C$7,if(L740="Q",'Survival Probabilities'!$C$8,if(L740="S",'Survival Probabilities'!$C$9,if(isblank(L740),1))))</f>
        <v>0.3369565217</v>
      </c>
      <c r="R740" s="5">
        <f>if(M740='Survival Probabilities'!$B$21,'Survival Probabilities'!$C$21,if(M740='Survival Probabilities'!$B$22,'Survival Probabilities'!$C$22,if(M740='Survival Probabilities'!$B$23,'Survival Probabilities'!$C$23,if(M740='Survival Probabilities'!$B$24,'Survival Probabilities'!$C$24,if(M740='Survival Probabilities'!$B$25,'Survival Probabilities'!$C$25,if(M740='Survival Probabilities'!$B$26,'Survival Probabilities'!$C$26,if(M740='Survival Probabilities'!$B$27,'Survival Probabilities'!$C$27,if(M740='Survival Probabilities'!$B$28,5%,if(M740="",1)))))))))</f>
        <v>1</v>
      </c>
      <c r="S740" s="4">
        <f t="shared" si="1"/>
        <v>0.01545878769</v>
      </c>
      <c r="T740" s="5">
        <f>if(S740&gt;='Survival Probabilities'!$J$4,1,0)</f>
        <v>0</v>
      </c>
      <c r="U740" s="5">
        <f t="shared" si="2"/>
        <v>1</v>
      </c>
    </row>
    <row r="741">
      <c r="A741" s="3">
        <v>740.0</v>
      </c>
      <c r="B741" s="3">
        <v>0.0</v>
      </c>
      <c r="C741" s="3">
        <v>3.0</v>
      </c>
      <c r="D741" s="3" t="s">
        <v>1040</v>
      </c>
      <c r="E741" s="3" t="s">
        <v>22</v>
      </c>
      <c r="G741" s="3">
        <v>0.0</v>
      </c>
      <c r="H741" s="3">
        <v>0.0</v>
      </c>
      <c r="I741" s="3">
        <v>349218.0</v>
      </c>
      <c r="J741" s="3">
        <v>7.8958</v>
      </c>
      <c r="L741" s="3" t="s">
        <v>24</v>
      </c>
      <c r="M741" s="5" t="str">
        <f t="shared" si="3"/>
        <v/>
      </c>
      <c r="N741" s="4">
        <f>if(C741=1,'Survival Probabilities'!$C$2,if(C741 = 2,'Survival Probabilities'!$C$3,if(C741 = 3,'Survival Probabilities'!$C$4,if(isblank(C741),1))))</f>
        <v>0.2428571429</v>
      </c>
      <c r="O741" s="4">
        <f>if(E741 = "male",'Survival Probabilities'!$C$5,if(E741="female",'Survival Probabilities'!$C$6,if(isblank(E741),1)))</f>
        <v>0.1889081456</v>
      </c>
      <c r="P741" s="4">
        <f>if(F741 &lt; 1,'Survival Probabilities'!$C$10,if(and(F741&gt;= 1, F741&lt;5),'Survival Probabilities'!$C$11, if(and(F741&gt;= 5, F741&lt;10),'Survival Probabilities'!$C$12,if(and(F741&gt;= 10, F741&lt;20),'Survival Probabilities'!$C$13,if(and(F741&gt;= 20, F741&lt;30),'Survival Probabilities'!$C$14,if(and(F741&gt;= 30, F741&lt;40),'Survival Probabilities'!$C$15,if(and(F741&gt;= 40, F741&lt;50),'Survival Probabilities'!$C$16,if(and(F741&gt;= 50, F741&lt;60),'Survival Probabilities'!$C$17,if(and(F741&gt;= 60, F741&lt;70),'Survival Probabilities'!$C$18,if(and(F741&gt;= 70, F741&lt;80),5%,if(and(F741&gt;= 80, F741&lt;90),5%,if(isblank(F741),1))))))))))))</f>
        <v>1</v>
      </c>
      <c r="Q741" s="4">
        <f>if(L741 = "C",'Survival Probabilities'!$C$7,if(L741="Q",'Survival Probabilities'!$C$8,if(L741="S",'Survival Probabilities'!$C$9,if(isblank(L741),1))))</f>
        <v>0.3369565217</v>
      </c>
      <c r="R741" s="5">
        <f>if(M741='Survival Probabilities'!$B$21,'Survival Probabilities'!$C$21,if(M741='Survival Probabilities'!$B$22,'Survival Probabilities'!$C$22,if(M741='Survival Probabilities'!$B$23,'Survival Probabilities'!$C$23,if(M741='Survival Probabilities'!$B$24,'Survival Probabilities'!$C$24,if(M741='Survival Probabilities'!$B$25,'Survival Probabilities'!$C$25,if(M741='Survival Probabilities'!$B$26,'Survival Probabilities'!$C$26,if(M741='Survival Probabilities'!$B$27,'Survival Probabilities'!$C$27,if(M741='Survival Probabilities'!$B$28,5%,if(M741="",1)))))))))</f>
        <v>1</v>
      </c>
      <c r="S741" s="4">
        <f t="shared" si="1"/>
        <v>0.01545878769</v>
      </c>
      <c r="T741" s="5">
        <f>if(S741&gt;='Survival Probabilities'!$J$4,1,0)</f>
        <v>0</v>
      </c>
      <c r="U741" s="5">
        <f t="shared" si="2"/>
        <v>1</v>
      </c>
    </row>
    <row r="742">
      <c r="A742" s="3">
        <v>741.0</v>
      </c>
      <c r="B742" s="3">
        <v>1.0</v>
      </c>
      <c r="C742" s="3">
        <v>1.0</v>
      </c>
      <c r="D742" s="3" t="s">
        <v>1041</v>
      </c>
      <c r="E742" s="3" t="s">
        <v>22</v>
      </c>
      <c r="G742" s="3">
        <v>0.0</v>
      </c>
      <c r="H742" s="3">
        <v>0.0</v>
      </c>
      <c r="I742" s="3">
        <v>16988.0</v>
      </c>
      <c r="J742" s="3">
        <v>30.0</v>
      </c>
      <c r="K742" s="3" t="s">
        <v>1042</v>
      </c>
      <c r="L742" s="3" t="s">
        <v>24</v>
      </c>
      <c r="M742" s="5" t="str">
        <f t="shared" si="3"/>
        <v>D</v>
      </c>
      <c r="N742" s="4">
        <f>if(C742=1,'Survival Probabilities'!$C$2,if(C742 = 2,'Survival Probabilities'!$C$3,if(C742 = 3,'Survival Probabilities'!$C$4,if(isblank(C742),1))))</f>
        <v>0.6296296296</v>
      </c>
      <c r="O742" s="4">
        <f>if(E742 = "male",'Survival Probabilities'!$C$5,if(E742="female",'Survival Probabilities'!$C$6,if(isblank(E742),1)))</f>
        <v>0.1889081456</v>
      </c>
      <c r="P742" s="4">
        <f>if(F742 &lt; 1,'Survival Probabilities'!$C$10,if(and(F742&gt;= 1, F742&lt;5),'Survival Probabilities'!$C$11, if(and(F742&gt;= 5, F742&lt;10),'Survival Probabilities'!$C$12,if(and(F742&gt;= 10, F742&lt;20),'Survival Probabilities'!$C$13,if(and(F742&gt;= 20, F742&lt;30),'Survival Probabilities'!$C$14,if(and(F742&gt;= 30, F742&lt;40),'Survival Probabilities'!$C$15,if(and(F742&gt;= 40, F742&lt;50),'Survival Probabilities'!$C$16,if(and(F742&gt;= 50, F742&lt;60),'Survival Probabilities'!$C$17,if(and(F742&gt;= 60, F742&lt;70),'Survival Probabilities'!$C$18,if(and(F742&gt;= 70, F742&lt;80),5%,if(and(F742&gt;= 80, F742&lt;90),5%,if(isblank(F742),1))))))))))))</f>
        <v>1</v>
      </c>
      <c r="Q742" s="4">
        <f>if(L742 = "C",'Survival Probabilities'!$C$7,if(L742="Q",'Survival Probabilities'!$C$8,if(L742="S",'Survival Probabilities'!$C$9,if(isblank(L742),1))))</f>
        <v>0.3369565217</v>
      </c>
      <c r="R742" s="4">
        <f>if(M742='Survival Probabilities'!$B$21,'Survival Probabilities'!$C$21,if(M742='Survival Probabilities'!$B$22,'Survival Probabilities'!$C$22,if(M742='Survival Probabilities'!$B$23,'Survival Probabilities'!$C$23,if(M742='Survival Probabilities'!$B$24,'Survival Probabilities'!$C$24,if(M742='Survival Probabilities'!$B$25,'Survival Probabilities'!$C$25,if(M742='Survival Probabilities'!$B$26,'Survival Probabilities'!$C$26,if(M742='Survival Probabilities'!$B$27,'Survival Probabilities'!$C$27,if(M742='Survival Probabilities'!$B$28,5%,if(M742="",1)))))))))</f>
        <v>0.7575757576</v>
      </c>
      <c r="S742" s="4">
        <f t="shared" si="1"/>
        <v>0.03036237762</v>
      </c>
      <c r="T742" s="5">
        <f>if(S742&gt;='Survival Probabilities'!$J$4,1,0)</f>
        <v>1</v>
      </c>
      <c r="U742" s="5">
        <f t="shared" si="2"/>
        <v>1</v>
      </c>
    </row>
    <row r="743">
      <c r="A743" s="3">
        <v>742.0</v>
      </c>
      <c r="B743" s="3">
        <v>0.0</v>
      </c>
      <c r="C743" s="3">
        <v>1.0</v>
      </c>
      <c r="D743" s="3" t="s">
        <v>1043</v>
      </c>
      <c r="E743" s="3" t="s">
        <v>22</v>
      </c>
      <c r="F743" s="3">
        <v>36.0</v>
      </c>
      <c r="G743" s="3">
        <v>1.0</v>
      </c>
      <c r="H743" s="3">
        <v>0.0</v>
      </c>
      <c r="I743" s="3">
        <v>19877.0</v>
      </c>
      <c r="J743" s="3">
        <v>78.85</v>
      </c>
      <c r="K743" s="3" t="s">
        <v>1044</v>
      </c>
      <c r="L743" s="3" t="s">
        <v>24</v>
      </c>
      <c r="M743" s="5" t="str">
        <f t="shared" si="3"/>
        <v>C</v>
      </c>
      <c r="N743" s="4">
        <f>if(C743=1,'Survival Probabilities'!$C$2,if(C743 = 2,'Survival Probabilities'!$C$3,if(C743 = 3,'Survival Probabilities'!$C$4,if(isblank(C743),1))))</f>
        <v>0.6296296296</v>
      </c>
      <c r="O743" s="4">
        <f>if(E743 = "male",'Survival Probabilities'!$C$5,if(E743="female",'Survival Probabilities'!$C$6,if(isblank(E743),1)))</f>
        <v>0.1889081456</v>
      </c>
      <c r="P743" s="4">
        <f>if(F743 &lt; 1,'Survival Probabilities'!$C$10,if(and(F743&gt;= 1, F743&lt;5),'Survival Probabilities'!$C$11, if(and(F743&gt;= 5, F743&lt;10),'Survival Probabilities'!$C$12,if(and(F743&gt;= 10, F743&lt;20),'Survival Probabilities'!$C$13,if(and(F743&gt;= 20, F743&lt;30),'Survival Probabilities'!$C$14,if(and(F743&gt;= 30, F743&lt;40),'Survival Probabilities'!$C$15,if(and(F743&gt;= 40, F743&lt;50),'Survival Probabilities'!$C$16,if(and(F743&gt;= 50, F743&lt;60),'Survival Probabilities'!$C$17,if(and(F743&gt;= 60, F743&lt;70),'Survival Probabilities'!$C$18,if(and(F743&gt;= 70, F743&lt;80),5%,if(and(F743&gt;= 80, F743&lt;90),5%,if(isblank(F743),1))))))))))))</f>
        <v>0.4371257485</v>
      </c>
      <c r="Q743" s="4">
        <f>if(L743 = "C",'Survival Probabilities'!$C$7,if(L743="Q",'Survival Probabilities'!$C$8,if(L743="S",'Survival Probabilities'!$C$9,if(isblank(L743),1))))</f>
        <v>0.3369565217</v>
      </c>
      <c r="R743" s="4">
        <f>if(M743='Survival Probabilities'!$B$21,'Survival Probabilities'!$C$21,if(M743='Survival Probabilities'!$B$22,'Survival Probabilities'!$C$22,if(M743='Survival Probabilities'!$B$23,'Survival Probabilities'!$C$23,if(M743='Survival Probabilities'!$B$24,'Survival Probabilities'!$C$24,if(M743='Survival Probabilities'!$B$25,'Survival Probabilities'!$C$25,if(M743='Survival Probabilities'!$B$26,'Survival Probabilities'!$C$26,if(M743='Survival Probabilities'!$B$27,'Survival Probabilities'!$C$27,if(M743='Survival Probabilities'!$B$28,5%,if(M743="",1)))))))))</f>
        <v>0.593220339</v>
      </c>
      <c r="S743" s="4">
        <f t="shared" si="1"/>
        <v>0.01039278948</v>
      </c>
      <c r="T743" s="5">
        <f>if(S743&gt;='Survival Probabilities'!$J$4,1,0)</f>
        <v>0</v>
      </c>
      <c r="U743" s="5">
        <f t="shared" si="2"/>
        <v>1</v>
      </c>
    </row>
    <row r="744">
      <c r="A744" s="3">
        <v>743.0</v>
      </c>
      <c r="B744" s="3">
        <v>1.0</v>
      </c>
      <c r="C744" s="3">
        <v>1.0</v>
      </c>
      <c r="D744" s="3" t="s">
        <v>1045</v>
      </c>
      <c r="E744" s="3" t="s">
        <v>26</v>
      </c>
      <c r="F744" s="3">
        <v>21.0</v>
      </c>
      <c r="G744" s="3">
        <v>2.0</v>
      </c>
      <c r="H744" s="3">
        <v>2.0</v>
      </c>
      <c r="I744" s="3" t="s">
        <v>481</v>
      </c>
      <c r="J744" s="3">
        <v>262.375</v>
      </c>
      <c r="K744" s="3" t="s">
        <v>482</v>
      </c>
      <c r="L744" s="3" t="s">
        <v>29</v>
      </c>
      <c r="M744" s="5" t="str">
        <f t="shared" si="3"/>
        <v>B</v>
      </c>
      <c r="N744" s="4">
        <f>if(C744=1,'Survival Probabilities'!$C$2,if(C744 = 2,'Survival Probabilities'!$C$3,if(C744 = 3,'Survival Probabilities'!$C$4,if(isblank(C744),1))))</f>
        <v>0.6296296296</v>
      </c>
      <c r="O744" s="4">
        <f>if(E744 = "male",'Survival Probabilities'!$C$5,if(E744="female",'Survival Probabilities'!$C$6,if(isblank(E744),1)))</f>
        <v>0.7420382166</v>
      </c>
      <c r="P744" s="4">
        <f>if(F744 &lt; 1,'Survival Probabilities'!$C$10,if(and(F744&gt;= 1, F744&lt;5),'Survival Probabilities'!$C$11, if(and(F744&gt;= 5, F744&lt;10),'Survival Probabilities'!$C$12,if(and(F744&gt;= 10, F744&lt;20),'Survival Probabilities'!$C$13,if(and(F744&gt;= 20, F744&lt;30),'Survival Probabilities'!$C$14,if(and(F744&gt;= 30, F744&lt;40),'Survival Probabilities'!$C$15,if(and(F744&gt;= 40, F744&lt;50),'Survival Probabilities'!$C$16,if(and(F744&gt;= 50, F744&lt;60),'Survival Probabilities'!$C$17,if(and(F744&gt;= 60, F744&lt;70),'Survival Probabilities'!$C$18,if(and(F744&gt;= 70, F744&lt;80),5%,if(and(F744&gt;= 80, F744&lt;90),5%,if(isblank(F744),1))))))))))))</f>
        <v>0.35</v>
      </c>
      <c r="Q744" s="4">
        <f>if(L744 = "C",'Survival Probabilities'!$C$7,if(L744="Q",'Survival Probabilities'!$C$8,if(L744="S",'Survival Probabilities'!$C$9,if(isblank(L744),1))))</f>
        <v>0.5535714286</v>
      </c>
      <c r="R744" s="4">
        <f>if(M744='Survival Probabilities'!$B$21,'Survival Probabilities'!$C$21,if(M744='Survival Probabilities'!$B$22,'Survival Probabilities'!$C$22,if(M744='Survival Probabilities'!$B$23,'Survival Probabilities'!$C$23,if(M744='Survival Probabilities'!$B$24,'Survival Probabilities'!$C$24,if(M744='Survival Probabilities'!$B$25,'Survival Probabilities'!$C$25,if(M744='Survival Probabilities'!$B$26,'Survival Probabilities'!$C$26,if(M744='Survival Probabilities'!$B$27,'Survival Probabilities'!$C$27,if(M744='Survival Probabilities'!$B$28,5%,if(M744="",1)))))))))</f>
        <v>0.7446808511</v>
      </c>
      <c r="S744" s="4">
        <f t="shared" si="1"/>
        <v>0.06740984488</v>
      </c>
      <c r="T744" s="5">
        <f>if(S744&gt;='Survival Probabilities'!$J$4,1,0)</f>
        <v>1</v>
      </c>
      <c r="U744" s="5">
        <f t="shared" si="2"/>
        <v>1</v>
      </c>
    </row>
    <row r="745">
      <c r="A745" s="3">
        <v>744.0</v>
      </c>
      <c r="B745" s="3">
        <v>0.0</v>
      </c>
      <c r="C745" s="3">
        <v>3.0</v>
      </c>
      <c r="D745" s="3" t="s">
        <v>1046</v>
      </c>
      <c r="E745" s="3" t="s">
        <v>22</v>
      </c>
      <c r="F745" s="3">
        <v>24.0</v>
      </c>
      <c r="G745" s="3">
        <v>1.0</v>
      </c>
      <c r="H745" s="3">
        <v>0.0</v>
      </c>
      <c r="I745" s="3">
        <v>376566.0</v>
      </c>
      <c r="J745" s="3">
        <v>16.1</v>
      </c>
      <c r="L745" s="3" t="s">
        <v>24</v>
      </c>
      <c r="M745" s="5" t="str">
        <f t="shared" si="3"/>
        <v/>
      </c>
      <c r="N745" s="4">
        <f>if(C745=1,'Survival Probabilities'!$C$2,if(C745 = 2,'Survival Probabilities'!$C$3,if(C745 = 3,'Survival Probabilities'!$C$4,if(isblank(C745),1))))</f>
        <v>0.2428571429</v>
      </c>
      <c r="O745" s="4">
        <f>if(E745 = "male",'Survival Probabilities'!$C$5,if(E745="female",'Survival Probabilities'!$C$6,if(isblank(E745),1)))</f>
        <v>0.1889081456</v>
      </c>
      <c r="P745" s="4">
        <f>if(F745 &lt; 1,'Survival Probabilities'!$C$10,if(and(F745&gt;= 1, F745&lt;5),'Survival Probabilities'!$C$11, if(and(F745&gt;= 5, F745&lt;10),'Survival Probabilities'!$C$12,if(and(F745&gt;= 10, F745&lt;20),'Survival Probabilities'!$C$13,if(and(F745&gt;= 20, F745&lt;30),'Survival Probabilities'!$C$14,if(and(F745&gt;= 30, F745&lt;40),'Survival Probabilities'!$C$15,if(and(F745&gt;= 40, F745&lt;50),'Survival Probabilities'!$C$16,if(and(F745&gt;= 50, F745&lt;60),'Survival Probabilities'!$C$17,if(and(F745&gt;= 60, F745&lt;70),'Survival Probabilities'!$C$18,if(and(F745&gt;= 70, F745&lt;80),5%,if(and(F745&gt;= 80, F745&lt;90),5%,if(isblank(F745),1))))))))))))</f>
        <v>0.35</v>
      </c>
      <c r="Q745" s="4">
        <f>if(L745 = "C",'Survival Probabilities'!$C$7,if(L745="Q",'Survival Probabilities'!$C$8,if(L745="S",'Survival Probabilities'!$C$9,if(isblank(L745),1))))</f>
        <v>0.3369565217</v>
      </c>
      <c r="R745" s="5">
        <f>if(M745='Survival Probabilities'!$B$21,'Survival Probabilities'!$C$21,if(M745='Survival Probabilities'!$B$22,'Survival Probabilities'!$C$22,if(M745='Survival Probabilities'!$B$23,'Survival Probabilities'!$C$23,if(M745='Survival Probabilities'!$B$24,'Survival Probabilities'!$C$24,if(M745='Survival Probabilities'!$B$25,'Survival Probabilities'!$C$25,if(M745='Survival Probabilities'!$B$26,'Survival Probabilities'!$C$26,if(M745='Survival Probabilities'!$B$27,'Survival Probabilities'!$C$27,if(M745='Survival Probabilities'!$B$28,5%,if(M745="",1)))))))))</f>
        <v>1</v>
      </c>
      <c r="S745" s="4">
        <f t="shared" si="1"/>
        <v>0.005410575691</v>
      </c>
      <c r="T745" s="5">
        <f>if(S745&gt;='Survival Probabilities'!$J$4,1,0)</f>
        <v>0</v>
      </c>
      <c r="U745" s="5">
        <f t="shared" si="2"/>
        <v>1</v>
      </c>
    </row>
    <row r="746">
      <c r="A746" s="3">
        <v>745.0</v>
      </c>
      <c r="B746" s="3">
        <v>1.0</v>
      </c>
      <c r="C746" s="3">
        <v>3.0</v>
      </c>
      <c r="D746" s="3" t="s">
        <v>1047</v>
      </c>
      <c r="E746" s="3" t="s">
        <v>22</v>
      </c>
      <c r="F746" s="3">
        <v>31.0</v>
      </c>
      <c r="G746" s="3">
        <v>0.0</v>
      </c>
      <c r="H746" s="3">
        <v>0.0</v>
      </c>
      <c r="I746" s="3" t="s">
        <v>1048</v>
      </c>
      <c r="J746" s="3">
        <v>7.925</v>
      </c>
      <c r="L746" s="3" t="s">
        <v>24</v>
      </c>
      <c r="M746" s="5" t="str">
        <f t="shared" si="3"/>
        <v/>
      </c>
      <c r="N746" s="4">
        <f>if(C746=1,'Survival Probabilities'!$C$2,if(C746 = 2,'Survival Probabilities'!$C$3,if(C746 = 3,'Survival Probabilities'!$C$4,if(isblank(C746),1))))</f>
        <v>0.2428571429</v>
      </c>
      <c r="O746" s="4">
        <f>if(E746 = "male",'Survival Probabilities'!$C$5,if(E746="female",'Survival Probabilities'!$C$6,if(isblank(E746),1)))</f>
        <v>0.1889081456</v>
      </c>
      <c r="P746" s="4">
        <f>if(F746 &lt; 1,'Survival Probabilities'!$C$10,if(and(F746&gt;= 1, F746&lt;5),'Survival Probabilities'!$C$11, if(and(F746&gt;= 5, F746&lt;10),'Survival Probabilities'!$C$12,if(and(F746&gt;= 10, F746&lt;20),'Survival Probabilities'!$C$13,if(and(F746&gt;= 20, F746&lt;30),'Survival Probabilities'!$C$14,if(and(F746&gt;= 30, F746&lt;40),'Survival Probabilities'!$C$15,if(and(F746&gt;= 40, F746&lt;50),'Survival Probabilities'!$C$16,if(and(F746&gt;= 50, F746&lt;60),'Survival Probabilities'!$C$17,if(and(F746&gt;= 60, F746&lt;70),'Survival Probabilities'!$C$18,if(and(F746&gt;= 70, F746&lt;80),5%,if(and(F746&gt;= 80, F746&lt;90),5%,if(isblank(F746),1))))))))))))</f>
        <v>0.4371257485</v>
      </c>
      <c r="Q746" s="4">
        <f>if(L746 = "C",'Survival Probabilities'!$C$7,if(L746="Q",'Survival Probabilities'!$C$8,if(L746="S",'Survival Probabilities'!$C$9,if(isblank(L746),1))))</f>
        <v>0.3369565217</v>
      </c>
      <c r="R746" s="5">
        <f>if(M746='Survival Probabilities'!$B$21,'Survival Probabilities'!$C$21,if(M746='Survival Probabilities'!$B$22,'Survival Probabilities'!$C$22,if(M746='Survival Probabilities'!$B$23,'Survival Probabilities'!$C$23,if(M746='Survival Probabilities'!$B$24,'Survival Probabilities'!$C$24,if(M746='Survival Probabilities'!$B$25,'Survival Probabilities'!$C$25,if(M746='Survival Probabilities'!$B$26,'Survival Probabilities'!$C$26,if(M746='Survival Probabilities'!$B$27,'Survival Probabilities'!$C$27,if(M746='Survival Probabilities'!$B$28,5%,if(M746="",1)))))))))</f>
        <v>1</v>
      </c>
      <c r="S746" s="4">
        <f t="shared" si="1"/>
        <v>0.00675743414</v>
      </c>
      <c r="T746" s="5">
        <f>if(S746&gt;='Survival Probabilities'!$J$4,1,0)</f>
        <v>0</v>
      </c>
      <c r="U746" s="5">
        <f t="shared" si="2"/>
        <v>0</v>
      </c>
    </row>
    <row r="747">
      <c r="A747" s="3">
        <v>746.0</v>
      </c>
      <c r="B747" s="3">
        <v>0.0</v>
      </c>
      <c r="C747" s="3">
        <v>1.0</v>
      </c>
      <c r="D747" s="3" t="s">
        <v>1049</v>
      </c>
      <c r="E747" s="3" t="s">
        <v>22</v>
      </c>
      <c r="F747" s="3">
        <v>70.0</v>
      </c>
      <c r="G747" s="3">
        <v>1.0</v>
      </c>
      <c r="H747" s="3">
        <v>1.0</v>
      </c>
      <c r="I747" s="3" t="s">
        <v>786</v>
      </c>
      <c r="J747" s="3">
        <v>71.0</v>
      </c>
      <c r="K747" s="3" t="s">
        <v>787</v>
      </c>
      <c r="L747" s="3" t="s">
        <v>24</v>
      </c>
      <c r="M747" s="5" t="str">
        <f t="shared" si="3"/>
        <v>B</v>
      </c>
      <c r="N747" s="4">
        <f>if(C747=1,'Survival Probabilities'!$C$2,if(C747 = 2,'Survival Probabilities'!$C$3,if(C747 = 3,'Survival Probabilities'!$C$4,if(isblank(C747),1))))</f>
        <v>0.6296296296</v>
      </c>
      <c r="O747" s="4">
        <f>if(E747 = "male",'Survival Probabilities'!$C$5,if(E747="female",'Survival Probabilities'!$C$6,if(isblank(E747),1)))</f>
        <v>0.1889081456</v>
      </c>
      <c r="P747" s="5">
        <f>if(F747 &lt; 1,'Survival Probabilities'!$C$10,if(and(F747&gt;= 1, F747&lt;5),'Survival Probabilities'!$C$11, if(and(F747&gt;= 5, F747&lt;10),'Survival Probabilities'!$C$12,if(and(F747&gt;= 10, F747&lt;20),'Survival Probabilities'!$C$13,if(and(F747&gt;= 20, F747&lt;30),'Survival Probabilities'!$C$14,if(and(F747&gt;= 30, F747&lt;40),'Survival Probabilities'!$C$15,if(and(F747&gt;= 40, F747&lt;50),'Survival Probabilities'!$C$16,if(and(F747&gt;= 50, F747&lt;60),'Survival Probabilities'!$C$17,if(and(F747&gt;= 60, F747&lt;70),'Survival Probabilities'!$C$18,if(and(F747&gt;= 70, F747&lt;80),5%,if(and(F747&gt;= 80, F747&lt;90),5%,if(isblank(F747),1))))))))))))</f>
        <v>0.05</v>
      </c>
      <c r="Q747" s="4">
        <f>if(L747 = "C",'Survival Probabilities'!$C$7,if(L747="Q",'Survival Probabilities'!$C$8,if(L747="S",'Survival Probabilities'!$C$9,if(isblank(L747),1))))</f>
        <v>0.3369565217</v>
      </c>
      <c r="R747" s="4">
        <f>if(M747='Survival Probabilities'!$B$21,'Survival Probabilities'!$C$21,if(M747='Survival Probabilities'!$B$22,'Survival Probabilities'!$C$22,if(M747='Survival Probabilities'!$B$23,'Survival Probabilities'!$C$23,if(M747='Survival Probabilities'!$B$24,'Survival Probabilities'!$C$24,if(M747='Survival Probabilities'!$B$25,'Survival Probabilities'!$C$25,if(M747='Survival Probabilities'!$B$26,'Survival Probabilities'!$C$26,if(M747='Survival Probabilities'!$B$27,'Survival Probabilities'!$C$27,if(M747='Survival Probabilities'!$B$28,5%,if(M747="",1)))))))))</f>
        <v>0.7446808511</v>
      </c>
      <c r="S747" s="4">
        <f t="shared" si="1"/>
        <v>0.001492278559</v>
      </c>
      <c r="T747" s="5">
        <f>if(S747&gt;='Survival Probabilities'!$J$4,1,0)</f>
        <v>0</v>
      </c>
      <c r="U747" s="5">
        <f t="shared" si="2"/>
        <v>1</v>
      </c>
    </row>
    <row r="748">
      <c r="A748" s="3">
        <v>747.0</v>
      </c>
      <c r="B748" s="3">
        <v>0.0</v>
      </c>
      <c r="C748" s="3">
        <v>3.0</v>
      </c>
      <c r="D748" s="3" t="s">
        <v>1050</v>
      </c>
      <c r="E748" s="3" t="s">
        <v>22</v>
      </c>
      <c r="F748" s="3">
        <v>16.0</v>
      </c>
      <c r="G748" s="3">
        <v>1.0</v>
      </c>
      <c r="H748" s="3">
        <v>1.0</v>
      </c>
      <c r="I748" s="3" t="s">
        <v>433</v>
      </c>
      <c r="J748" s="3">
        <v>20.25</v>
      </c>
      <c r="L748" s="3" t="s">
        <v>24</v>
      </c>
      <c r="M748" s="5" t="str">
        <f t="shared" si="3"/>
        <v/>
      </c>
      <c r="N748" s="4">
        <f>if(C748=1,'Survival Probabilities'!$C$2,if(C748 = 2,'Survival Probabilities'!$C$3,if(C748 = 3,'Survival Probabilities'!$C$4,if(isblank(C748),1))))</f>
        <v>0.2428571429</v>
      </c>
      <c r="O748" s="4">
        <f>if(E748 = "male",'Survival Probabilities'!$C$5,if(E748="female",'Survival Probabilities'!$C$6,if(isblank(E748),1)))</f>
        <v>0.1889081456</v>
      </c>
      <c r="P748" s="4">
        <f>if(F748 &lt; 1,'Survival Probabilities'!$C$10,if(and(F748&gt;= 1, F748&lt;5),'Survival Probabilities'!$C$11, if(and(F748&gt;= 5, F748&lt;10),'Survival Probabilities'!$C$12,if(and(F748&gt;= 10, F748&lt;20),'Survival Probabilities'!$C$13,if(and(F748&gt;= 20, F748&lt;30),'Survival Probabilities'!$C$14,if(and(F748&gt;= 30, F748&lt;40),'Survival Probabilities'!$C$15,if(and(F748&gt;= 40, F748&lt;50),'Survival Probabilities'!$C$16,if(and(F748&gt;= 50, F748&lt;60),'Survival Probabilities'!$C$17,if(and(F748&gt;= 60, F748&lt;70),'Survival Probabilities'!$C$18,if(and(F748&gt;= 70, F748&lt;80),5%,if(and(F748&gt;= 80, F748&lt;90),5%,if(isblank(F748),1))))))))))))</f>
        <v>0.4019607843</v>
      </c>
      <c r="Q748" s="4">
        <f>if(L748 = "C",'Survival Probabilities'!$C$7,if(L748="Q",'Survival Probabilities'!$C$8,if(L748="S",'Survival Probabilities'!$C$9,if(isblank(L748),1))))</f>
        <v>0.3369565217</v>
      </c>
      <c r="R748" s="5">
        <f>if(M748='Survival Probabilities'!$B$21,'Survival Probabilities'!$C$21,if(M748='Survival Probabilities'!$B$22,'Survival Probabilities'!$C$22,if(M748='Survival Probabilities'!$B$23,'Survival Probabilities'!$C$23,if(M748='Survival Probabilities'!$B$24,'Survival Probabilities'!$C$24,if(M748='Survival Probabilities'!$B$25,'Survival Probabilities'!$C$25,if(M748='Survival Probabilities'!$B$26,'Survival Probabilities'!$C$26,if(M748='Survival Probabilities'!$B$27,'Survival Probabilities'!$C$27,if(M748='Survival Probabilities'!$B$28,5%,if(M748="",1)))))))))</f>
        <v>1</v>
      </c>
      <c r="S748" s="4">
        <f t="shared" si="1"/>
        <v>0.006213826424</v>
      </c>
      <c r="T748" s="5">
        <f>if(S748&gt;='Survival Probabilities'!$J$4,1,0)</f>
        <v>0</v>
      </c>
      <c r="U748" s="5">
        <f t="shared" si="2"/>
        <v>1</v>
      </c>
    </row>
    <row r="749">
      <c r="A749" s="3">
        <v>748.0</v>
      </c>
      <c r="B749" s="3">
        <v>1.0</v>
      </c>
      <c r="C749" s="3">
        <v>2.0</v>
      </c>
      <c r="D749" s="3" t="s">
        <v>1051</v>
      </c>
      <c r="E749" s="3" t="s">
        <v>26</v>
      </c>
      <c r="F749" s="3">
        <v>30.0</v>
      </c>
      <c r="G749" s="3">
        <v>0.0</v>
      </c>
      <c r="H749" s="3">
        <v>0.0</v>
      </c>
      <c r="I749" s="3">
        <v>250648.0</v>
      </c>
      <c r="J749" s="3">
        <v>13.0</v>
      </c>
      <c r="L749" s="3" t="s">
        <v>24</v>
      </c>
      <c r="M749" s="5" t="str">
        <f t="shared" si="3"/>
        <v/>
      </c>
      <c r="N749" s="4">
        <f>if(C749=1,'Survival Probabilities'!$C$2,if(C749 = 2,'Survival Probabilities'!$C$3,if(C749 = 3,'Survival Probabilities'!$C$4,if(isblank(C749),1))))</f>
        <v>0.472826087</v>
      </c>
      <c r="O749" s="4">
        <f>if(E749 = "male",'Survival Probabilities'!$C$5,if(E749="female",'Survival Probabilities'!$C$6,if(isblank(E749),1)))</f>
        <v>0.7420382166</v>
      </c>
      <c r="P749" s="4">
        <f>if(F749 &lt; 1,'Survival Probabilities'!$C$10,if(and(F749&gt;= 1, F749&lt;5),'Survival Probabilities'!$C$11, if(and(F749&gt;= 5, F749&lt;10),'Survival Probabilities'!$C$12,if(and(F749&gt;= 10, F749&lt;20),'Survival Probabilities'!$C$13,if(and(F749&gt;= 20, F749&lt;30),'Survival Probabilities'!$C$14,if(and(F749&gt;= 30, F749&lt;40),'Survival Probabilities'!$C$15,if(and(F749&gt;= 40, F749&lt;50),'Survival Probabilities'!$C$16,if(and(F749&gt;= 50, F749&lt;60),'Survival Probabilities'!$C$17,if(and(F749&gt;= 60, F749&lt;70),'Survival Probabilities'!$C$18,if(and(F749&gt;= 70, F749&lt;80),5%,if(and(F749&gt;= 80, F749&lt;90),5%,if(isblank(F749),1))))))))))))</f>
        <v>0.4371257485</v>
      </c>
      <c r="Q749" s="4">
        <f>if(L749 = "C",'Survival Probabilities'!$C$7,if(L749="Q",'Survival Probabilities'!$C$8,if(L749="S",'Survival Probabilities'!$C$9,if(isblank(L749),1))))</f>
        <v>0.3369565217</v>
      </c>
      <c r="R749" s="5">
        <f>if(M749='Survival Probabilities'!$B$21,'Survival Probabilities'!$C$21,if(M749='Survival Probabilities'!$B$22,'Survival Probabilities'!$C$22,if(M749='Survival Probabilities'!$B$23,'Survival Probabilities'!$C$23,if(M749='Survival Probabilities'!$B$24,'Survival Probabilities'!$C$24,if(M749='Survival Probabilities'!$B$25,'Survival Probabilities'!$C$25,if(M749='Survival Probabilities'!$B$26,'Survival Probabilities'!$C$26,if(M749='Survival Probabilities'!$B$27,'Survival Probabilities'!$C$27,if(M749='Survival Probabilities'!$B$28,5%,if(M749="",1)))))))))</f>
        <v>1</v>
      </c>
      <c r="S749" s="4">
        <f t="shared" si="1"/>
        <v>0.05167826898</v>
      </c>
      <c r="T749" s="5">
        <f>if(S749&gt;='Survival Probabilities'!$J$4,1,0)</f>
        <v>1</v>
      </c>
      <c r="U749" s="5">
        <f t="shared" si="2"/>
        <v>1</v>
      </c>
    </row>
    <row r="750">
      <c r="A750" s="3">
        <v>749.0</v>
      </c>
      <c r="B750" s="3">
        <v>0.0</v>
      </c>
      <c r="C750" s="3">
        <v>1.0</v>
      </c>
      <c r="D750" s="3" t="s">
        <v>1052</v>
      </c>
      <c r="E750" s="3" t="s">
        <v>22</v>
      </c>
      <c r="F750" s="3">
        <v>19.0</v>
      </c>
      <c r="G750" s="3">
        <v>1.0</v>
      </c>
      <c r="H750" s="3">
        <v>0.0</v>
      </c>
      <c r="I750" s="3">
        <v>113773.0</v>
      </c>
      <c r="J750" s="3">
        <v>53.1</v>
      </c>
      <c r="K750" s="3" t="s">
        <v>1053</v>
      </c>
      <c r="L750" s="3" t="s">
        <v>24</v>
      </c>
      <c r="M750" s="5" t="str">
        <f t="shared" si="3"/>
        <v>D</v>
      </c>
      <c r="N750" s="4">
        <f>if(C750=1,'Survival Probabilities'!$C$2,if(C750 = 2,'Survival Probabilities'!$C$3,if(C750 = 3,'Survival Probabilities'!$C$4,if(isblank(C750),1))))</f>
        <v>0.6296296296</v>
      </c>
      <c r="O750" s="4">
        <f>if(E750 = "male",'Survival Probabilities'!$C$5,if(E750="female",'Survival Probabilities'!$C$6,if(isblank(E750),1)))</f>
        <v>0.1889081456</v>
      </c>
      <c r="P750" s="4">
        <f>if(F750 &lt; 1,'Survival Probabilities'!$C$10,if(and(F750&gt;= 1, F750&lt;5),'Survival Probabilities'!$C$11, if(and(F750&gt;= 5, F750&lt;10),'Survival Probabilities'!$C$12,if(and(F750&gt;= 10, F750&lt;20),'Survival Probabilities'!$C$13,if(and(F750&gt;= 20, F750&lt;30),'Survival Probabilities'!$C$14,if(and(F750&gt;= 30, F750&lt;40),'Survival Probabilities'!$C$15,if(and(F750&gt;= 40, F750&lt;50),'Survival Probabilities'!$C$16,if(and(F750&gt;= 50, F750&lt;60),'Survival Probabilities'!$C$17,if(and(F750&gt;= 60, F750&lt;70),'Survival Probabilities'!$C$18,if(and(F750&gt;= 70, F750&lt;80),5%,if(and(F750&gt;= 80, F750&lt;90),5%,if(isblank(F750),1))))))))))))</f>
        <v>0.4019607843</v>
      </c>
      <c r="Q750" s="4">
        <f>if(L750 = "C",'Survival Probabilities'!$C$7,if(L750="Q",'Survival Probabilities'!$C$8,if(L750="S",'Survival Probabilities'!$C$9,if(isblank(L750),1))))</f>
        <v>0.3369565217</v>
      </c>
      <c r="R750" s="4">
        <f>if(M750='Survival Probabilities'!$B$21,'Survival Probabilities'!$C$21,if(M750='Survival Probabilities'!$B$22,'Survival Probabilities'!$C$22,if(M750='Survival Probabilities'!$B$23,'Survival Probabilities'!$C$23,if(M750='Survival Probabilities'!$B$24,'Survival Probabilities'!$C$24,if(M750='Survival Probabilities'!$B$25,'Survival Probabilities'!$C$25,if(M750='Survival Probabilities'!$B$26,'Survival Probabilities'!$C$26,if(M750='Survival Probabilities'!$B$27,'Survival Probabilities'!$C$27,if(M750='Survival Probabilities'!$B$28,5%,if(M750="",1)))))))))</f>
        <v>0.7575757576</v>
      </c>
      <c r="S750" s="4">
        <f t="shared" si="1"/>
        <v>0.01220448512</v>
      </c>
      <c r="T750" s="5">
        <f>if(S750&gt;='Survival Probabilities'!$J$4,1,0)</f>
        <v>0</v>
      </c>
      <c r="U750" s="5">
        <f t="shared" si="2"/>
        <v>1</v>
      </c>
    </row>
    <row r="751">
      <c r="A751" s="3">
        <v>750.0</v>
      </c>
      <c r="B751" s="3">
        <v>0.0</v>
      </c>
      <c r="C751" s="3">
        <v>3.0</v>
      </c>
      <c r="D751" s="3" t="s">
        <v>1054</v>
      </c>
      <c r="E751" s="3" t="s">
        <v>22</v>
      </c>
      <c r="F751" s="3">
        <v>31.0</v>
      </c>
      <c r="G751" s="3">
        <v>0.0</v>
      </c>
      <c r="H751" s="3">
        <v>0.0</v>
      </c>
      <c r="I751" s="3">
        <v>335097.0</v>
      </c>
      <c r="J751" s="3">
        <v>7.75</v>
      </c>
      <c r="L751" s="3" t="s">
        <v>36</v>
      </c>
      <c r="M751" s="5" t="str">
        <f t="shared" si="3"/>
        <v/>
      </c>
      <c r="N751" s="4">
        <f>if(C751=1,'Survival Probabilities'!$C$2,if(C751 = 2,'Survival Probabilities'!$C$3,if(C751 = 3,'Survival Probabilities'!$C$4,if(isblank(C751),1))))</f>
        <v>0.2428571429</v>
      </c>
      <c r="O751" s="4">
        <f>if(E751 = "male",'Survival Probabilities'!$C$5,if(E751="female",'Survival Probabilities'!$C$6,if(isblank(E751),1)))</f>
        <v>0.1889081456</v>
      </c>
      <c r="P751" s="4">
        <f>if(F751 &lt; 1,'Survival Probabilities'!$C$10,if(and(F751&gt;= 1, F751&lt;5),'Survival Probabilities'!$C$11, if(and(F751&gt;= 5, F751&lt;10),'Survival Probabilities'!$C$12,if(and(F751&gt;= 10, F751&lt;20),'Survival Probabilities'!$C$13,if(and(F751&gt;= 20, F751&lt;30),'Survival Probabilities'!$C$14,if(and(F751&gt;= 30, F751&lt;40),'Survival Probabilities'!$C$15,if(and(F751&gt;= 40, F751&lt;50),'Survival Probabilities'!$C$16,if(and(F751&gt;= 50, F751&lt;60),'Survival Probabilities'!$C$17,if(and(F751&gt;= 60, F751&lt;70),'Survival Probabilities'!$C$18,if(and(F751&gt;= 70, F751&lt;80),5%,if(and(F751&gt;= 80, F751&lt;90),5%,if(isblank(F751),1))))))))))))</f>
        <v>0.4371257485</v>
      </c>
      <c r="Q751" s="4">
        <f>if(L751 = "C",'Survival Probabilities'!$C$7,if(L751="Q",'Survival Probabilities'!$C$8,if(L751="S",'Survival Probabilities'!$C$9,if(isblank(L751),1))))</f>
        <v>0.3896103896</v>
      </c>
      <c r="R751" s="5">
        <f>if(M751='Survival Probabilities'!$B$21,'Survival Probabilities'!$C$21,if(M751='Survival Probabilities'!$B$22,'Survival Probabilities'!$C$22,if(M751='Survival Probabilities'!$B$23,'Survival Probabilities'!$C$23,if(M751='Survival Probabilities'!$B$24,'Survival Probabilities'!$C$24,if(M751='Survival Probabilities'!$B$25,'Survival Probabilities'!$C$25,if(M751='Survival Probabilities'!$B$26,'Survival Probabilities'!$C$26,if(M751='Survival Probabilities'!$B$27,'Survival Probabilities'!$C$27,if(M751='Survival Probabilities'!$B$28,5%,if(M751="",1)))))))))</f>
        <v>1</v>
      </c>
      <c r="S751" s="4">
        <f t="shared" si="1"/>
        <v>0.007813371691</v>
      </c>
      <c r="T751" s="5">
        <f>if(S751&gt;='Survival Probabilities'!$J$4,1,0)</f>
        <v>0</v>
      </c>
      <c r="U751" s="5">
        <f t="shared" si="2"/>
        <v>1</v>
      </c>
    </row>
    <row r="752">
      <c r="A752" s="3">
        <v>751.0</v>
      </c>
      <c r="B752" s="3">
        <v>1.0</v>
      </c>
      <c r="C752" s="3">
        <v>2.0</v>
      </c>
      <c r="D752" s="3" t="s">
        <v>1055</v>
      </c>
      <c r="E752" s="3" t="s">
        <v>26</v>
      </c>
      <c r="F752" s="3">
        <v>4.0</v>
      </c>
      <c r="G752" s="3">
        <v>1.0</v>
      </c>
      <c r="H752" s="3">
        <v>1.0</v>
      </c>
      <c r="I752" s="3">
        <v>29103.0</v>
      </c>
      <c r="J752" s="3">
        <v>23.0</v>
      </c>
      <c r="L752" s="3" t="s">
        <v>24</v>
      </c>
      <c r="M752" s="5" t="str">
        <f t="shared" si="3"/>
        <v/>
      </c>
      <c r="N752" s="4">
        <f>if(C752=1,'Survival Probabilities'!$C$2,if(C752 = 2,'Survival Probabilities'!$C$3,if(C752 = 3,'Survival Probabilities'!$C$4,if(isblank(C752),1))))</f>
        <v>0.472826087</v>
      </c>
      <c r="O752" s="4">
        <f>if(E752 = "male",'Survival Probabilities'!$C$5,if(E752="female",'Survival Probabilities'!$C$6,if(isblank(E752),1)))</f>
        <v>0.7420382166</v>
      </c>
      <c r="P752" s="4">
        <f>if(F752 &lt; 1,'Survival Probabilities'!$C$10,if(and(F752&gt;= 1, F752&lt;5),'Survival Probabilities'!$C$11, if(and(F752&gt;= 5, F752&lt;10),'Survival Probabilities'!$C$12,if(and(F752&gt;= 10, F752&lt;20),'Survival Probabilities'!$C$13,if(and(F752&gt;= 20, F752&lt;30),'Survival Probabilities'!$C$14,if(and(F752&gt;= 30, F752&lt;40),'Survival Probabilities'!$C$15,if(and(F752&gt;= 40, F752&lt;50),'Survival Probabilities'!$C$16,if(and(F752&gt;= 50, F752&lt;60),'Survival Probabilities'!$C$17,if(and(F752&gt;= 60, F752&lt;70),'Survival Probabilities'!$C$18,if(and(F752&gt;= 70, F752&lt;80),5%,if(and(F752&gt;= 80, F752&lt;90),5%,if(isblank(F752),1))))))))))))</f>
        <v>0.6060606061</v>
      </c>
      <c r="Q752" s="4">
        <f>if(L752 = "C",'Survival Probabilities'!$C$7,if(L752="Q",'Survival Probabilities'!$C$8,if(L752="S",'Survival Probabilities'!$C$9,if(isblank(L752),1))))</f>
        <v>0.3369565217</v>
      </c>
      <c r="R752" s="5">
        <f>if(M752='Survival Probabilities'!$B$21,'Survival Probabilities'!$C$21,if(M752='Survival Probabilities'!$B$22,'Survival Probabilities'!$C$22,if(M752='Survival Probabilities'!$B$23,'Survival Probabilities'!$C$23,if(M752='Survival Probabilities'!$B$24,'Survival Probabilities'!$C$24,if(M752='Survival Probabilities'!$B$25,'Survival Probabilities'!$C$25,if(M752='Survival Probabilities'!$B$26,'Survival Probabilities'!$C$26,if(M752='Survival Probabilities'!$B$27,'Survival Probabilities'!$C$27,if(M752='Survival Probabilities'!$B$28,5%,if(M752="",1)))))))))</f>
        <v>1</v>
      </c>
      <c r="S752" s="4">
        <f t="shared" si="1"/>
        <v>0.07165023594</v>
      </c>
      <c r="T752" s="5">
        <f>if(S752&gt;='Survival Probabilities'!$J$4,1,0)</f>
        <v>1</v>
      </c>
      <c r="U752" s="5">
        <f t="shared" si="2"/>
        <v>1</v>
      </c>
    </row>
    <row r="753">
      <c r="A753" s="3">
        <v>752.0</v>
      </c>
      <c r="B753" s="3">
        <v>1.0</v>
      </c>
      <c r="C753" s="3">
        <v>3.0</v>
      </c>
      <c r="D753" s="3" t="s">
        <v>1056</v>
      </c>
      <c r="E753" s="3" t="s">
        <v>22</v>
      </c>
      <c r="F753" s="3">
        <v>6.0</v>
      </c>
      <c r="G753" s="3">
        <v>0.0</v>
      </c>
      <c r="H753" s="3">
        <v>1.0</v>
      </c>
      <c r="I753" s="3">
        <v>392096.0</v>
      </c>
      <c r="J753" s="3">
        <v>12.475</v>
      </c>
      <c r="K753" s="3" t="s">
        <v>1057</v>
      </c>
      <c r="L753" s="3" t="s">
        <v>24</v>
      </c>
      <c r="M753" s="5" t="str">
        <f t="shared" si="3"/>
        <v>E</v>
      </c>
      <c r="N753" s="4">
        <f>if(C753=1,'Survival Probabilities'!$C$2,if(C753 = 2,'Survival Probabilities'!$C$3,if(C753 = 3,'Survival Probabilities'!$C$4,if(isblank(C753),1))))</f>
        <v>0.2428571429</v>
      </c>
      <c r="O753" s="4">
        <f>if(E753 = "male",'Survival Probabilities'!$C$5,if(E753="female",'Survival Probabilities'!$C$6,if(isblank(E753),1)))</f>
        <v>0.1889081456</v>
      </c>
      <c r="P753" s="4">
        <f>if(F753 &lt; 1,'Survival Probabilities'!$C$10,if(and(F753&gt;= 1, F753&lt;5),'Survival Probabilities'!$C$11, if(and(F753&gt;= 5, F753&lt;10),'Survival Probabilities'!$C$12,if(and(F753&gt;= 10, F753&lt;20),'Survival Probabilities'!$C$13,if(and(F753&gt;= 20, F753&lt;30),'Survival Probabilities'!$C$14,if(and(F753&gt;= 30, F753&lt;40),'Survival Probabilities'!$C$15,if(and(F753&gt;= 40, F753&lt;50),'Survival Probabilities'!$C$16,if(and(F753&gt;= 50, F753&lt;60),'Survival Probabilities'!$C$17,if(and(F753&gt;= 60, F753&lt;70),'Survival Probabilities'!$C$18,if(and(F753&gt;= 70, F753&lt;80),5%,if(and(F753&gt;= 80, F753&lt;90),5%,if(isblank(F753),1))))))))))))</f>
        <v>0.5</v>
      </c>
      <c r="Q753" s="4">
        <f>if(L753 = "C",'Survival Probabilities'!$C$7,if(L753="Q",'Survival Probabilities'!$C$8,if(L753="S",'Survival Probabilities'!$C$9,if(isblank(L753),1))))</f>
        <v>0.3369565217</v>
      </c>
      <c r="R753" s="4">
        <f>if(M753='Survival Probabilities'!$B$21,'Survival Probabilities'!$C$21,if(M753='Survival Probabilities'!$B$22,'Survival Probabilities'!$C$22,if(M753='Survival Probabilities'!$B$23,'Survival Probabilities'!$C$23,if(M753='Survival Probabilities'!$B$24,'Survival Probabilities'!$C$24,if(M753='Survival Probabilities'!$B$25,'Survival Probabilities'!$C$25,if(M753='Survival Probabilities'!$B$26,'Survival Probabilities'!$C$26,if(M753='Survival Probabilities'!$B$27,'Survival Probabilities'!$C$27,if(M753='Survival Probabilities'!$B$28,5%,if(M753="",1)))))))))</f>
        <v>0.75</v>
      </c>
      <c r="S753" s="4">
        <f t="shared" si="1"/>
        <v>0.005797045384</v>
      </c>
      <c r="T753" s="5">
        <f>if(S753&gt;='Survival Probabilities'!$J$4,1,0)</f>
        <v>0</v>
      </c>
      <c r="U753" s="5">
        <f t="shared" si="2"/>
        <v>0</v>
      </c>
    </row>
    <row r="754">
      <c r="A754" s="3">
        <v>753.0</v>
      </c>
      <c r="B754" s="3">
        <v>0.0</v>
      </c>
      <c r="C754" s="3">
        <v>3.0</v>
      </c>
      <c r="D754" s="3" t="s">
        <v>1058</v>
      </c>
      <c r="E754" s="3" t="s">
        <v>22</v>
      </c>
      <c r="F754" s="3">
        <v>33.0</v>
      </c>
      <c r="G754" s="3">
        <v>0.0</v>
      </c>
      <c r="H754" s="3">
        <v>0.0</v>
      </c>
      <c r="I754" s="3">
        <v>345780.0</v>
      </c>
      <c r="J754" s="3">
        <v>9.5</v>
      </c>
      <c r="L754" s="3" t="s">
        <v>24</v>
      </c>
      <c r="M754" s="5" t="str">
        <f t="shared" si="3"/>
        <v/>
      </c>
      <c r="N754" s="4">
        <f>if(C754=1,'Survival Probabilities'!$C$2,if(C754 = 2,'Survival Probabilities'!$C$3,if(C754 = 3,'Survival Probabilities'!$C$4,if(isblank(C754),1))))</f>
        <v>0.2428571429</v>
      </c>
      <c r="O754" s="4">
        <f>if(E754 = "male",'Survival Probabilities'!$C$5,if(E754="female",'Survival Probabilities'!$C$6,if(isblank(E754),1)))</f>
        <v>0.1889081456</v>
      </c>
      <c r="P754" s="4">
        <f>if(F754 &lt; 1,'Survival Probabilities'!$C$10,if(and(F754&gt;= 1, F754&lt;5),'Survival Probabilities'!$C$11, if(and(F754&gt;= 5, F754&lt;10),'Survival Probabilities'!$C$12,if(and(F754&gt;= 10, F754&lt;20),'Survival Probabilities'!$C$13,if(and(F754&gt;= 20, F754&lt;30),'Survival Probabilities'!$C$14,if(and(F754&gt;= 30, F754&lt;40),'Survival Probabilities'!$C$15,if(and(F754&gt;= 40, F754&lt;50),'Survival Probabilities'!$C$16,if(and(F754&gt;= 50, F754&lt;60),'Survival Probabilities'!$C$17,if(and(F754&gt;= 60, F754&lt;70),'Survival Probabilities'!$C$18,if(and(F754&gt;= 70, F754&lt;80),5%,if(and(F754&gt;= 80, F754&lt;90),5%,if(isblank(F754),1))))))))))))</f>
        <v>0.4371257485</v>
      </c>
      <c r="Q754" s="4">
        <f>if(L754 = "C",'Survival Probabilities'!$C$7,if(L754="Q",'Survival Probabilities'!$C$8,if(L754="S",'Survival Probabilities'!$C$9,if(isblank(L754),1))))</f>
        <v>0.3369565217</v>
      </c>
      <c r="R754" s="5">
        <f>if(M754='Survival Probabilities'!$B$21,'Survival Probabilities'!$C$21,if(M754='Survival Probabilities'!$B$22,'Survival Probabilities'!$C$22,if(M754='Survival Probabilities'!$B$23,'Survival Probabilities'!$C$23,if(M754='Survival Probabilities'!$B$24,'Survival Probabilities'!$C$24,if(M754='Survival Probabilities'!$B$25,'Survival Probabilities'!$C$25,if(M754='Survival Probabilities'!$B$26,'Survival Probabilities'!$C$26,if(M754='Survival Probabilities'!$B$27,'Survival Probabilities'!$C$27,if(M754='Survival Probabilities'!$B$28,5%,if(M754="",1)))))))))</f>
        <v>1</v>
      </c>
      <c r="S754" s="4">
        <f t="shared" si="1"/>
        <v>0.00675743414</v>
      </c>
      <c r="T754" s="5">
        <f>if(S754&gt;='Survival Probabilities'!$J$4,1,0)</f>
        <v>0</v>
      </c>
      <c r="U754" s="5">
        <f t="shared" si="2"/>
        <v>1</v>
      </c>
    </row>
    <row r="755">
      <c r="A755" s="3">
        <v>754.0</v>
      </c>
      <c r="B755" s="3">
        <v>0.0</v>
      </c>
      <c r="C755" s="3">
        <v>3.0</v>
      </c>
      <c r="D755" s="3" t="s">
        <v>1059</v>
      </c>
      <c r="E755" s="3" t="s">
        <v>22</v>
      </c>
      <c r="F755" s="3">
        <v>23.0</v>
      </c>
      <c r="G755" s="3">
        <v>0.0</v>
      </c>
      <c r="H755" s="3">
        <v>0.0</v>
      </c>
      <c r="I755" s="3">
        <v>349204.0</v>
      </c>
      <c r="J755" s="3">
        <v>7.8958</v>
      </c>
      <c r="L755" s="3" t="s">
        <v>24</v>
      </c>
      <c r="M755" s="5" t="str">
        <f t="shared" si="3"/>
        <v/>
      </c>
      <c r="N755" s="4">
        <f>if(C755=1,'Survival Probabilities'!$C$2,if(C755 = 2,'Survival Probabilities'!$C$3,if(C755 = 3,'Survival Probabilities'!$C$4,if(isblank(C755),1))))</f>
        <v>0.2428571429</v>
      </c>
      <c r="O755" s="4">
        <f>if(E755 = "male",'Survival Probabilities'!$C$5,if(E755="female",'Survival Probabilities'!$C$6,if(isblank(E755),1)))</f>
        <v>0.1889081456</v>
      </c>
      <c r="P755" s="4">
        <f>if(F755 &lt; 1,'Survival Probabilities'!$C$10,if(and(F755&gt;= 1, F755&lt;5),'Survival Probabilities'!$C$11, if(and(F755&gt;= 5, F755&lt;10),'Survival Probabilities'!$C$12,if(and(F755&gt;= 10, F755&lt;20),'Survival Probabilities'!$C$13,if(and(F755&gt;= 20, F755&lt;30),'Survival Probabilities'!$C$14,if(and(F755&gt;= 30, F755&lt;40),'Survival Probabilities'!$C$15,if(and(F755&gt;= 40, F755&lt;50),'Survival Probabilities'!$C$16,if(and(F755&gt;= 50, F755&lt;60),'Survival Probabilities'!$C$17,if(and(F755&gt;= 60, F755&lt;70),'Survival Probabilities'!$C$18,if(and(F755&gt;= 70, F755&lt;80),5%,if(and(F755&gt;= 80, F755&lt;90),5%,if(isblank(F755),1))))))))))))</f>
        <v>0.35</v>
      </c>
      <c r="Q755" s="4">
        <f>if(L755 = "C",'Survival Probabilities'!$C$7,if(L755="Q",'Survival Probabilities'!$C$8,if(L755="S",'Survival Probabilities'!$C$9,if(isblank(L755),1))))</f>
        <v>0.3369565217</v>
      </c>
      <c r="R755" s="5">
        <f>if(M755='Survival Probabilities'!$B$21,'Survival Probabilities'!$C$21,if(M755='Survival Probabilities'!$B$22,'Survival Probabilities'!$C$22,if(M755='Survival Probabilities'!$B$23,'Survival Probabilities'!$C$23,if(M755='Survival Probabilities'!$B$24,'Survival Probabilities'!$C$24,if(M755='Survival Probabilities'!$B$25,'Survival Probabilities'!$C$25,if(M755='Survival Probabilities'!$B$26,'Survival Probabilities'!$C$26,if(M755='Survival Probabilities'!$B$27,'Survival Probabilities'!$C$27,if(M755='Survival Probabilities'!$B$28,5%,if(M755="",1)))))))))</f>
        <v>1</v>
      </c>
      <c r="S755" s="4">
        <f t="shared" si="1"/>
        <v>0.005410575691</v>
      </c>
      <c r="T755" s="5">
        <f>if(S755&gt;='Survival Probabilities'!$J$4,1,0)</f>
        <v>0</v>
      </c>
      <c r="U755" s="5">
        <f t="shared" si="2"/>
        <v>1</v>
      </c>
    </row>
    <row r="756">
      <c r="A756" s="3">
        <v>755.0</v>
      </c>
      <c r="B756" s="3">
        <v>1.0</v>
      </c>
      <c r="C756" s="3">
        <v>2.0</v>
      </c>
      <c r="D756" s="3" t="s">
        <v>1060</v>
      </c>
      <c r="E756" s="3" t="s">
        <v>26</v>
      </c>
      <c r="F756" s="3">
        <v>48.0</v>
      </c>
      <c r="G756" s="3">
        <v>1.0</v>
      </c>
      <c r="H756" s="3">
        <v>2.0</v>
      </c>
      <c r="I756" s="3">
        <v>220845.0</v>
      </c>
      <c r="J756" s="3">
        <v>65.0</v>
      </c>
      <c r="L756" s="3" t="s">
        <v>24</v>
      </c>
      <c r="M756" s="5" t="str">
        <f t="shared" si="3"/>
        <v/>
      </c>
      <c r="N756" s="4">
        <f>if(C756=1,'Survival Probabilities'!$C$2,if(C756 = 2,'Survival Probabilities'!$C$3,if(C756 = 3,'Survival Probabilities'!$C$4,if(isblank(C756),1))))</f>
        <v>0.472826087</v>
      </c>
      <c r="O756" s="4">
        <f>if(E756 = "male",'Survival Probabilities'!$C$5,if(E756="female",'Survival Probabilities'!$C$6,if(isblank(E756),1)))</f>
        <v>0.7420382166</v>
      </c>
      <c r="P756" s="4">
        <f>if(F756 &lt; 1,'Survival Probabilities'!$C$10,if(and(F756&gt;= 1, F756&lt;5),'Survival Probabilities'!$C$11, if(and(F756&gt;= 5, F756&lt;10),'Survival Probabilities'!$C$12,if(and(F756&gt;= 10, F756&lt;20),'Survival Probabilities'!$C$13,if(and(F756&gt;= 20, F756&lt;30),'Survival Probabilities'!$C$14,if(and(F756&gt;= 30, F756&lt;40),'Survival Probabilities'!$C$15,if(and(F756&gt;= 40, F756&lt;50),'Survival Probabilities'!$C$16,if(and(F756&gt;= 50, F756&lt;60),'Survival Probabilities'!$C$17,if(and(F756&gt;= 60, F756&lt;70),'Survival Probabilities'!$C$18,if(and(F756&gt;= 70, F756&lt;80),5%,if(and(F756&gt;= 80, F756&lt;90),5%,if(isblank(F756),1))))))))))))</f>
        <v>0.3820224719</v>
      </c>
      <c r="Q756" s="4">
        <f>if(L756 = "C",'Survival Probabilities'!$C$7,if(L756="Q",'Survival Probabilities'!$C$8,if(L756="S",'Survival Probabilities'!$C$9,if(isblank(L756),1))))</f>
        <v>0.3369565217</v>
      </c>
      <c r="R756" s="5">
        <f>if(M756='Survival Probabilities'!$B$21,'Survival Probabilities'!$C$21,if(M756='Survival Probabilities'!$B$22,'Survival Probabilities'!$C$22,if(M756='Survival Probabilities'!$B$23,'Survival Probabilities'!$C$23,if(M756='Survival Probabilities'!$B$24,'Survival Probabilities'!$C$24,if(M756='Survival Probabilities'!$B$25,'Survival Probabilities'!$C$25,if(M756='Survival Probabilities'!$B$26,'Survival Probabilities'!$C$26,if(M756='Survival Probabilities'!$B$27,'Survival Probabilities'!$C$27,if(M756='Survival Probabilities'!$B$28,5%,if(M756="",1)))))))))</f>
        <v>1</v>
      </c>
      <c r="S756" s="4">
        <f t="shared" si="1"/>
        <v>0.04516380041</v>
      </c>
      <c r="T756" s="5">
        <f>if(S756&gt;='Survival Probabilities'!$J$4,1,0)</f>
        <v>1</v>
      </c>
      <c r="U756" s="5">
        <f t="shared" si="2"/>
        <v>1</v>
      </c>
    </row>
    <row r="757">
      <c r="A757" s="3">
        <v>756.0</v>
      </c>
      <c r="B757" s="3">
        <v>1.0</v>
      </c>
      <c r="C757" s="3">
        <v>2.0</v>
      </c>
      <c r="D757" s="3" t="s">
        <v>1061</v>
      </c>
      <c r="E757" s="3" t="s">
        <v>22</v>
      </c>
      <c r="F757" s="3">
        <v>0.67</v>
      </c>
      <c r="G757" s="3">
        <v>1.0</v>
      </c>
      <c r="H757" s="3">
        <v>1.0</v>
      </c>
      <c r="I757" s="3">
        <v>250649.0</v>
      </c>
      <c r="J757" s="3">
        <v>14.5</v>
      </c>
      <c r="L757" s="3" t="s">
        <v>24</v>
      </c>
      <c r="M757" s="5" t="str">
        <f t="shared" si="3"/>
        <v/>
      </c>
      <c r="N757" s="4">
        <f>if(C757=1,'Survival Probabilities'!$C$2,if(C757 = 2,'Survival Probabilities'!$C$3,if(C757 = 3,'Survival Probabilities'!$C$4,if(isblank(C757),1))))</f>
        <v>0.472826087</v>
      </c>
      <c r="O757" s="4">
        <f>if(E757 = "male",'Survival Probabilities'!$C$5,if(E757="female",'Survival Probabilities'!$C$6,if(isblank(E757),1)))</f>
        <v>0.1889081456</v>
      </c>
      <c r="P757" s="4">
        <f>if(F757 &lt; 1,'Survival Probabilities'!$C$10,if(and(F757&gt;= 1, F757&lt;5),'Survival Probabilities'!$C$11, if(and(F757&gt;= 5, F757&lt;10),'Survival Probabilities'!$C$12,if(and(F757&gt;= 10, F757&lt;20),'Survival Probabilities'!$C$13,if(and(F757&gt;= 20, F757&lt;30),'Survival Probabilities'!$C$14,if(and(F757&gt;= 30, F757&lt;40),'Survival Probabilities'!$C$15,if(and(F757&gt;= 40, F757&lt;50),'Survival Probabilities'!$C$16,if(and(F757&gt;= 50, F757&lt;60),'Survival Probabilities'!$C$17,if(and(F757&gt;= 60, F757&lt;70),'Survival Probabilities'!$C$18,if(and(F757&gt;= 70, F757&lt;80),5%,if(and(F757&gt;= 80, F757&lt;90),5%,if(isblank(F757),1))))))))))))</f>
        <v>1</v>
      </c>
      <c r="Q757" s="4">
        <f>if(L757 = "C",'Survival Probabilities'!$C$7,if(L757="Q",'Survival Probabilities'!$C$8,if(L757="S",'Survival Probabilities'!$C$9,if(isblank(L757),1))))</f>
        <v>0.3369565217</v>
      </c>
      <c r="R757" s="5">
        <f>if(M757='Survival Probabilities'!$B$21,'Survival Probabilities'!$C$21,if(M757='Survival Probabilities'!$B$22,'Survival Probabilities'!$C$22,if(M757='Survival Probabilities'!$B$23,'Survival Probabilities'!$C$23,if(M757='Survival Probabilities'!$B$24,'Survival Probabilities'!$C$24,if(M757='Survival Probabilities'!$B$25,'Survival Probabilities'!$C$25,if(M757='Survival Probabilities'!$B$26,'Survival Probabilities'!$C$26,if(M757='Survival Probabilities'!$B$27,'Survival Probabilities'!$C$27,if(M757='Survival Probabilities'!$B$28,5%,if(M757="",1)))))))))</f>
        <v>1</v>
      </c>
      <c r="S757" s="4">
        <f t="shared" si="1"/>
        <v>0.03009719215</v>
      </c>
      <c r="T757" s="5">
        <f>if(S757&gt;='Survival Probabilities'!$J$4,1,0)</f>
        <v>1</v>
      </c>
      <c r="U757" s="5">
        <f t="shared" si="2"/>
        <v>1</v>
      </c>
    </row>
    <row r="758">
      <c r="A758" s="3">
        <v>757.0</v>
      </c>
      <c r="B758" s="3">
        <v>0.0</v>
      </c>
      <c r="C758" s="3">
        <v>3.0</v>
      </c>
      <c r="D758" s="3" t="s">
        <v>1062</v>
      </c>
      <c r="E758" s="3" t="s">
        <v>22</v>
      </c>
      <c r="F758" s="3">
        <v>28.0</v>
      </c>
      <c r="G758" s="3">
        <v>0.0</v>
      </c>
      <c r="H758" s="3">
        <v>0.0</v>
      </c>
      <c r="I758" s="3">
        <v>350042.0</v>
      </c>
      <c r="J758" s="3">
        <v>7.7958</v>
      </c>
      <c r="L758" s="3" t="s">
        <v>24</v>
      </c>
      <c r="M758" s="5" t="str">
        <f t="shared" si="3"/>
        <v/>
      </c>
      <c r="N758" s="4">
        <f>if(C758=1,'Survival Probabilities'!$C$2,if(C758 = 2,'Survival Probabilities'!$C$3,if(C758 = 3,'Survival Probabilities'!$C$4,if(isblank(C758),1))))</f>
        <v>0.2428571429</v>
      </c>
      <c r="O758" s="4">
        <f>if(E758 = "male",'Survival Probabilities'!$C$5,if(E758="female",'Survival Probabilities'!$C$6,if(isblank(E758),1)))</f>
        <v>0.1889081456</v>
      </c>
      <c r="P758" s="4">
        <f>if(F758 &lt; 1,'Survival Probabilities'!$C$10,if(and(F758&gt;= 1, F758&lt;5),'Survival Probabilities'!$C$11, if(and(F758&gt;= 5, F758&lt;10),'Survival Probabilities'!$C$12,if(and(F758&gt;= 10, F758&lt;20),'Survival Probabilities'!$C$13,if(and(F758&gt;= 20, F758&lt;30),'Survival Probabilities'!$C$14,if(and(F758&gt;= 30, F758&lt;40),'Survival Probabilities'!$C$15,if(and(F758&gt;= 40, F758&lt;50),'Survival Probabilities'!$C$16,if(and(F758&gt;= 50, F758&lt;60),'Survival Probabilities'!$C$17,if(and(F758&gt;= 60, F758&lt;70),'Survival Probabilities'!$C$18,if(and(F758&gt;= 70, F758&lt;80),5%,if(and(F758&gt;= 80, F758&lt;90),5%,if(isblank(F758),1))))))))))))</f>
        <v>0.35</v>
      </c>
      <c r="Q758" s="4">
        <f>if(L758 = "C",'Survival Probabilities'!$C$7,if(L758="Q",'Survival Probabilities'!$C$8,if(L758="S",'Survival Probabilities'!$C$9,if(isblank(L758),1))))</f>
        <v>0.3369565217</v>
      </c>
      <c r="R758" s="5">
        <f>if(M758='Survival Probabilities'!$B$21,'Survival Probabilities'!$C$21,if(M758='Survival Probabilities'!$B$22,'Survival Probabilities'!$C$22,if(M758='Survival Probabilities'!$B$23,'Survival Probabilities'!$C$23,if(M758='Survival Probabilities'!$B$24,'Survival Probabilities'!$C$24,if(M758='Survival Probabilities'!$B$25,'Survival Probabilities'!$C$25,if(M758='Survival Probabilities'!$B$26,'Survival Probabilities'!$C$26,if(M758='Survival Probabilities'!$B$27,'Survival Probabilities'!$C$27,if(M758='Survival Probabilities'!$B$28,5%,if(M758="",1)))))))))</f>
        <v>1</v>
      </c>
      <c r="S758" s="4">
        <f t="shared" si="1"/>
        <v>0.005410575691</v>
      </c>
      <c r="T758" s="5">
        <f>if(S758&gt;='Survival Probabilities'!$J$4,1,0)</f>
        <v>0</v>
      </c>
      <c r="U758" s="5">
        <f t="shared" si="2"/>
        <v>1</v>
      </c>
    </row>
    <row r="759">
      <c r="A759" s="3">
        <v>758.0</v>
      </c>
      <c r="B759" s="3">
        <v>0.0</v>
      </c>
      <c r="C759" s="3">
        <v>2.0</v>
      </c>
      <c r="D759" s="3" t="s">
        <v>1063</v>
      </c>
      <c r="E759" s="3" t="s">
        <v>22</v>
      </c>
      <c r="F759" s="3">
        <v>18.0</v>
      </c>
      <c r="G759" s="3">
        <v>0.0</v>
      </c>
      <c r="H759" s="3">
        <v>0.0</v>
      </c>
      <c r="I759" s="3">
        <v>29108.0</v>
      </c>
      <c r="J759" s="3">
        <v>11.5</v>
      </c>
      <c r="L759" s="3" t="s">
        <v>24</v>
      </c>
      <c r="M759" s="5" t="str">
        <f t="shared" si="3"/>
        <v/>
      </c>
      <c r="N759" s="4">
        <f>if(C759=1,'Survival Probabilities'!$C$2,if(C759 = 2,'Survival Probabilities'!$C$3,if(C759 = 3,'Survival Probabilities'!$C$4,if(isblank(C759),1))))</f>
        <v>0.472826087</v>
      </c>
      <c r="O759" s="4">
        <f>if(E759 = "male",'Survival Probabilities'!$C$5,if(E759="female",'Survival Probabilities'!$C$6,if(isblank(E759),1)))</f>
        <v>0.1889081456</v>
      </c>
      <c r="P759" s="4">
        <f>if(F759 &lt; 1,'Survival Probabilities'!$C$10,if(and(F759&gt;= 1, F759&lt;5),'Survival Probabilities'!$C$11, if(and(F759&gt;= 5, F759&lt;10),'Survival Probabilities'!$C$12,if(and(F759&gt;= 10, F759&lt;20),'Survival Probabilities'!$C$13,if(and(F759&gt;= 20, F759&lt;30),'Survival Probabilities'!$C$14,if(and(F759&gt;= 30, F759&lt;40),'Survival Probabilities'!$C$15,if(and(F759&gt;= 40, F759&lt;50),'Survival Probabilities'!$C$16,if(and(F759&gt;= 50, F759&lt;60),'Survival Probabilities'!$C$17,if(and(F759&gt;= 60, F759&lt;70),'Survival Probabilities'!$C$18,if(and(F759&gt;= 70, F759&lt;80),5%,if(and(F759&gt;= 80, F759&lt;90),5%,if(isblank(F759),1))))))))))))</f>
        <v>0.4019607843</v>
      </c>
      <c r="Q759" s="4">
        <f>if(L759 = "C",'Survival Probabilities'!$C$7,if(L759="Q",'Survival Probabilities'!$C$8,if(L759="S",'Survival Probabilities'!$C$9,if(isblank(L759),1))))</f>
        <v>0.3369565217</v>
      </c>
      <c r="R759" s="5">
        <f>if(M759='Survival Probabilities'!$B$21,'Survival Probabilities'!$C$21,if(M759='Survival Probabilities'!$B$22,'Survival Probabilities'!$C$22,if(M759='Survival Probabilities'!$B$23,'Survival Probabilities'!$C$23,if(M759='Survival Probabilities'!$B$24,'Survival Probabilities'!$C$24,if(M759='Survival Probabilities'!$B$25,'Survival Probabilities'!$C$25,if(M759='Survival Probabilities'!$B$26,'Survival Probabilities'!$C$26,if(M759='Survival Probabilities'!$B$27,'Survival Probabilities'!$C$27,if(M759='Survival Probabilities'!$B$28,5%,if(M759="",1)))))))))</f>
        <v>1</v>
      </c>
      <c r="S759" s="4">
        <f t="shared" si="1"/>
        <v>0.01209789096</v>
      </c>
      <c r="T759" s="5">
        <f>if(S759&gt;='Survival Probabilities'!$J$4,1,0)</f>
        <v>0</v>
      </c>
      <c r="U759" s="5">
        <f t="shared" si="2"/>
        <v>1</v>
      </c>
    </row>
    <row r="760">
      <c r="A760" s="3">
        <v>759.0</v>
      </c>
      <c r="B760" s="3">
        <v>0.0</v>
      </c>
      <c r="C760" s="3">
        <v>3.0</v>
      </c>
      <c r="D760" s="3" t="s">
        <v>1064</v>
      </c>
      <c r="E760" s="3" t="s">
        <v>22</v>
      </c>
      <c r="F760" s="3">
        <v>34.0</v>
      </c>
      <c r="G760" s="3">
        <v>0.0</v>
      </c>
      <c r="H760" s="3">
        <v>0.0</v>
      </c>
      <c r="I760" s="3">
        <v>363294.0</v>
      </c>
      <c r="J760" s="3">
        <v>8.05</v>
      </c>
      <c r="L760" s="3" t="s">
        <v>24</v>
      </c>
      <c r="M760" s="5" t="str">
        <f t="shared" si="3"/>
        <v/>
      </c>
      <c r="N760" s="4">
        <f>if(C760=1,'Survival Probabilities'!$C$2,if(C760 = 2,'Survival Probabilities'!$C$3,if(C760 = 3,'Survival Probabilities'!$C$4,if(isblank(C760),1))))</f>
        <v>0.2428571429</v>
      </c>
      <c r="O760" s="4">
        <f>if(E760 = "male",'Survival Probabilities'!$C$5,if(E760="female",'Survival Probabilities'!$C$6,if(isblank(E760),1)))</f>
        <v>0.1889081456</v>
      </c>
      <c r="P760" s="4">
        <f>if(F760 &lt; 1,'Survival Probabilities'!$C$10,if(and(F760&gt;= 1, F760&lt;5),'Survival Probabilities'!$C$11, if(and(F760&gt;= 5, F760&lt;10),'Survival Probabilities'!$C$12,if(and(F760&gt;= 10, F760&lt;20),'Survival Probabilities'!$C$13,if(and(F760&gt;= 20, F760&lt;30),'Survival Probabilities'!$C$14,if(and(F760&gt;= 30, F760&lt;40),'Survival Probabilities'!$C$15,if(and(F760&gt;= 40, F760&lt;50),'Survival Probabilities'!$C$16,if(and(F760&gt;= 50, F760&lt;60),'Survival Probabilities'!$C$17,if(and(F760&gt;= 60, F760&lt;70),'Survival Probabilities'!$C$18,if(and(F760&gt;= 70, F760&lt;80),5%,if(and(F760&gt;= 80, F760&lt;90),5%,if(isblank(F760),1))))))))))))</f>
        <v>0.4371257485</v>
      </c>
      <c r="Q760" s="4">
        <f>if(L760 = "C",'Survival Probabilities'!$C$7,if(L760="Q",'Survival Probabilities'!$C$8,if(L760="S",'Survival Probabilities'!$C$9,if(isblank(L760),1))))</f>
        <v>0.3369565217</v>
      </c>
      <c r="R760" s="5">
        <f>if(M760='Survival Probabilities'!$B$21,'Survival Probabilities'!$C$21,if(M760='Survival Probabilities'!$B$22,'Survival Probabilities'!$C$22,if(M760='Survival Probabilities'!$B$23,'Survival Probabilities'!$C$23,if(M760='Survival Probabilities'!$B$24,'Survival Probabilities'!$C$24,if(M760='Survival Probabilities'!$B$25,'Survival Probabilities'!$C$25,if(M760='Survival Probabilities'!$B$26,'Survival Probabilities'!$C$26,if(M760='Survival Probabilities'!$B$27,'Survival Probabilities'!$C$27,if(M760='Survival Probabilities'!$B$28,5%,if(M760="",1)))))))))</f>
        <v>1</v>
      </c>
      <c r="S760" s="4">
        <f t="shared" si="1"/>
        <v>0.00675743414</v>
      </c>
      <c r="T760" s="5">
        <f>if(S760&gt;='Survival Probabilities'!$J$4,1,0)</f>
        <v>0</v>
      </c>
      <c r="U760" s="5">
        <f t="shared" si="2"/>
        <v>1</v>
      </c>
    </row>
    <row r="761">
      <c r="A761" s="3">
        <v>760.0</v>
      </c>
      <c r="B761" s="3">
        <v>1.0</v>
      </c>
      <c r="C761" s="3">
        <v>1.0</v>
      </c>
      <c r="D761" s="3" t="s">
        <v>1065</v>
      </c>
      <c r="E761" s="3" t="s">
        <v>26</v>
      </c>
      <c r="F761" s="3">
        <v>33.0</v>
      </c>
      <c r="G761" s="3">
        <v>0.0</v>
      </c>
      <c r="H761" s="3">
        <v>0.0</v>
      </c>
      <c r="I761" s="3">
        <v>110152.0</v>
      </c>
      <c r="J761" s="3">
        <v>86.5</v>
      </c>
      <c r="K761" s="3" t="s">
        <v>399</v>
      </c>
      <c r="L761" s="3" t="s">
        <v>24</v>
      </c>
      <c r="M761" s="5" t="str">
        <f t="shared" si="3"/>
        <v>B</v>
      </c>
      <c r="N761" s="4">
        <f>if(C761=1,'Survival Probabilities'!$C$2,if(C761 = 2,'Survival Probabilities'!$C$3,if(C761 = 3,'Survival Probabilities'!$C$4,if(isblank(C761),1))))</f>
        <v>0.6296296296</v>
      </c>
      <c r="O761" s="4">
        <f>if(E761 = "male",'Survival Probabilities'!$C$5,if(E761="female",'Survival Probabilities'!$C$6,if(isblank(E761),1)))</f>
        <v>0.7420382166</v>
      </c>
      <c r="P761" s="4">
        <f>if(F761 &lt; 1,'Survival Probabilities'!$C$10,if(and(F761&gt;= 1, F761&lt;5),'Survival Probabilities'!$C$11, if(and(F761&gt;= 5, F761&lt;10),'Survival Probabilities'!$C$12,if(and(F761&gt;= 10, F761&lt;20),'Survival Probabilities'!$C$13,if(and(F761&gt;= 20, F761&lt;30),'Survival Probabilities'!$C$14,if(and(F761&gt;= 30, F761&lt;40),'Survival Probabilities'!$C$15,if(and(F761&gt;= 40, F761&lt;50),'Survival Probabilities'!$C$16,if(and(F761&gt;= 50, F761&lt;60),'Survival Probabilities'!$C$17,if(and(F761&gt;= 60, F761&lt;70),'Survival Probabilities'!$C$18,if(and(F761&gt;= 70, F761&lt;80),5%,if(and(F761&gt;= 80, F761&lt;90),5%,if(isblank(F761),1))))))))))))</f>
        <v>0.4371257485</v>
      </c>
      <c r="Q761" s="4">
        <f>if(L761 = "C",'Survival Probabilities'!$C$7,if(L761="Q",'Survival Probabilities'!$C$8,if(L761="S",'Survival Probabilities'!$C$9,if(isblank(L761),1))))</f>
        <v>0.3369565217</v>
      </c>
      <c r="R761" s="4">
        <f>if(M761='Survival Probabilities'!$B$21,'Survival Probabilities'!$C$21,if(M761='Survival Probabilities'!$B$22,'Survival Probabilities'!$C$22,if(M761='Survival Probabilities'!$B$23,'Survival Probabilities'!$C$23,if(M761='Survival Probabilities'!$B$24,'Survival Probabilities'!$C$24,if(M761='Survival Probabilities'!$B$25,'Survival Probabilities'!$C$25,if(M761='Survival Probabilities'!$B$26,'Survival Probabilities'!$C$26,if(M761='Survival Probabilities'!$B$27,'Survival Probabilities'!$C$27,if(M761='Survival Probabilities'!$B$28,5%,if(M761="",1)))))))))</f>
        <v>0.7446808511</v>
      </c>
      <c r="S761" s="4">
        <f t="shared" si="1"/>
        <v>0.05124622417</v>
      </c>
      <c r="T761" s="5">
        <f>if(S761&gt;='Survival Probabilities'!$J$4,1,0)</f>
        <v>1</v>
      </c>
      <c r="U761" s="5">
        <f t="shared" si="2"/>
        <v>1</v>
      </c>
    </row>
    <row r="762">
      <c r="A762" s="3">
        <v>761.0</v>
      </c>
      <c r="B762" s="3">
        <v>0.0</v>
      </c>
      <c r="C762" s="3">
        <v>3.0</v>
      </c>
      <c r="D762" s="3" t="s">
        <v>1066</v>
      </c>
      <c r="E762" s="3" t="s">
        <v>22</v>
      </c>
      <c r="G762" s="3">
        <v>0.0</v>
      </c>
      <c r="H762" s="3">
        <v>0.0</v>
      </c>
      <c r="I762" s="3">
        <v>358585.0</v>
      </c>
      <c r="J762" s="3">
        <v>14.5</v>
      </c>
      <c r="L762" s="3" t="s">
        <v>24</v>
      </c>
      <c r="M762" s="5" t="str">
        <f t="shared" si="3"/>
        <v/>
      </c>
      <c r="N762" s="4">
        <f>if(C762=1,'Survival Probabilities'!$C$2,if(C762 = 2,'Survival Probabilities'!$C$3,if(C762 = 3,'Survival Probabilities'!$C$4,if(isblank(C762),1))))</f>
        <v>0.2428571429</v>
      </c>
      <c r="O762" s="4">
        <f>if(E762 = "male",'Survival Probabilities'!$C$5,if(E762="female",'Survival Probabilities'!$C$6,if(isblank(E762),1)))</f>
        <v>0.1889081456</v>
      </c>
      <c r="P762" s="4">
        <f>if(F762 &lt; 1,'Survival Probabilities'!$C$10,if(and(F762&gt;= 1, F762&lt;5),'Survival Probabilities'!$C$11, if(and(F762&gt;= 5, F762&lt;10),'Survival Probabilities'!$C$12,if(and(F762&gt;= 10, F762&lt;20),'Survival Probabilities'!$C$13,if(and(F762&gt;= 20, F762&lt;30),'Survival Probabilities'!$C$14,if(and(F762&gt;= 30, F762&lt;40),'Survival Probabilities'!$C$15,if(and(F762&gt;= 40, F762&lt;50),'Survival Probabilities'!$C$16,if(and(F762&gt;= 50, F762&lt;60),'Survival Probabilities'!$C$17,if(and(F762&gt;= 60, F762&lt;70),'Survival Probabilities'!$C$18,if(and(F762&gt;= 70, F762&lt;80),5%,if(and(F762&gt;= 80, F762&lt;90),5%,if(isblank(F762),1))))))))))))</f>
        <v>1</v>
      </c>
      <c r="Q762" s="4">
        <f>if(L762 = "C",'Survival Probabilities'!$C$7,if(L762="Q",'Survival Probabilities'!$C$8,if(L762="S",'Survival Probabilities'!$C$9,if(isblank(L762),1))))</f>
        <v>0.3369565217</v>
      </c>
      <c r="R762" s="5">
        <f>if(M762='Survival Probabilities'!$B$21,'Survival Probabilities'!$C$21,if(M762='Survival Probabilities'!$B$22,'Survival Probabilities'!$C$22,if(M762='Survival Probabilities'!$B$23,'Survival Probabilities'!$C$23,if(M762='Survival Probabilities'!$B$24,'Survival Probabilities'!$C$24,if(M762='Survival Probabilities'!$B$25,'Survival Probabilities'!$C$25,if(M762='Survival Probabilities'!$B$26,'Survival Probabilities'!$C$26,if(M762='Survival Probabilities'!$B$27,'Survival Probabilities'!$C$27,if(M762='Survival Probabilities'!$B$28,5%,if(M762="",1)))))))))</f>
        <v>1</v>
      </c>
      <c r="S762" s="4">
        <f t="shared" si="1"/>
        <v>0.01545878769</v>
      </c>
      <c r="T762" s="5">
        <f>if(S762&gt;='Survival Probabilities'!$J$4,1,0)</f>
        <v>0</v>
      </c>
      <c r="U762" s="5">
        <f t="shared" si="2"/>
        <v>1</v>
      </c>
    </row>
    <row r="763">
      <c r="A763" s="3">
        <v>762.0</v>
      </c>
      <c r="B763" s="3">
        <v>0.0</v>
      </c>
      <c r="C763" s="3">
        <v>3.0</v>
      </c>
      <c r="D763" s="3" t="s">
        <v>1067</v>
      </c>
      <c r="E763" s="3" t="s">
        <v>22</v>
      </c>
      <c r="F763" s="3">
        <v>41.0</v>
      </c>
      <c r="G763" s="3">
        <v>0.0</v>
      </c>
      <c r="H763" s="3">
        <v>0.0</v>
      </c>
      <c r="I763" s="3" t="s">
        <v>1068</v>
      </c>
      <c r="J763" s="3">
        <v>7.125</v>
      </c>
      <c r="L763" s="3" t="s">
        <v>24</v>
      </c>
      <c r="M763" s="5" t="str">
        <f t="shared" si="3"/>
        <v/>
      </c>
      <c r="N763" s="4">
        <f>if(C763=1,'Survival Probabilities'!$C$2,if(C763 = 2,'Survival Probabilities'!$C$3,if(C763 = 3,'Survival Probabilities'!$C$4,if(isblank(C763),1))))</f>
        <v>0.2428571429</v>
      </c>
      <c r="O763" s="4">
        <f>if(E763 = "male",'Survival Probabilities'!$C$5,if(E763="female",'Survival Probabilities'!$C$6,if(isblank(E763),1)))</f>
        <v>0.1889081456</v>
      </c>
      <c r="P763" s="4">
        <f>if(F763 &lt; 1,'Survival Probabilities'!$C$10,if(and(F763&gt;= 1, F763&lt;5),'Survival Probabilities'!$C$11, if(and(F763&gt;= 5, F763&lt;10),'Survival Probabilities'!$C$12,if(and(F763&gt;= 10, F763&lt;20),'Survival Probabilities'!$C$13,if(and(F763&gt;= 20, F763&lt;30),'Survival Probabilities'!$C$14,if(and(F763&gt;= 30, F763&lt;40),'Survival Probabilities'!$C$15,if(and(F763&gt;= 40, F763&lt;50),'Survival Probabilities'!$C$16,if(and(F763&gt;= 50, F763&lt;60),'Survival Probabilities'!$C$17,if(and(F763&gt;= 60, F763&lt;70),'Survival Probabilities'!$C$18,if(and(F763&gt;= 70, F763&lt;80),5%,if(and(F763&gt;= 80, F763&lt;90),5%,if(isblank(F763),1))))))))))))</f>
        <v>0.3820224719</v>
      </c>
      <c r="Q763" s="4">
        <f>if(L763 = "C",'Survival Probabilities'!$C$7,if(L763="Q",'Survival Probabilities'!$C$8,if(L763="S",'Survival Probabilities'!$C$9,if(isblank(L763),1))))</f>
        <v>0.3369565217</v>
      </c>
      <c r="R763" s="5">
        <f>if(M763='Survival Probabilities'!$B$21,'Survival Probabilities'!$C$21,if(M763='Survival Probabilities'!$B$22,'Survival Probabilities'!$C$22,if(M763='Survival Probabilities'!$B$23,'Survival Probabilities'!$C$23,if(M763='Survival Probabilities'!$B$24,'Survival Probabilities'!$C$24,if(M763='Survival Probabilities'!$B$25,'Survival Probabilities'!$C$25,if(M763='Survival Probabilities'!$B$26,'Survival Probabilities'!$C$26,if(M763='Survival Probabilities'!$B$27,'Survival Probabilities'!$C$27,if(M763='Survival Probabilities'!$B$28,5%,if(M763="",1)))))))))</f>
        <v>1</v>
      </c>
      <c r="S763" s="4">
        <f t="shared" si="1"/>
        <v>0.005905604286</v>
      </c>
      <c r="T763" s="5">
        <f>if(S763&gt;='Survival Probabilities'!$J$4,1,0)</f>
        <v>0</v>
      </c>
      <c r="U763" s="5">
        <f t="shared" si="2"/>
        <v>1</v>
      </c>
    </row>
    <row r="764">
      <c r="A764" s="3">
        <v>763.0</v>
      </c>
      <c r="B764" s="3">
        <v>1.0</v>
      </c>
      <c r="C764" s="3">
        <v>3.0</v>
      </c>
      <c r="D764" s="3" t="s">
        <v>1069</v>
      </c>
      <c r="E764" s="3" t="s">
        <v>22</v>
      </c>
      <c r="F764" s="3">
        <v>20.0</v>
      </c>
      <c r="G764" s="3">
        <v>0.0</v>
      </c>
      <c r="H764" s="3">
        <v>0.0</v>
      </c>
      <c r="I764" s="3">
        <v>2663.0</v>
      </c>
      <c r="J764" s="3">
        <v>7.2292</v>
      </c>
      <c r="L764" s="3" t="s">
        <v>29</v>
      </c>
      <c r="M764" s="5" t="str">
        <f t="shared" si="3"/>
        <v/>
      </c>
      <c r="N764" s="4">
        <f>if(C764=1,'Survival Probabilities'!$C$2,if(C764 = 2,'Survival Probabilities'!$C$3,if(C764 = 3,'Survival Probabilities'!$C$4,if(isblank(C764),1))))</f>
        <v>0.2428571429</v>
      </c>
      <c r="O764" s="4">
        <f>if(E764 = "male",'Survival Probabilities'!$C$5,if(E764="female",'Survival Probabilities'!$C$6,if(isblank(E764),1)))</f>
        <v>0.1889081456</v>
      </c>
      <c r="P764" s="4">
        <f>if(F764 &lt; 1,'Survival Probabilities'!$C$10,if(and(F764&gt;= 1, F764&lt;5),'Survival Probabilities'!$C$11, if(and(F764&gt;= 5, F764&lt;10),'Survival Probabilities'!$C$12,if(and(F764&gt;= 10, F764&lt;20),'Survival Probabilities'!$C$13,if(and(F764&gt;= 20, F764&lt;30),'Survival Probabilities'!$C$14,if(and(F764&gt;= 30, F764&lt;40),'Survival Probabilities'!$C$15,if(and(F764&gt;= 40, F764&lt;50),'Survival Probabilities'!$C$16,if(and(F764&gt;= 50, F764&lt;60),'Survival Probabilities'!$C$17,if(and(F764&gt;= 60, F764&lt;70),'Survival Probabilities'!$C$18,if(and(F764&gt;= 70, F764&lt;80),5%,if(and(F764&gt;= 80, F764&lt;90),5%,if(isblank(F764),1))))))))))))</f>
        <v>0.35</v>
      </c>
      <c r="Q764" s="4">
        <f>if(L764 = "C",'Survival Probabilities'!$C$7,if(L764="Q",'Survival Probabilities'!$C$8,if(L764="S",'Survival Probabilities'!$C$9,if(isblank(L764),1))))</f>
        <v>0.5535714286</v>
      </c>
      <c r="R764" s="5">
        <f>if(M764='Survival Probabilities'!$B$21,'Survival Probabilities'!$C$21,if(M764='Survival Probabilities'!$B$22,'Survival Probabilities'!$C$22,if(M764='Survival Probabilities'!$B$23,'Survival Probabilities'!$C$23,if(M764='Survival Probabilities'!$B$24,'Survival Probabilities'!$C$24,if(M764='Survival Probabilities'!$B$25,'Survival Probabilities'!$C$25,if(M764='Survival Probabilities'!$B$26,'Survival Probabilities'!$C$26,if(M764='Survival Probabilities'!$B$27,'Survival Probabilities'!$C$27,if(M764='Survival Probabilities'!$B$28,5%,if(M764="",1)))))))))</f>
        <v>1</v>
      </c>
      <c r="S764" s="4">
        <f t="shared" si="1"/>
        <v>0.008888802922</v>
      </c>
      <c r="T764" s="5">
        <f>if(S764&gt;='Survival Probabilities'!$J$4,1,0)</f>
        <v>0</v>
      </c>
      <c r="U764" s="5">
        <f t="shared" si="2"/>
        <v>0</v>
      </c>
    </row>
    <row r="765">
      <c r="A765" s="3">
        <v>764.0</v>
      </c>
      <c r="B765" s="3">
        <v>1.0</v>
      </c>
      <c r="C765" s="3">
        <v>1.0</v>
      </c>
      <c r="D765" s="3" t="s">
        <v>1070</v>
      </c>
      <c r="E765" s="3" t="s">
        <v>26</v>
      </c>
      <c r="F765" s="3">
        <v>36.0</v>
      </c>
      <c r="G765" s="3">
        <v>1.0</v>
      </c>
      <c r="H765" s="3">
        <v>2.0</v>
      </c>
      <c r="I765" s="3">
        <v>113760.0</v>
      </c>
      <c r="J765" s="3">
        <v>120.0</v>
      </c>
      <c r="K765" s="3" t="s">
        <v>587</v>
      </c>
      <c r="L765" s="3" t="s">
        <v>24</v>
      </c>
      <c r="M765" s="5" t="str">
        <f t="shared" si="3"/>
        <v>B</v>
      </c>
      <c r="N765" s="4">
        <f>if(C765=1,'Survival Probabilities'!$C$2,if(C765 = 2,'Survival Probabilities'!$C$3,if(C765 = 3,'Survival Probabilities'!$C$4,if(isblank(C765),1))))</f>
        <v>0.6296296296</v>
      </c>
      <c r="O765" s="4">
        <f>if(E765 = "male",'Survival Probabilities'!$C$5,if(E765="female",'Survival Probabilities'!$C$6,if(isblank(E765),1)))</f>
        <v>0.7420382166</v>
      </c>
      <c r="P765" s="4">
        <f>if(F765 &lt; 1,'Survival Probabilities'!$C$10,if(and(F765&gt;= 1, F765&lt;5),'Survival Probabilities'!$C$11, if(and(F765&gt;= 5, F765&lt;10),'Survival Probabilities'!$C$12,if(and(F765&gt;= 10, F765&lt;20),'Survival Probabilities'!$C$13,if(and(F765&gt;= 20, F765&lt;30),'Survival Probabilities'!$C$14,if(and(F765&gt;= 30, F765&lt;40),'Survival Probabilities'!$C$15,if(and(F765&gt;= 40, F765&lt;50),'Survival Probabilities'!$C$16,if(and(F765&gt;= 50, F765&lt;60),'Survival Probabilities'!$C$17,if(and(F765&gt;= 60, F765&lt;70),'Survival Probabilities'!$C$18,if(and(F765&gt;= 70, F765&lt;80),5%,if(and(F765&gt;= 80, F765&lt;90),5%,if(isblank(F765),1))))))))))))</f>
        <v>0.4371257485</v>
      </c>
      <c r="Q765" s="4">
        <f>if(L765 = "C",'Survival Probabilities'!$C$7,if(L765="Q",'Survival Probabilities'!$C$8,if(L765="S",'Survival Probabilities'!$C$9,if(isblank(L765),1))))</f>
        <v>0.3369565217</v>
      </c>
      <c r="R765" s="4">
        <f>if(M765='Survival Probabilities'!$B$21,'Survival Probabilities'!$C$21,if(M765='Survival Probabilities'!$B$22,'Survival Probabilities'!$C$22,if(M765='Survival Probabilities'!$B$23,'Survival Probabilities'!$C$23,if(M765='Survival Probabilities'!$B$24,'Survival Probabilities'!$C$24,if(M765='Survival Probabilities'!$B$25,'Survival Probabilities'!$C$25,if(M765='Survival Probabilities'!$B$26,'Survival Probabilities'!$C$26,if(M765='Survival Probabilities'!$B$27,'Survival Probabilities'!$C$27,if(M765='Survival Probabilities'!$B$28,5%,if(M765="",1)))))))))</f>
        <v>0.7446808511</v>
      </c>
      <c r="S765" s="4">
        <f t="shared" si="1"/>
        <v>0.05124622417</v>
      </c>
      <c r="T765" s="5">
        <f>if(S765&gt;='Survival Probabilities'!$J$4,1,0)</f>
        <v>1</v>
      </c>
      <c r="U765" s="5">
        <f t="shared" si="2"/>
        <v>1</v>
      </c>
    </row>
    <row r="766">
      <c r="A766" s="3">
        <v>765.0</v>
      </c>
      <c r="B766" s="3">
        <v>0.0</v>
      </c>
      <c r="C766" s="3">
        <v>3.0</v>
      </c>
      <c r="D766" s="3" t="s">
        <v>1071</v>
      </c>
      <c r="E766" s="3" t="s">
        <v>22</v>
      </c>
      <c r="F766" s="3">
        <v>16.0</v>
      </c>
      <c r="G766" s="3">
        <v>0.0</v>
      </c>
      <c r="H766" s="3">
        <v>0.0</v>
      </c>
      <c r="I766" s="3">
        <v>347074.0</v>
      </c>
      <c r="J766" s="3">
        <v>7.775</v>
      </c>
      <c r="L766" s="3" t="s">
        <v>24</v>
      </c>
      <c r="M766" s="5" t="str">
        <f t="shared" si="3"/>
        <v/>
      </c>
      <c r="N766" s="4">
        <f>if(C766=1,'Survival Probabilities'!$C$2,if(C766 = 2,'Survival Probabilities'!$C$3,if(C766 = 3,'Survival Probabilities'!$C$4,if(isblank(C766),1))))</f>
        <v>0.2428571429</v>
      </c>
      <c r="O766" s="4">
        <f>if(E766 = "male",'Survival Probabilities'!$C$5,if(E766="female",'Survival Probabilities'!$C$6,if(isblank(E766),1)))</f>
        <v>0.1889081456</v>
      </c>
      <c r="P766" s="4">
        <f>if(F766 &lt; 1,'Survival Probabilities'!$C$10,if(and(F766&gt;= 1, F766&lt;5),'Survival Probabilities'!$C$11, if(and(F766&gt;= 5, F766&lt;10),'Survival Probabilities'!$C$12,if(and(F766&gt;= 10, F766&lt;20),'Survival Probabilities'!$C$13,if(and(F766&gt;= 20, F766&lt;30),'Survival Probabilities'!$C$14,if(and(F766&gt;= 30, F766&lt;40),'Survival Probabilities'!$C$15,if(and(F766&gt;= 40, F766&lt;50),'Survival Probabilities'!$C$16,if(and(F766&gt;= 50, F766&lt;60),'Survival Probabilities'!$C$17,if(and(F766&gt;= 60, F766&lt;70),'Survival Probabilities'!$C$18,if(and(F766&gt;= 70, F766&lt;80),5%,if(and(F766&gt;= 80, F766&lt;90),5%,if(isblank(F766),1))))))))))))</f>
        <v>0.4019607843</v>
      </c>
      <c r="Q766" s="4">
        <f>if(L766 = "C",'Survival Probabilities'!$C$7,if(L766="Q",'Survival Probabilities'!$C$8,if(L766="S",'Survival Probabilities'!$C$9,if(isblank(L766),1))))</f>
        <v>0.3369565217</v>
      </c>
      <c r="R766" s="5">
        <f>if(M766='Survival Probabilities'!$B$21,'Survival Probabilities'!$C$21,if(M766='Survival Probabilities'!$B$22,'Survival Probabilities'!$C$22,if(M766='Survival Probabilities'!$B$23,'Survival Probabilities'!$C$23,if(M766='Survival Probabilities'!$B$24,'Survival Probabilities'!$C$24,if(M766='Survival Probabilities'!$B$25,'Survival Probabilities'!$C$25,if(M766='Survival Probabilities'!$B$26,'Survival Probabilities'!$C$26,if(M766='Survival Probabilities'!$B$27,'Survival Probabilities'!$C$27,if(M766='Survival Probabilities'!$B$28,5%,if(M766="",1)))))))))</f>
        <v>1</v>
      </c>
      <c r="S766" s="4">
        <f t="shared" si="1"/>
        <v>0.006213826424</v>
      </c>
      <c r="T766" s="5">
        <f>if(S766&gt;='Survival Probabilities'!$J$4,1,0)</f>
        <v>0</v>
      </c>
      <c r="U766" s="5">
        <f t="shared" si="2"/>
        <v>1</v>
      </c>
    </row>
    <row r="767">
      <c r="A767" s="3">
        <v>766.0</v>
      </c>
      <c r="B767" s="3">
        <v>1.0</v>
      </c>
      <c r="C767" s="3">
        <v>1.0</v>
      </c>
      <c r="D767" s="3" t="s">
        <v>1072</v>
      </c>
      <c r="E767" s="3" t="s">
        <v>26</v>
      </c>
      <c r="F767" s="3">
        <v>51.0</v>
      </c>
      <c r="G767" s="3">
        <v>1.0</v>
      </c>
      <c r="H767" s="3">
        <v>0.0</v>
      </c>
      <c r="I767" s="3">
        <v>13502.0</v>
      </c>
      <c r="J767" s="3">
        <v>77.9583</v>
      </c>
      <c r="K767" s="3" t="s">
        <v>1073</v>
      </c>
      <c r="L767" s="3" t="s">
        <v>24</v>
      </c>
      <c r="M767" s="5" t="str">
        <f t="shared" si="3"/>
        <v>D</v>
      </c>
      <c r="N767" s="4">
        <f>if(C767=1,'Survival Probabilities'!$C$2,if(C767 = 2,'Survival Probabilities'!$C$3,if(C767 = 3,'Survival Probabilities'!$C$4,if(isblank(C767),1))))</f>
        <v>0.6296296296</v>
      </c>
      <c r="O767" s="4">
        <f>if(E767 = "male",'Survival Probabilities'!$C$5,if(E767="female",'Survival Probabilities'!$C$6,if(isblank(E767),1)))</f>
        <v>0.7420382166</v>
      </c>
      <c r="P767" s="4">
        <f>if(F767 &lt; 1,'Survival Probabilities'!$C$10,if(and(F767&gt;= 1, F767&lt;5),'Survival Probabilities'!$C$11, if(and(F767&gt;= 5, F767&lt;10),'Survival Probabilities'!$C$12,if(and(F767&gt;= 10, F767&lt;20),'Survival Probabilities'!$C$13,if(and(F767&gt;= 20, F767&lt;30),'Survival Probabilities'!$C$14,if(and(F767&gt;= 30, F767&lt;40),'Survival Probabilities'!$C$15,if(and(F767&gt;= 40, F767&lt;50),'Survival Probabilities'!$C$16,if(and(F767&gt;= 50, F767&lt;60),'Survival Probabilities'!$C$17,if(and(F767&gt;= 60, F767&lt;70),'Survival Probabilities'!$C$18,if(and(F767&gt;= 70, F767&lt;80),5%,if(and(F767&gt;= 80, F767&lt;90),5%,if(isblank(F767),1))))))))))))</f>
        <v>0.4166666667</v>
      </c>
      <c r="Q767" s="4">
        <f>if(L767 = "C",'Survival Probabilities'!$C$7,if(L767="Q",'Survival Probabilities'!$C$8,if(L767="S",'Survival Probabilities'!$C$9,if(isblank(L767),1))))</f>
        <v>0.3369565217</v>
      </c>
      <c r="R767" s="4">
        <f>if(M767='Survival Probabilities'!$B$21,'Survival Probabilities'!$C$21,if(M767='Survival Probabilities'!$B$22,'Survival Probabilities'!$C$22,if(M767='Survival Probabilities'!$B$23,'Survival Probabilities'!$C$23,if(M767='Survival Probabilities'!$B$24,'Survival Probabilities'!$C$24,if(M767='Survival Probabilities'!$B$25,'Survival Probabilities'!$C$25,if(M767='Survival Probabilities'!$B$26,'Survival Probabilities'!$C$26,if(M767='Survival Probabilities'!$B$27,'Survival Probabilities'!$C$27,if(M767='Survival Probabilities'!$B$28,5%,if(M767="",1)))))))))</f>
        <v>0.7575757576</v>
      </c>
      <c r="S767" s="4">
        <f t="shared" si="1"/>
        <v>0.04969356154</v>
      </c>
      <c r="T767" s="5">
        <f>if(S767&gt;='Survival Probabilities'!$J$4,1,0)</f>
        <v>1</v>
      </c>
      <c r="U767" s="5">
        <f t="shared" si="2"/>
        <v>1</v>
      </c>
    </row>
    <row r="768">
      <c r="A768" s="3">
        <v>767.0</v>
      </c>
      <c r="B768" s="3">
        <v>0.0</v>
      </c>
      <c r="C768" s="3">
        <v>1.0</v>
      </c>
      <c r="D768" s="3" t="s">
        <v>1074</v>
      </c>
      <c r="E768" s="3" t="s">
        <v>22</v>
      </c>
      <c r="G768" s="3">
        <v>0.0</v>
      </c>
      <c r="H768" s="3">
        <v>0.0</v>
      </c>
      <c r="I768" s="3">
        <v>112379.0</v>
      </c>
      <c r="J768" s="3">
        <v>39.6</v>
      </c>
      <c r="L768" s="3" t="s">
        <v>29</v>
      </c>
      <c r="M768" s="5" t="str">
        <f t="shared" si="3"/>
        <v/>
      </c>
      <c r="N768" s="4">
        <f>if(C768=1,'Survival Probabilities'!$C$2,if(C768 = 2,'Survival Probabilities'!$C$3,if(C768 = 3,'Survival Probabilities'!$C$4,if(isblank(C768),1))))</f>
        <v>0.6296296296</v>
      </c>
      <c r="O768" s="4">
        <f>if(E768 = "male",'Survival Probabilities'!$C$5,if(E768="female",'Survival Probabilities'!$C$6,if(isblank(E768),1)))</f>
        <v>0.1889081456</v>
      </c>
      <c r="P768" s="4">
        <f>if(F768 &lt; 1,'Survival Probabilities'!$C$10,if(and(F768&gt;= 1, F768&lt;5),'Survival Probabilities'!$C$11, if(and(F768&gt;= 5, F768&lt;10),'Survival Probabilities'!$C$12,if(and(F768&gt;= 10, F768&lt;20),'Survival Probabilities'!$C$13,if(and(F768&gt;= 20, F768&lt;30),'Survival Probabilities'!$C$14,if(and(F768&gt;= 30, F768&lt;40),'Survival Probabilities'!$C$15,if(and(F768&gt;= 40, F768&lt;50),'Survival Probabilities'!$C$16,if(and(F768&gt;= 50, F768&lt;60),'Survival Probabilities'!$C$17,if(and(F768&gt;= 60, F768&lt;70),'Survival Probabilities'!$C$18,if(and(F768&gt;= 70, F768&lt;80),5%,if(and(F768&gt;= 80, F768&lt;90),5%,if(isblank(F768),1))))))))))))</f>
        <v>1</v>
      </c>
      <c r="Q768" s="4">
        <f>if(L768 = "C",'Survival Probabilities'!$C$7,if(L768="Q",'Survival Probabilities'!$C$8,if(L768="S",'Survival Probabilities'!$C$9,if(isblank(L768),1))))</f>
        <v>0.5535714286</v>
      </c>
      <c r="R768" s="5">
        <f>if(M768='Survival Probabilities'!$B$21,'Survival Probabilities'!$C$21,if(M768='Survival Probabilities'!$B$22,'Survival Probabilities'!$C$22,if(M768='Survival Probabilities'!$B$23,'Survival Probabilities'!$C$23,if(M768='Survival Probabilities'!$B$24,'Survival Probabilities'!$C$24,if(M768='Survival Probabilities'!$B$25,'Survival Probabilities'!$C$25,if(M768='Survival Probabilities'!$B$26,'Survival Probabilities'!$C$26,if(M768='Survival Probabilities'!$B$27,'Survival Probabilities'!$C$27,if(M768='Survival Probabilities'!$B$28,5%,if(M768="",1)))))))))</f>
        <v>1</v>
      </c>
      <c r="S768" s="4">
        <f t="shared" si="1"/>
        <v>0.0658429846</v>
      </c>
      <c r="T768" s="5">
        <f>if(S768&gt;='Survival Probabilities'!$J$4,1,0)</f>
        <v>1</v>
      </c>
      <c r="U768" s="5">
        <f t="shared" si="2"/>
        <v>0</v>
      </c>
    </row>
    <row r="769">
      <c r="A769" s="3">
        <v>768.0</v>
      </c>
      <c r="B769" s="3">
        <v>0.0</v>
      </c>
      <c r="C769" s="3">
        <v>3.0</v>
      </c>
      <c r="D769" s="3" t="s">
        <v>1075</v>
      </c>
      <c r="E769" s="3" t="s">
        <v>26</v>
      </c>
      <c r="F769" s="3">
        <v>30.5</v>
      </c>
      <c r="G769" s="3">
        <v>0.0</v>
      </c>
      <c r="H769" s="3">
        <v>0.0</v>
      </c>
      <c r="I769" s="3">
        <v>364850.0</v>
      </c>
      <c r="J769" s="3">
        <v>7.75</v>
      </c>
      <c r="L769" s="3" t="s">
        <v>36</v>
      </c>
      <c r="M769" s="5" t="str">
        <f t="shared" si="3"/>
        <v/>
      </c>
      <c r="N769" s="4">
        <f>if(C769=1,'Survival Probabilities'!$C$2,if(C769 = 2,'Survival Probabilities'!$C$3,if(C769 = 3,'Survival Probabilities'!$C$4,if(isblank(C769),1))))</f>
        <v>0.2428571429</v>
      </c>
      <c r="O769" s="4">
        <f>if(E769 = "male",'Survival Probabilities'!$C$5,if(E769="female",'Survival Probabilities'!$C$6,if(isblank(E769),1)))</f>
        <v>0.7420382166</v>
      </c>
      <c r="P769" s="4">
        <f>if(F769 &lt; 1,'Survival Probabilities'!$C$10,if(and(F769&gt;= 1, F769&lt;5),'Survival Probabilities'!$C$11, if(and(F769&gt;= 5, F769&lt;10),'Survival Probabilities'!$C$12,if(and(F769&gt;= 10, F769&lt;20),'Survival Probabilities'!$C$13,if(and(F769&gt;= 20, F769&lt;30),'Survival Probabilities'!$C$14,if(and(F769&gt;= 30, F769&lt;40),'Survival Probabilities'!$C$15,if(and(F769&gt;= 40, F769&lt;50),'Survival Probabilities'!$C$16,if(and(F769&gt;= 50, F769&lt;60),'Survival Probabilities'!$C$17,if(and(F769&gt;= 60, F769&lt;70),'Survival Probabilities'!$C$18,if(and(F769&gt;= 70, F769&lt;80),5%,if(and(F769&gt;= 80, F769&lt;90),5%,if(isblank(F769),1))))))))))))</f>
        <v>0.4371257485</v>
      </c>
      <c r="Q769" s="4">
        <f>if(L769 = "C",'Survival Probabilities'!$C$7,if(L769="Q",'Survival Probabilities'!$C$8,if(L769="S",'Survival Probabilities'!$C$9,if(isblank(L769),1))))</f>
        <v>0.3896103896</v>
      </c>
      <c r="R769" s="5">
        <f>if(M769='Survival Probabilities'!$B$21,'Survival Probabilities'!$C$21,if(M769='Survival Probabilities'!$B$22,'Survival Probabilities'!$C$22,if(M769='Survival Probabilities'!$B$23,'Survival Probabilities'!$C$23,if(M769='Survival Probabilities'!$B$24,'Survival Probabilities'!$C$24,if(M769='Survival Probabilities'!$B$25,'Survival Probabilities'!$C$25,if(M769='Survival Probabilities'!$B$26,'Survival Probabilities'!$C$26,if(M769='Survival Probabilities'!$B$27,'Survival Probabilities'!$C$27,if(M769='Survival Probabilities'!$B$28,5%,if(M769="",1)))))))))</f>
        <v>1</v>
      </c>
      <c r="S769" s="4">
        <f t="shared" si="1"/>
        <v>0.03069121438</v>
      </c>
      <c r="T769" s="5">
        <f>if(S769&gt;='Survival Probabilities'!$J$4,1,0)</f>
        <v>1</v>
      </c>
      <c r="U769" s="5">
        <f t="shared" si="2"/>
        <v>0</v>
      </c>
    </row>
    <row r="770">
      <c r="A770" s="3">
        <v>769.0</v>
      </c>
      <c r="B770" s="3">
        <v>0.0</v>
      </c>
      <c r="C770" s="3">
        <v>3.0</v>
      </c>
      <c r="D770" s="3" t="s">
        <v>1076</v>
      </c>
      <c r="E770" s="3" t="s">
        <v>22</v>
      </c>
      <c r="G770" s="3">
        <v>1.0</v>
      </c>
      <c r="H770" s="3">
        <v>0.0</v>
      </c>
      <c r="I770" s="3">
        <v>371110.0</v>
      </c>
      <c r="J770" s="3">
        <v>24.15</v>
      </c>
      <c r="L770" s="3" t="s">
        <v>36</v>
      </c>
      <c r="M770" s="5" t="str">
        <f t="shared" si="3"/>
        <v/>
      </c>
      <c r="N770" s="4">
        <f>if(C770=1,'Survival Probabilities'!$C$2,if(C770 = 2,'Survival Probabilities'!$C$3,if(C770 = 3,'Survival Probabilities'!$C$4,if(isblank(C770),1))))</f>
        <v>0.2428571429</v>
      </c>
      <c r="O770" s="4">
        <f>if(E770 = "male",'Survival Probabilities'!$C$5,if(E770="female",'Survival Probabilities'!$C$6,if(isblank(E770),1)))</f>
        <v>0.1889081456</v>
      </c>
      <c r="P770" s="4">
        <f>if(F770 &lt; 1,'Survival Probabilities'!$C$10,if(and(F770&gt;= 1, F770&lt;5),'Survival Probabilities'!$C$11, if(and(F770&gt;= 5, F770&lt;10),'Survival Probabilities'!$C$12,if(and(F770&gt;= 10, F770&lt;20),'Survival Probabilities'!$C$13,if(and(F770&gt;= 20, F770&lt;30),'Survival Probabilities'!$C$14,if(and(F770&gt;= 30, F770&lt;40),'Survival Probabilities'!$C$15,if(and(F770&gt;= 40, F770&lt;50),'Survival Probabilities'!$C$16,if(and(F770&gt;= 50, F770&lt;60),'Survival Probabilities'!$C$17,if(and(F770&gt;= 60, F770&lt;70),'Survival Probabilities'!$C$18,if(and(F770&gt;= 70, F770&lt;80),5%,if(and(F770&gt;= 80, F770&lt;90),5%,if(isblank(F770),1))))))))))))</f>
        <v>1</v>
      </c>
      <c r="Q770" s="4">
        <f>if(L770 = "C",'Survival Probabilities'!$C$7,if(L770="Q",'Survival Probabilities'!$C$8,if(L770="S",'Survival Probabilities'!$C$9,if(isblank(L770),1))))</f>
        <v>0.3896103896</v>
      </c>
      <c r="R770" s="5">
        <f>if(M770='Survival Probabilities'!$B$21,'Survival Probabilities'!$C$21,if(M770='Survival Probabilities'!$B$22,'Survival Probabilities'!$C$22,if(M770='Survival Probabilities'!$B$23,'Survival Probabilities'!$C$23,if(M770='Survival Probabilities'!$B$24,'Survival Probabilities'!$C$24,if(M770='Survival Probabilities'!$B$25,'Survival Probabilities'!$C$25,if(M770='Survival Probabilities'!$B$26,'Survival Probabilities'!$C$26,if(M770='Survival Probabilities'!$B$27,'Survival Probabilities'!$C$27,if(M770='Survival Probabilities'!$B$28,5%,if(M770="",1)))))))))</f>
        <v>1</v>
      </c>
      <c r="S770" s="4">
        <f t="shared" si="1"/>
        <v>0.01787442565</v>
      </c>
      <c r="T770" s="5">
        <f>if(S770&gt;='Survival Probabilities'!$J$4,1,0)</f>
        <v>0</v>
      </c>
      <c r="U770" s="5">
        <f t="shared" si="2"/>
        <v>1</v>
      </c>
    </row>
    <row r="771">
      <c r="A771" s="3">
        <v>770.0</v>
      </c>
      <c r="B771" s="3">
        <v>0.0</v>
      </c>
      <c r="C771" s="3">
        <v>3.0</v>
      </c>
      <c r="D771" s="3" t="s">
        <v>1077</v>
      </c>
      <c r="E771" s="3" t="s">
        <v>22</v>
      </c>
      <c r="F771" s="3">
        <v>32.0</v>
      </c>
      <c r="G771" s="3">
        <v>0.0</v>
      </c>
      <c r="H771" s="3">
        <v>0.0</v>
      </c>
      <c r="I771" s="3">
        <v>8471.0</v>
      </c>
      <c r="J771" s="3">
        <v>8.3625</v>
      </c>
      <c r="L771" s="3" t="s">
        <v>24</v>
      </c>
      <c r="M771" s="5" t="str">
        <f t="shared" si="3"/>
        <v/>
      </c>
      <c r="N771" s="4">
        <f>if(C771=1,'Survival Probabilities'!$C$2,if(C771 = 2,'Survival Probabilities'!$C$3,if(C771 = 3,'Survival Probabilities'!$C$4,if(isblank(C771),1))))</f>
        <v>0.2428571429</v>
      </c>
      <c r="O771" s="4">
        <f>if(E771 = "male",'Survival Probabilities'!$C$5,if(E771="female",'Survival Probabilities'!$C$6,if(isblank(E771),1)))</f>
        <v>0.1889081456</v>
      </c>
      <c r="P771" s="4">
        <f>if(F771 &lt; 1,'Survival Probabilities'!$C$10,if(and(F771&gt;= 1, F771&lt;5),'Survival Probabilities'!$C$11, if(and(F771&gt;= 5, F771&lt;10),'Survival Probabilities'!$C$12,if(and(F771&gt;= 10, F771&lt;20),'Survival Probabilities'!$C$13,if(and(F771&gt;= 20, F771&lt;30),'Survival Probabilities'!$C$14,if(and(F771&gt;= 30, F771&lt;40),'Survival Probabilities'!$C$15,if(and(F771&gt;= 40, F771&lt;50),'Survival Probabilities'!$C$16,if(and(F771&gt;= 50, F771&lt;60),'Survival Probabilities'!$C$17,if(and(F771&gt;= 60, F771&lt;70),'Survival Probabilities'!$C$18,if(and(F771&gt;= 70, F771&lt;80),5%,if(and(F771&gt;= 80, F771&lt;90),5%,if(isblank(F771),1))))))))))))</f>
        <v>0.4371257485</v>
      </c>
      <c r="Q771" s="4">
        <f>if(L771 = "C",'Survival Probabilities'!$C$7,if(L771="Q",'Survival Probabilities'!$C$8,if(L771="S",'Survival Probabilities'!$C$9,if(isblank(L771),1))))</f>
        <v>0.3369565217</v>
      </c>
      <c r="R771" s="5">
        <f>if(M771='Survival Probabilities'!$B$21,'Survival Probabilities'!$C$21,if(M771='Survival Probabilities'!$B$22,'Survival Probabilities'!$C$22,if(M771='Survival Probabilities'!$B$23,'Survival Probabilities'!$C$23,if(M771='Survival Probabilities'!$B$24,'Survival Probabilities'!$C$24,if(M771='Survival Probabilities'!$B$25,'Survival Probabilities'!$C$25,if(M771='Survival Probabilities'!$B$26,'Survival Probabilities'!$C$26,if(M771='Survival Probabilities'!$B$27,'Survival Probabilities'!$C$27,if(M771='Survival Probabilities'!$B$28,5%,if(M771="",1)))))))))</f>
        <v>1</v>
      </c>
      <c r="S771" s="4">
        <f t="shared" si="1"/>
        <v>0.00675743414</v>
      </c>
      <c r="T771" s="5">
        <f>if(S771&gt;='Survival Probabilities'!$J$4,1,0)</f>
        <v>0</v>
      </c>
      <c r="U771" s="5">
        <f t="shared" si="2"/>
        <v>1</v>
      </c>
    </row>
    <row r="772">
      <c r="A772" s="3">
        <v>771.0</v>
      </c>
      <c r="B772" s="3">
        <v>0.0</v>
      </c>
      <c r="C772" s="3">
        <v>3.0</v>
      </c>
      <c r="D772" s="3" t="s">
        <v>1078</v>
      </c>
      <c r="E772" s="3" t="s">
        <v>22</v>
      </c>
      <c r="F772" s="3">
        <v>24.0</v>
      </c>
      <c r="G772" s="3">
        <v>0.0</v>
      </c>
      <c r="H772" s="3">
        <v>0.0</v>
      </c>
      <c r="I772" s="3">
        <v>345781.0</v>
      </c>
      <c r="J772" s="3">
        <v>9.5</v>
      </c>
      <c r="L772" s="3" t="s">
        <v>24</v>
      </c>
      <c r="M772" s="5" t="str">
        <f t="shared" si="3"/>
        <v/>
      </c>
      <c r="N772" s="4">
        <f>if(C772=1,'Survival Probabilities'!$C$2,if(C772 = 2,'Survival Probabilities'!$C$3,if(C772 = 3,'Survival Probabilities'!$C$4,if(isblank(C772),1))))</f>
        <v>0.2428571429</v>
      </c>
      <c r="O772" s="4">
        <f>if(E772 = "male",'Survival Probabilities'!$C$5,if(E772="female",'Survival Probabilities'!$C$6,if(isblank(E772),1)))</f>
        <v>0.1889081456</v>
      </c>
      <c r="P772" s="4">
        <f>if(F772 &lt; 1,'Survival Probabilities'!$C$10,if(and(F772&gt;= 1, F772&lt;5),'Survival Probabilities'!$C$11, if(and(F772&gt;= 5, F772&lt;10),'Survival Probabilities'!$C$12,if(and(F772&gt;= 10, F772&lt;20),'Survival Probabilities'!$C$13,if(and(F772&gt;= 20, F772&lt;30),'Survival Probabilities'!$C$14,if(and(F772&gt;= 30, F772&lt;40),'Survival Probabilities'!$C$15,if(and(F772&gt;= 40, F772&lt;50),'Survival Probabilities'!$C$16,if(and(F772&gt;= 50, F772&lt;60),'Survival Probabilities'!$C$17,if(and(F772&gt;= 60, F772&lt;70),'Survival Probabilities'!$C$18,if(and(F772&gt;= 70, F772&lt;80),5%,if(and(F772&gt;= 80, F772&lt;90),5%,if(isblank(F772),1))))))))))))</f>
        <v>0.35</v>
      </c>
      <c r="Q772" s="4">
        <f>if(L772 = "C",'Survival Probabilities'!$C$7,if(L772="Q",'Survival Probabilities'!$C$8,if(L772="S",'Survival Probabilities'!$C$9,if(isblank(L772),1))))</f>
        <v>0.3369565217</v>
      </c>
      <c r="R772" s="5">
        <f>if(M772='Survival Probabilities'!$B$21,'Survival Probabilities'!$C$21,if(M772='Survival Probabilities'!$B$22,'Survival Probabilities'!$C$22,if(M772='Survival Probabilities'!$B$23,'Survival Probabilities'!$C$23,if(M772='Survival Probabilities'!$B$24,'Survival Probabilities'!$C$24,if(M772='Survival Probabilities'!$B$25,'Survival Probabilities'!$C$25,if(M772='Survival Probabilities'!$B$26,'Survival Probabilities'!$C$26,if(M772='Survival Probabilities'!$B$27,'Survival Probabilities'!$C$27,if(M772='Survival Probabilities'!$B$28,5%,if(M772="",1)))))))))</f>
        <v>1</v>
      </c>
      <c r="S772" s="4">
        <f t="shared" si="1"/>
        <v>0.005410575691</v>
      </c>
      <c r="T772" s="5">
        <f>if(S772&gt;='Survival Probabilities'!$J$4,1,0)</f>
        <v>0</v>
      </c>
      <c r="U772" s="5">
        <f t="shared" si="2"/>
        <v>1</v>
      </c>
    </row>
    <row r="773">
      <c r="A773" s="3">
        <v>772.0</v>
      </c>
      <c r="B773" s="3">
        <v>0.0</v>
      </c>
      <c r="C773" s="3">
        <v>3.0</v>
      </c>
      <c r="D773" s="3" t="s">
        <v>1079</v>
      </c>
      <c r="E773" s="3" t="s">
        <v>22</v>
      </c>
      <c r="F773" s="3">
        <v>48.0</v>
      </c>
      <c r="G773" s="3">
        <v>0.0</v>
      </c>
      <c r="H773" s="3">
        <v>0.0</v>
      </c>
      <c r="I773" s="3">
        <v>350047.0</v>
      </c>
      <c r="J773" s="3">
        <v>7.8542</v>
      </c>
      <c r="L773" s="3" t="s">
        <v>24</v>
      </c>
      <c r="M773" s="5" t="str">
        <f t="shared" si="3"/>
        <v/>
      </c>
      <c r="N773" s="4">
        <f>if(C773=1,'Survival Probabilities'!$C$2,if(C773 = 2,'Survival Probabilities'!$C$3,if(C773 = 3,'Survival Probabilities'!$C$4,if(isblank(C773),1))))</f>
        <v>0.2428571429</v>
      </c>
      <c r="O773" s="4">
        <f>if(E773 = "male",'Survival Probabilities'!$C$5,if(E773="female",'Survival Probabilities'!$C$6,if(isblank(E773),1)))</f>
        <v>0.1889081456</v>
      </c>
      <c r="P773" s="4">
        <f>if(F773 &lt; 1,'Survival Probabilities'!$C$10,if(and(F773&gt;= 1, F773&lt;5),'Survival Probabilities'!$C$11, if(and(F773&gt;= 5, F773&lt;10),'Survival Probabilities'!$C$12,if(and(F773&gt;= 10, F773&lt;20),'Survival Probabilities'!$C$13,if(and(F773&gt;= 20, F773&lt;30),'Survival Probabilities'!$C$14,if(and(F773&gt;= 30, F773&lt;40),'Survival Probabilities'!$C$15,if(and(F773&gt;= 40, F773&lt;50),'Survival Probabilities'!$C$16,if(and(F773&gt;= 50, F773&lt;60),'Survival Probabilities'!$C$17,if(and(F773&gt;= 60, F773&lt;70),'Survival Probabilities'!$C$18,if(and(F773&gt;= 70, F773&lt;80),5%,if(and(F773&gt;= 80, F773&lt;90),5%,if(isblank(F773),1))))))))))))</f>
        <v>0.3820224719</v>
      </c>
      <c r="Q773" s="4">
        <f>if(L773 = "C",'Survival Probabilities'!$C$7,if(L773="Q",'Survival Probabilities'!$C$8,if(L773="S",'Survival Probabilities'!$C$9,if(isblank(L773),1))))</f>
        <v>0.3369565217</v>
      </c>
      <c r="R773" s="5">
        <f>if(M773='Survival Probabilities'!$B$21,'Survival Probabilities'!$C$21,if(M773='Survival Probabilities'!$B$22,'Survival Probabilities'!$C$22,if(M773='Survival Probabilities'!$B$23,'Survival Probabilities'!$C$23,if(M773='Survival Probabilities'!$B$24,'Survival Probabilities'!$C$24,if(M773='Survival Probabilities'!$B$25,'Survival Probabilities'!$C$25,if(M773='Survival Probabilities'!$B$26,'Survival Probabilities'!$C$26,if(M773='Survival Probabilities'!$B$27,'Survival Probabilities'!$C$27,if(M773='Survival Probabilities'!$B$28,5%,if(M773="",1)))))))))</f>
        <v>1</v>
      </c>
      <c r="S773" s="4">
        <f t="shared" si="1"/>
        <v>0.005905604286</v>
      </c>
      <c r="T773" s="5">
        <f>if(S773&gt;='Survival Probabilities'!$J$4,1,0)</f>
        <v>0</v>
      </c>
      <c r="U773" s="5">
        <f t="shared" si="2"/>
        <v>1</v>
      </c>
    </row>
    <row r="774">
      <c r="A774" s="3">
        <v>773.0</v>
      </c>
      <c r="B774" s="3">
        <v>0.0</v>
      </c>
      <c r="C774" s="3">
        <v>2.0</v>
      </c>
      <c r="D774" s="3" t="s">
        <v>1080</v>
      </c>
      <c r="E774" s="3" t="s">
        <v>26</v>
      </c>
      <c r="F774" s="3">
        <v>57.0</v>
      </c>
      <c r="G774" s="3">
        <v>0.0</v>
      </c>
      <c r="H774" s="3">
        <v>0.0</v>
      </c>
      <c r="I774" s="3" t="s">
        <v>1081</v>
      </c>
      <c r="J774" s="3">
        <v>10.5</v>
      </c>
      <c r="K774" s="3" t="s">
        <v>1082</v>
      </c>
      <c r="L774" s="3" t="s">
        <v>24</v>
      </c>
      <c r="M774" s="5" t="str">
        <f t="shared" si="3"/>
        <v>E</v>
      </c>
      <c r="N774" s="4">
        <f>if(C774=1,'Survival Probabilities'!$C$2,if(C774 = 2,'Survival Probabilities'!$C$3,if(C774 = 3,'Survival Probabilities'!$C$4,if(isblank(C774),1))))</f>
        <v>0.472826087</v>
      </c>
      <c r="O774" s="4">
        <f>if(E774 = "male",'Survival Probabilities'!$C$5,if(E774="female",'Survival Probabilities'!$C$6,if(isblank(E774),1)))</f>
        <v>0.7420382166</v>
      </c>
      <c r="P774" s="4">
        <f>if(F774 &lt; 1,'Survival Probabilities'!$C$10,if(and(F774&gt;= 1, F774&lt;5),'Survival Probabilities'!$C$11, if(and(F774&gt;= 5, F774&lt;10),'Survival Probabilities'!$C$12,if(and(F774&gt;= 10, F774&lt;20),'Survival Probabilities'!$C$13,if(and(F774&gt;= 20, F774&lt;30),'Survival Probabilities'!$C$14,if(and(F774&gt;= 30, F774&lt;40),'Survival Probabilities'!$C$15,if(and(F774&gt;= 40, F774&lt;50),'Survival Probabilities'!$C$16,if(and(F774&gt;= 50, F774&lt;60),'Survival Probabilities'!$C$17,if(and(F774&gt;= 60, F774&lt;70),'Survival Probabilities'!$C$18,if(and(F774&gt;= 70, F774&lt;80),5%,if(and(F774&gt;= 80, F774&lt;90),5%,if(isblank(F774),1))))))))))))</f>
        <v>0.4166666667</v>
      </c>
      <c r="Q774" s="4">
        <f>if(L774 = "C",'Survival Probabilities'!$C$7,if(L774="Q",'Survival Probabilities'!$C$8,if(L774="S",'Survival Probabilities'!$C$9,if(isblank(L774),1))))</f>
        <v>0.3369565217</v>
      </c>
      <c r="R774" s="4">
        <f>if(M774='Survival Probabilities'!$B$21,'Survival Probabilities'!$C$21,if(M774='Survival Probabilities'!$B$22,'Survival Probabilities'!$C$22,if(M774='Survival Probabilities'!$B$23,'Survival Probabilities'!$C$23,if(M774='Survival Probabilities'!$B$24,'Survival Probabilities'!$C$24,if(M774='Survival Probabilities'!$B$25,'Survival Probabilities'!$C$25,if(M774='Survival Probabilities'!$B$26,'Survival Probabilities'!$C$26,if(M774='Survival Probabilities'!$B$27,'Survival Probabilities'!$C$27,if(M774='Survival Probabilities'!$B$28,5%,if(M774="",1)))))))))</f>
        <v>0.75</v>
      </c>
      <c r="S774" s="4">
        <f t="shared" si="1"/>
        <v>0.03694465291</v>
      </c>
      <c r="T774" s="5">
        <f>if(S774&gt;='Survival Probabilities'!$J$4,1,0)</f>
        <v>1</v>
      </c>
      <c r="U774" s="5">
        <f t="shared" si="2"/>
        <v>0</v>
      </c>
    </row>
    <row r="775">
      <c r="A775" s="3">
        <v>774.0</v>
      </c>
      <c r="B775" s="3">
        <v>0.0</v>
      </c>
      <c r="C775" s="3">
        <v>3.0</v>
      </c>
      <c r="D775" s="3" t="s">
        <v>1083</v>
      </c>
      <c r="E775" s="3" t="s">
        <v>22</v>
      </c>
      <c r="G775" s="3">
        <v>0.0</v>
      </c>
      <c r="H775" s="3">
        <v>0.0</v>
      </c>
      <c r="I775" s="3">
        <v>2674.0</v>
      </c>
      <c r="J775" s="3">
        <v>7.225</v>
      </c>
      <c r="L775" s="3" t="s">
        <v>29</v>
      </c>
      <c r="M775" s="5" t="str">
        <f t="shared" si="3"/>
        <v/>
      </c>
      <c r="N775" s="4">
        <f>if(C775=1,'Survival Probabilities'!$C$2,if(C775 = 2,'Survival Probabilities'!$C$3,if(C775 = 3,'Survival Probabilities'!$C$4,if(isblank(C775),1))))</f>
        <v>0.2428571429</v>
      </c>
      <c r="O775" s="4">
        <f>if(E775 = "male",'Survival Probabilities'!$C$5,if(E775="female",'Survival Probabilities'!$C$6,if(isblank(E775),1)))</f>
        <v>0.1889081456</v>
      </c>
      <c r="P775" s="4">
        <f>if(F775 &lt; 1,'Survival Probabilities'!$C$10,if(and(F775&gt;= 1, F775&lt;5),'Survival Probabilities'!$C$11, if(and(F775&gt;= 5, F775&lt;10),'Survival Probabilities'!$C$12,if(and(F775&gt;= 10, F775&lt;20),'Survival Probabilities'!$C$13,if(and(F775&gt;= 20, F775&lt;30),'Survival Probabilities'!$C$14,if(and(F775&gt;= 30, F775&lt;40),'Survival Probabilities'!$C$15,if(and(F775&gt;= 40, F775&lt;50),'Survival Probabilities'!$C$16,if(and(F775&gt;= 50, F775&lt;60),'Survival Probabilities'!$C$17,if(and(F775&gt;= 60, F775&lt;70),'Survival Probabilities'!$C$18,if(and(F775&gt;= 70, F775&lt;80),5%,if(and(F775&gt;= 80, F775&lt;90),5%,if(isblank(F775),1))))))))))))</f>
        <v>1</v>
      </c>
      <c r="Q775" s="4">
        <f>if(L775 = "C",'Survival Probabilities'!$C$7,if(L775="Q",'Survival Probabilities'!$C$8,if(L775="S",'Survival Probabilities'!$C$9,if(isblank(L775),1))))</f>
        <v>0.5535714286</v>
      </c>
      <c r="R775" s="5">
        <f>if(M775='Survival Probabilities'!$B$21,'Survival Probabilities'!$C$21,if(M775='Survival Probabilities'!$B$22,'Survival Probabilities'!$C$22,if(M775='Survival Probabilities'!$B$23,'Survival Probabilities'!$C$23,if(M775='Survival Probabilities'!$B$24,'Survival Probabilities'!$C$24,if(M775='Survival Probabilities'!$B$25,'Survival Probabilities'!$C$25,if(M775='Survival Probabilities'!$B$26,'Survival Probabilities'!$C$26,if(M775='Survival Probabilities'!$B$27,'Survival Probabilities'!$C$27,if(M775='Survival Probabilities'!$B$28,5%,if(M775="",1)))))))))</f>
        <v>1</v>
      </c>
      <c r="S775" s="4">
        <f t="shared" si="1"/>
        <v>0.02539657978</v>
      </c>
      <c r="T775" s="5">
        <f>if(S775&gt;='Survival Probabilities'!$J$4,1,0)</f>
        <v>0</v>
      </c>
      <c r="U775" s="5">
        <f t="shared" si="2"/>
        <v>1</v>
      </c>
    </row>
    <row r="776">
      <c r="A776" s="3">
        <v>775.0</v>
      </c>
      <c r="B776" s="3">
        <v>1.0</v>
      </c>
      <c r="C776" s="3">
        <v>2.0</v>
      </c>
      <c r="D776" s="3" t="s">
        <v>1084</v>
      </c>
      <c r="E776" s="3" t="s">
        <v>26</v>
      </c>
      <c r="F776" s="3">
        <v>54.0</v>
      </c>
      <c r="G776" s="3">
        <v>1.0</v>
      </c>
      <c r="H776" s="3">
        <v>3.0</v>
      </c>
      <c r="I776" s="3">
        <v>29105.0</v>
      </c>
      <c r="J776" s="3">
        <v>23.0</v>
      </c>
      <c r="L776" s="3" t="s">
        <v>24</v>
      </c>
      <c r="M776" s="5" t="str">
        <f t="shared" si="3"/>
        <v/>
      </c>
      <c r="N776" s="4">
        <f>if(C776=1,'Survival Probabilities'!$C$2,if(C776 = 2,'Survival Probabilities'!$C$3,if(C776 = 3,'Survival Probabilities'!$C$4,if(isblank(C776),1))))</f>
        <v>0.472826087</v>
      </c>
      <c r="O776" s="4">
        <f>if(E776 = "male",'Survival Probabilities'!$C$5,if(E776="female",'Survival Probabilities'!$C$6,if(isblank(E776),1)))</f>
        <v>0.7420382166</v>
      </c>
      <c r="P776" s="4">
        <f>if(F776 &lt; 1,'Survival Probabilities'!$C$10,if(and(F776&gt;= 1, F776&lt;5),'Survival Probabilities'!$C$11, if(and(F776&gt;= 5, F776&lt;10),'Survival Probabilities'!$C$12,if(and(F776&gt;= 10, F776&lt;20),'Survival Probabilities'!$C$13,if(and(F776&gt;= 20, F776&lt;30),'Survival Probabilities'!$C$14,if(and(F776&gt;= 30, F776&lt;40),'Survival Probabilities'!$C$15,if(and(F776&gt;= 40, F776&lt;50),'Survival Probabilities'!$C$16,if(and(F776&gt;= 50, F776&lt;60),'Survival Probabilities'!$C$17,if(and(F776&gt;= 60, F776&lt;70),'Survival Probabilities'!$C$18,if(and(F776&gt;= 70, F776&lt;80),5%,if(and(F776&gt;= 80, F776&lt;90),5%,if(isblank(F776),1))))))))))))</f>
        <v>0.4166666667</v>
      </c>
      <c r="Q776" s="4">
        <f>if(L776 = "C",'Survival Probabilities'!$C$7,if(L776="Q",'Survival Probabilities'!$C$8,if(L776="S",'Survival Probabilities'!$C$9,if(isblank(L776),1))))</f>
        <v>0.3369565217</v>
      </c>
      <c r="R776" s="5">
        <f>if(M776='Survival Probabilities'!$B$21,'Survival Probabilities'!$C$21,if(M776='Survival Probabilities'!$B$22,'Survival Probabilities'!$C$22,if(M776='Survival Probabilities'!$B$23,'Survival Probabilities'!$C$23,if(M776='Survival Probabilities'!$B$24,'Survival Probabilities'!$C$24,if(M776='Survival Probabilities'!$B$25,'Survival Probabilities'!$C$25,if(M776='Survival Probabilities'!$B$26,'Survival Probabilities'!$C$26,if(M776='Survival Probabilities'!$B$27,'Survival Probabilities'!$C$27,if(M776='Survival Probabilities'!$B$28,5%,if(M776="",1)))))))))</f>
        <v>1</v>
      </c>
      <c r="S776" s="4">
        <f t="shared" si="1"/>
        <v>0.04925953721</v>
      </c>
      <c r="T776" s="5">
        <f>if(S776&gt;='Survival Probabilities'!$J$4,1,0)</f>
        <v>1</v>
      </c>
      <c r="U776" s="5">
        <f t="shared" si="2"/>
        <v>1</v>
      </c>
    </row>
    <row r="777">
      <c r="A777" s="3">
        <v>776.0</v>
      </c>
      <c r="B777" s="3">
        <v>0.0</v>
      </c>
      <c r="C777" s="3">
        <v>3.0</v>
      </c>
      <c r="D777" s="3" t="s">
        <v>1085</v>
      </c>
      <c r="E777" s="3" t="s">
        <v>22</v>
      </c>
      <c r="F777" s="3">
        <v>18.0</v>
      </c>
      <c r="G777" s="3">
        <v>0.0</v>
      </c>
      <c r="H777" s="3">
        <v>0.0</v>
      </c>
      <c r="I777" s="3">
        <v>347078.0</v>
      </c>
      <c r="J777" s="3">
        <v>7.75</v>
      </c>
      <c r="L777" s="3" t="s">
        <v>24</v>
      </c>
      <c r="M777" s="5" t="str">
        <f t="shared" si="3"/>
        <v/>
      </c>
      <c r="N777" s="4">
        <f>if(C777=1,'Survival Probabilities'!$C$2,if(C777 = 2,'Survival Probabilities'!$C$3,if(C777 = 3,'Survival Probabilities'!$C$4,if(isblank(C777),1))))</f>
        <v>0.2428571429</v>
      </c>
      <c r="O777" s="4">
        <f>if(E777 = "male",'Survival Probabilities'!$C$5,if(E777="female",'Survival Probabilities'!$C$6,if(isblank(E777),1)))</f>
        <v>0.1889081456</v>
      </c>
      <c r="P777" s="4">
        <f>if(F777 &lt; 1,'Survival Probabilities'!$C$10,if(and(F777&gt;= 1, F777&lt;5),'Survival Probabilities'!$C$11, if(and(F777&gt;= 5, F777&lt;10),'Survival Probabilities'!$C$12,if(and(F777&gt;= 10, F777&lt;20),'Survival Probabilities'!$C$13,if(and(F777&gt;= 20, F777&lt;30),'Survival Probabilities'!$C$14,if(and(F777&gt;= 30, F777&lt;40),'Survival Probabilities'!$C$15,if(and(F777&gt;= 40, F777&lt;50),'Survival Probabilities'!$C$16,if(and(F777&gt;= 50, F777&lt;60),'Survival Probabilities'!$C$17,if(and(F777&gt;= 60, F777&lt;70),'Survival Probabilities'!$C$18,if(and(F777&gt;= 70, F777&lt;80),5%,if(and(F777&gt;= 80, F777&lt;90),5%,if(isblank(F777),1))))))))))))</f>
        <v>0.4019607843</v>
      </c>
      <c r="Q777" s="4">
        <f>if(L777 = "C",'Survival Probabilities'!$C$7,if(L777="Q",'Survival Probabilities'!$C$8,if(L777="S",'Survival Probabilities'!$C$9,if(isblank(L777),1))))</f>
        <v>0.3369565217</v>
      </c>
      <c r="R777" s="5">
        <f>if(M777='Survival Probabilities'!$B$21,'Survival Probabilities'!$C$21,if(M777='Survival Probabilities'!$B$22,'Survival Probabilities'!$C$22,if(M777='Survival Probabilities'!$B$23,'Survival Probabilities'!$C$23,if(M777='Survival Probabilities'!$B$24,'Survival Probabilities'!$C$24,if(M777='Survival Probabilities'!$B$25,'Survival Probabilities'!$C$25,if(M777='Survival Probabilities'!$B$26,'Survival Probabilities'!$C$26,if(M777='Survival Probabilities'!$B$27,'Survival Probabilities'!$C$27,if(M777='Survival Probabilities'!$B$28,5%,if(M777="",1)))))))))</f>
        <v>1</v>
      </c>
      <c r="S777" s="4">
        <f t="shared" si="1"/>
        <v>0.006213826424</v>
      </c>
      <c r="T777" s="5">
        <f>if(S777&gt;='Survival Probabilities'!$J$4,1,0)</f>
        <v>0</v>
      </c>
      <c r="U777" s="5">
        <f t="shared" si="2"/>
        <v>1</v>
      </c>
    </row>
    <row r="778">
      <c r="A778" s="3">
        <v>777.0</v>
      </c>
      <c r="B778" s="3">
        <v>0.0</v>
      </c>
      <c r="C778" s="3">
        <v>3.0</v>
      </c>
      <c r="D778" s="3" t="s">
        <v>1086</v>
      </c>
      <c r="E778" s="3" t="s">
        <v>22</v>
      </c>
      <c r="G778" s="3">
        <v>0.0</v>
      </c>
      <c r="H778" s="3">
        <v>0.0</v>
      </c>
      <c r="I778" s="3">
        <v>383121.0</v>
      </c>
      <c r="J778" s="3">
        <v>7.75</v>
      </c>
      <c r="K778" s="3" t="s">
        <v>1087</v>
      </c>
      <c r="L778" s="3" t="s">
        <v>36</v>
      </c>
      <c r="M778" s="5" t="str">
        <f t="shared" si="3"/>
        <v>F</v>
      </c>
      <c r="N778" s="4">
        <f>if(C778=1,'Survival Probabilities'!$C$2,if(C778 = 2,'Survival Probabilities'!$C$3,if(C778 = 3,'Survival Probabilities'!$C$4,if(isblank(C778),1))))</f>
        <v>0.2428571429</v>
      </c>
      <c r="O778" s="4">
        <f>if(E778 = "male",'Survival Probabilities'!$C$5,if(E778="female",'Survival Probabilities'!$C$6,if(isblank(E778),1)))</f>
        <v>0.1889081456</v>
      </c>
      <c r="P778" s="4">
        <f>if(F778 &lt; 1,'Survival Probabilities'!$C$10,if(and(F778&gt;= 1, F778&lt;5),'Survival Probabilities'!$C$11, if(and(F778&gt;= 5, F778&lt;10),'Survival Probabilities'!$C$12,if(and(F778&gt;= 10, F778&lt;20),'Survival Probabilities'!$C$13,if(and(F778&gt;= 20, F778&lt;30),'Survival Probabilities'!$C$14,if(and(F778&gt;= 30, F778&lt;40),'Survival Probabilities'!$C$15,if(and(F778&gt;= 40, F778&lt;50),'Survival Probabilities'!$C$16,if(and(F778&gt;= 50, F778&lt;60),'Survival Probabilities'!$C$17,if(and(F778&gt;= 60, F778&lt;70),'Survival Probabilities'!$C$18,if(and(F778&gt;= 70, F778&lt;80),5%,if(and(F778&gt;= 80, F778&lt;90),5%,if(isblank(F778),1))))))))))))</f>
        <v>1</v>
      </c>
      <c r="Q778" s="4">
        <f>if(L778 = "C",'Survival Probabilities'!$C$7,if(L778="Q",'Survival Probabilities'!$C$8,if(L778="S",'Survival Probabilities'!$C$9,if(isblank(L778),1))))</f>
        <v>0.3896103896</v>
      </c>
      <c r="R778" s="4">
        <f>if(M778='Survival Probabilities'!$B$21,'Survival Probabilities'!$C$21,if(M778='Survival Probabilities'!$B$22,'Survival Probabilities'!$C$22,if(M778='Survival Probabilities'!$B$23,'Survival Probabilities'!$C$23,if(M778='Survival Probabilities'!$B$24,'Survival Probabilities'!$C$24,if(M778='Survival Probabilities'!$B$25,'Survival Probabilities'!$C$25,if(M778='Survival Probabilities'!$B$26,'Survival Probabilities'!$C$26,if(M778='Survival Probabilities'!$B$27,'Survival Probabilities'!$C$27,if(M778='Survival Probabilities'!$B$28,5%,if(M778="",1)))))))))</f>
        <v>0.6153846154</v>
      </c>
      <c r="S778" s="4">
        <f t="shared" si="1"/>
        <v>0.01099964655</v>
      </c>
      <c r="T778" s="5">
        <f>if(S778&gt;='Survival Probabilities'!$J$4,1,0)</f>
        <v>0</v>
      </c>
      <c r="U778" s="5">
        <f t="shared" si="2"/>
        <v>1</v>
      </c>
    </row>
    <row r="779">
      <c r="A779" s="3">
        <v>778.0</v>
      </c>
      <c r="B779" s="3">
        <v>1.0</v>
      </c>
      <c r="C779" s="3">
        <v>3.0</v>
      </c>
      <c r="D779" s="3" t="s">
        <v>1088</v>
      </c>
      <c r="E779" s="3" t="s">
        <v>26</v>
      </c>
      <c r="F779" s="3">
        <v>5.0</v>
      </c>
      <c r="G779" s="3">
        <v>0.0</v>
      </c>
      <c r="H779" s="3">
        <v>0.0</v>
      </c>
      <c r="I779" s="3">
        <v>364516.0</v>
      </c>
      <c r="J779" s="3">
        <v>12.475</v>
      </c>
      <c r="L779" s="3" t="s">
        <v>24</v>
      </c>
      <c r="M779" s="5" t="str">
        <f t="shared" si="3"/>
        <v/>
      </c>
      <c r="N779" s="4">
        <f>if(C779=1,'Survival Probabilities'!$C$2,if(C779 = 2,'Survival Probabilities'!$C$3,if(C779 = 3,'Survival Probabilities'!$C$4,if(isblank(C779),1))))</f>
        <v>0.2428571429</v>
      </c>
      <c r="O779" s="4">
        <f>if(E779 = "male",'Survival Probabilities'!$C$5,if(E779="female",'Survival Probabilities'!$C$6,if(isblank(E779),1)))</f>
        <v>0.7420382166</v>
      </c>
      <c r="P779" s="4">
        <f>if(F779 &lt; 1,'Survival Probabilities'!$C$10,if(and(F779&gt;= 1, F779&lt;5),'Survival Probabilities'!$C$11, if(and(F779&gt;= 5, F779&lt;10),'Survival Probabilities'!$C$12,if(and(F779&gt;= 10, F779&lt;20),'Survival Probabilities'!$C$13,if(and(F779&gt;= 20, F779&lt;30),'Survival Probabilities'!$C$14,if(and(F779&gt;= 30, F779&lt;40),'Survival Probabilities'!$C$15,if(and(F779&gt;= 40, F779&lt;50),'Survival Probabilities'!$C$16,if(and(F779&gt;= 50, F779&lt;60),'Survival Probabilities'!$C$17,if(and(F779&gt;= 60, F779&lt;70),'Survival Probabilities'!$C$18,if(and(F779&gt;= 70, F779&lt;80),5%,if(and(F779&gt;= 80, F779&lt;90),5%,if(isblank(F779),1))))))))))))</f>
        <v>0.5</v>
      </c>
      <c r="Q779" s="4">
        <f>if(L779 = "C",'Survival Probabilities'!$C$7,if(L779="Q",'Survival Probabilities'!$C$8,if(L779="S",'Survival Probabilities'!$C$9,if(isblank(L779),1))))</f>
        <v>0.3369565217</v>
      </c>
      <c r="R779" s="5">
        <f>if(M779='Survival Probabilities'!$B$21,'Survival Probabilities'!$C$21,if(M779='Survival Probabilities'!$B$22,'Survival Probabilities'!$C$22,if(M779='Survival Probabilities'!$B$23,'Survival Probabilities'!$C$23,if(M779='Survival Probabilities'!$B$24,'Survival Probabilities'!$C$24,if(M779='Survival Probabilities'!$B$25,'Survival Probabilities'!$C$25,if(M779='Survival Probabilities'!$B$26,'Survival Probabilities'!$C$26,if(M779='Survival Probabilities'!$B$27,'Survival Probabilities'!$C$27,if(M779='Survival Probabilities'!$B$28,5%,if(M779="",1)))))))))</f>
        <v>1</v>
      </c>
      <c r="S779" s="4">
        <f t="shared" si="1"/>
        <v>0.03036134628</v>
      </c>
      <c r="T779" s="5">
        <f>if(S779&gt;='Survival Probabilities'!$J$4,1,0)</f>
        <v>1</v>
      </c>
      <c r="U779" s="5">
        <f t="shared" si="2"/>
        <v>1</v>
      </c>
    </row>
    <row r="780">
      <c r="A780" s="3">
        <v>779.0</v>
      </c>
      <c r="B780" s="3">
        <v>0.0</v>
      </c>
      <c r="C780" s="3">
        <v>3.0</v>
      </c>
      <c r="D780" s="3" t="s">
        <v>1089</v>
      </c>
      <c r="E780" s="3" t="s">
        <v>22</v>
      </c>
      <c r="G780" s="3">
        <v>0.0</v>
      </c>
      <c r="H780" s="3">
        <v>0.0</v>
      </c>
      <c r="I780" s="3">
        <v>36865.0</v>
      </c>
      <c r="J780" s="3">
        <v>7.7375</v>
      </c>
      <c r="L780" s="3" t="s">
        <v>36</v>
      </c>
      <c r="M780" s="5" t="str">
        <f t="shared" si="3"/>
        <v/>
      </c>
      <c r="N780" s="4">
        <f>if(C780=1,'Survival Probabilities'!$C$2,if(C780 = 2,'Survival Probabilities'!$C$3,if(C780 = 3,'Survival Probabilities'!$C$4,if(isblank(C780),1))))</f>
        <v>0.2428571429</v>
      </c>
      <c r="O780" s="4">
        <f>if(E780 = "male",'Survival Probabilities'!$C$5,if(E780="female",'Survival Probabilities'!$C$6,if(isblank(E780),1)))</f>
        <v>0.1889081456</v>
      </c>
      <c r="P780" s="4">
        <f>if(F780 &lt; 1,'Survival Probabilities'!$C$10,if(and(F780&gt;= 1, F780&lt;5),'Survival Probabilities'!$C$11, if(and(F780&gt;= 5, F780&lt;10),'Survival Probabilities'!$C$12,if(and(F780&gt;= 10, F780&lt;20),'Survival Probabilities'!$C$13,if(and(F780&gt;= 20, F780&lt;30),'Survival Probabilities'!$C$14,if(and(F780&gt;= 30, F780&lt;40),'Survival Probabilities'!$C$15,if(and(F780&gt;= 40, F780&lt;50),'Survival Probabilities'!$C$16,if(and(F780&gt;= 50, F780&lt;60),'Survival Probabilities'!$C$17,if(and(F780&gt;= 60, F780&lt;70),'Survival Probabilities'!$C$18,if(and(F780&gt;= 70, F780&lt;80),5%,if(and(F780&gt;= 80, F780&lt;90),5%,if(isblank(F780),1))))))))))))</f>
        <v>1</v>
      </c>
      <c r="Q780" s="4">
        <f>if(L780 = "C",'Survival Probabilities'!$C$7,if(L780="Q",'Survival Probabilities'!$C$8,if(L780="S",'Survival Probabilities'!$C$9,if(isblank(L780),1))))</f>
        <v>0.3896103896</v>
      </c>
      <c r="R780" s="5">
        <f>if(M780='Survival Probabilities'!$B$21,'Survival Probabilities'!$C$21,if(M780='Survival Probabilities'!$B$22,'Survival Probabilities'!$C$22,if(M780='Survival Probabilities'!$B$23,'Survival Probabilities'!$C$23,if(M780='Survival Probabilities'!$B$24,'Survival Probabilities'!$C$24,if(M780='Survival Probabilities'!$B$25,'Survival Probabilities'!$C$25,if(M780='Survival Probabilities'!$B$26,'Survival Probabilities'!$C$26,if(M780='Survival Probabilities'!$B$27,'Survival Probabilities'!$C$27,if(M780='Survival Probabilities'!$B$28,5%,if(M780="",1)))))))))</f>
        <v>1</v>
      </c>
      <c r="S780" s="4">
        <f t="shared" si="1"/>
        <v>0.01787442565</v>
      </c>
      <c r="T780" s="5">
        <f>if(S780&gt;='Survival Probabilities'!$J$4,1,0)</f>
        <v>0</v>
      </c>
      <c r="U780" s="5">
        <f t="shared" si="2"/>
        <v>1</v>
      </c>
    </row>
    <row r="781">
      <c r="A781" s="3">
        <v>780.0</v>
      </c>
      <c r="B781" s="3">
        <v>1.0</v>
      </c>
      <c r="C781" s="3">
        <v>1.0</v>
      </c>
      <c r="D781" s="3" t="s">
        <v>1090</v>
      </c>
      <c r="E781" s="3" t="s">
        <v>26</v>
      </c>
      <c r="F781" s="3">
        <v>43.0</v>
      </c>
      <c r="G781" s="3">
        <v>0.0</v>
      </c>
      <c r="H781" s="3">
        <v>1.0</v>
      </c>
      <c r="I781" s="3">
        <v>24160.0</v>
      </c>
      <c r="J781" s="3">
        <v>211.3375</v>
      </c>
      <c r="K781" s="3" t="s">
        <v>1091</v>
      </c>
      <c r="L781" s="3" t="s">
        <v>24</v>
      </c>
      <c r="M781" s="5" t="str">
        <f t="shared" si="3"/>
        <v>B</v>
      </c>
      <c r="N781" s="4">
        <f>if(C781=1,'Survival Probabilities'!$C$2,if(C781 = 2,'Survival Probabilities'!$C$3,if(C781 = 3,'Survival Probabilities'!$C$4,if(isblank(C781),1))))</f>
        <v>0.6296296296</v>
      </c>
      <c r="O781" s="4">
        <f>if(E781 = "male",'Survival Probabilities'!$C$5,if(E781="female",'Survival Probabilities'!$C$6,if(isblank(E781),1)))</f>
        <v>0.7420382166</v>
      </c>
      <c r="P781" s="4">
        <f>if(F781 &lt; 1,'Survival Probabilities'!$C$10,if(and(F781&gt;= 1, F781&lt;5),'Survival Probabilities'!$C$11, if(and(F781&gt;= 5, F781&lt;10),'Survival Probabilities'!$C$12,if(and(F781&gt;= 10, F781&lt;20),'Survival Probabilities'!$C$13,if(and(F781&gt;= 20, F781&lt;30),'Survival Probabilities'!$C$14,if(and(F781&gt;= 30, F781&lt;40),'Survival Probabilities'!$C$15,if(and(F781&gt;= 40, F781&lt;50),'Survival Probabilities'!$C$16,if(and(F781&gt;= 50, F781&lt;60),'Survival Probabilities'!$C$17,if(and(F781&gt;= 60, F781&lt;70),'Survival Probabilities'!$C$18,if(and(F781&gt;= 70, F781&lt;80),5%,if(and(F781&gt;= 80, F781&lt;90),5%,if(isblank(F781),1))))))))))))</f>
        <v>0.3820224719</v>
      </c>
      <c r="Q781" s="4">
        <f>if(L781 = "C",'Survival Probabilities'!$C$7,if(L781="Q",'Survival Probabilities'!$C$8,if(L781="S",'Survival Probabilities'!$C$9,if(isblank(L781),1))))</f>
        <v>0.3369565217</v>
      </c>
      <c r="R781" s="4">
        <f>if(M781='Survival Probabilities'!$B$21,'Survival Probabilities'!$C$21,if(M781='Survival Probabilities'!$B$22,'Survival Probabilities'!$C$22,if(M781='Survival Probabilities'!$B$23,'Survival Probabilities'!$C$23,if(M781='Survival Probabilities'!$B$24,'Survival Probabilities'!$C$24,if(M781='Survival Probabilities'!$B$25,'Survival Probabilities'!$C$25,if(M781='Survival Probabilities'!$B$26,'Survival Probabilities'!$C$26,if(M781='Survival Probabilities'!$B$27,'Survival Probabilities'!$C$27,if(M781='Survival Probabilities'!$B$28,5%,if(M781="",1)))))))))</f>
        <v>0.7446808511</v>
      </c>
      <c r="S781" s="4">
        <f t="shared" si="1"/>
        <v>0.04478621839</v>
      </c>
      <c r="T781" s="5">
        <f>if(S781&gt;='Survival Probabilities'!$J$4,1,0)</f>
        <v>1</v>
      </c>
      <c r="U781" s="5">
        <f t="shared" si="2"/>
        <v>1</v>
      </c>
    </row>
    <row r="782">
      <c r="A782" s="3">
        <v>781.0</v>
      </c>
      <c r="B782" s="3">
        <v>1.0</v>
      </c>
      <c r="C782" s="3">
        <v>3.0</v>
      </c>
      <c r="D782" s="3" t="s">
        <v>1092</v>
      </c>
      <c r="E782" s="3" t="s">
        <v>26</v>
      </c>
      <c r="F782" s="3">
        <v>13.0</v>
      </c>
      <c r="G782" s="3">
        <v>0.0</v>
      </c>
      <c r="H782" s="3">
        <v>0.0</v>
      </c>
      <c r="I782" s="3">
        <v>2687.0</v>
      </c>
      <c r="J782" s="3">
        <v>7.2292</v>
      </c>
      <c r="L782" s="3" t="s">
        <v>29</v>
      </c>
      <c r="M782" s="5" t="str">
        <f t="shared" si="3"/>
        <v/>
      </c>
      <c r="N782" s="4">
        <f>if(C782=1,'Survival Probabilities'!$C$2,if(C782 = 2,'Survival Probabilities'!$C$3,if(C782 = 3,'Survival Probabilities'!$C$4,if(isblank(C782),1))))</f>
        <v>0.2428571429</v>
      </c>
      <c r="O782" s="4">
        <f>if(E782 = "male",'Survival Probabilities'!$C$5,if(E782="female",'Survival Probabilities'!$C$6,if(isblank(E782),1)))</f>
        <v>0.7420382166</v>
      </c>
      <c r="P782" s="4">
        <f>if(F782 &lt; 1,'Survival Probabilities'!$C$10,if(and(F782&gt;= 1, F782&lt;5),'Survival Probabilities'!$C$11, if(and(F782&gt;= 5, F782&lt;10),'Survival Probabilities'!$C$12,if(and(F782&gt;= 10, F782&lt;20),'Survival Probabilities'!$C$13,if(and(F782&gt;= 20, F782&lt;30),'Survival Probabilities'!$C$14,if(and(F782&gt;= 30, F782&lt;40),'Survival Probabilities'!$C$15,if(and(F782&gt;= 40, F782&lt;50),'Survival Probabilities'!$C$16,if(and(F782&gt;= 50, F782&lt;60),'Survival Probabilities'!$C$17,if(and(F782&gt;= 60, F782&lt;70),'Survival Probabilities'!$C$18,if(and(F782&gt;= 70, F782&lt;80),5%,if(and(F782&gt;= 80, F782&lt;90),5%,if(isblank(F782),1))))))))))))</f>
        <v>0.4019607843</v>
      </c>
      <c r="Q782" s="4">
        <f>if(L782 = "C",'Survival Probabilities'!$C$7,if(L782="Q",'Survival Probabilities'!$C$8,if(L782="S",'Survival Probabilities'!$C$9,if(isblank(L782),1))))</f>
        <v>0.5535714286</v>
      </c>
      <c r="R782" s="5">
        <f>if(M782='Survival Probabilities'!$B$21,'Survival Probabilities'!$C$21,if(M782='Survival Probabilities'!$B$22,'Survival Probabilities'!$C$22,if(M782='Survival Probabilities'!$B$23,'Survival Probabilities'!$C$23,if(M782='Survival Probabilities'!$B$24,'Survival Probabilities'!$C$24,if(M782='Survival Probabilities'!$B$25,'Survival Probabilities'!$C$25,if(M782='Survival Probabilities'!$B$26,'Survival Probabilities'!$C$26,if(M782='Survival Probabilities'!$B$27,'Survival Probabilities'!$C$27,if(M782='Survival Probabilities'!$B$28,5%,if(M782="",1)))))))))</f>
        <v>1</v>
      </c>
      <c r="S782" s="4">
        <f t="shared" si="1"/>
        <v>0.040099089</v>
      </c>
      <c r="T782" s="5">
        <f>if(S782&gt;='Survival Probabilities'!$J$4,1,0)</f>
        <v>1</v>
      </c>
      <c r="U782" s="5">
        <f t="shared" si="2"/>
        <v>1</v>
      </c>
    </row>
    <row r="783">
      <c r="A783" s="3">
        <v>782.0</v>
      </c>
      <c r="B783" s="3">
        <v>1.0</v>
      </c>
      <c r="C783" s="3">
        <v>1.0</v>
      </c>
      <c r="D783" s="3" t="s">
        <v>1093</v>
      </c>
      <c r="E783" s="3" t="s">
        <v>26</v>
      </c>
      <c r="F783" s="3">
        <v>17.0</v>
      </c>
      <c r="G783" s="3">
        <v>1.0</v>
      </c>
      <c r="H783" s="3">
        <v>0.0</v>
      </c>
      <c r="I783" s="3">
        <v>17474.0</v>
      </c>
      <c r="J783" s="3">
        <v>57.0</v>
      </c>
      <c r="K783" s="3" t="s">
        <v>980</v>
      </c>
      <c r="L783" s="3" t="s">
        <v>24</v>
      </c>
      <c r="M783" s="5" t="str">
        <f t="shared" si="3"/>
        <v>B</v>
      </c>
      <c r="N783" s="4">
        <f>if(C783=1,'Survival Probabilities'!$C$2,if(C783 = 2,'Survival Probabilities'!$C$3,if(C783 = 3,'Survival Probabilities'!$C$4,if(isblank(C783),1))))</f>
        <v>0.6296296296</v>
      </c>
      <c r="O783" s="4">
        <f>if(E783 = "male",'Survival Probabilities'!$C$5,if(E783="female",'Survival Probabilities'!$C$6,if(isblank(E783),1)))</f>
        <v>0.7420382166</v>
      </c>
      <c r="P783" s="4">
        <f>if(F783 &lt; 1,'Survival Probabilities'!$C$10,if(and(F783&gt;= 1, F783&lt;5),'Survival Probabilities'!$C$11, if(and(F783&gt;= 5, F783&lt;10),'Survival Probabilities'!$C$12,if(and(F783&gt;= 10, F783&lt;20),'Survival Probabilities'!$C$13,if(and(F783&gt;= 20, F783&lt;30),'Survival Probabilities'!$C$14,if(and(F783&gt;= 30, F783&lt;40),'Survival Probabilities'!$C$15,if(and(F783&gt;= 40, F783&lt;50),'Survival Probabilities'!$C$16,if(and(F783&gt;= 50, F783&lt;60),'Survival Probabilities'!$C$17,if(and(F783&gt;= 60, F783&lt;70),'Survival Probabilities'!$C$18,if(and(F783&gt;= 70, F783&lt;80),5%,if(and(F783&gt;= 80, F783&lt;90),5%,if(isblank(F783),1))))))))))))</f>
        <v>0.4019607843</v>
      </c>
      <c r="Q783" s="4">
        <f>if(L783 = "C",'Survival Probabilities'!$C$7,if(L783="Q",'Survival Probabilities'!$C$8,if(L783="S",'Survival Probabilities'!$C$9,if(isblank(L783),1))))</f>
        <v>0.3369565217</v>
      </c>
      <c r="R783" s="4">
        <f>if(M783='Survival Probabilities'!$B$21,'Survival Probabilities'!$C$21,if(M783='Survival Probabilities'!$B$22,'Survival Probabilities'!$C$22,if(M783='Survival Probabilities'!$B$23,'Survival Probabilities'!$C$23,if(M783='Survival Probabilities'!$B$24,'Survival Probabilities'!$C$24,if(M783='Survival Probabilities'!$B$25,'Survival Probabilities'!$C$25,if(M783='Survival Probabilities'!$B$26,'Survival Probabilities'!$C$26,if(M783='Survival Probabilities'!$B$27,'Survival Probabilities'!$C$27,if(M783='Survival Probabilities'!$B$28,5%,if(M783="",1)))))))))</f>
        <v>0.7446808511</v>
      </c>
      <c r="S783" s="4">
        <f t="shared" si="1"/>
        <v>0.04712367673</v>
      </c>
      <c r="T783" s="5">
        <f>if(S783&gt;='Survival Probabilities'!$J$4,1,0)</f>
        <v>1</v>
      </c>
      <c r="U783" s="5">
        <f t="shared" si="2"/>
        <v>1</v>
      </c>
    </row>
    <row r="784">
      <c r="A784" s="3">
        <v>783.0</v>
      </c>
      <c r="B784" s="3">
        <v>0.0</v>
      </c>
      <c r="C784" s="3">
        <v>1.0</v>
      </c>
      <c r="D784" s="3" t="s">
        <v>1094</v>
      </c>
      <c r="E784" s="3" t="s">
        <v>22</v>
      </c>
      <c r="F784" s="3">
        <v>29.0</v>
      </c>
      <c r="G784" s="3">
        <v>0.0</v>
      </c>
      <c r="H784" s="3">
        <v>0.0</v>
      </c>
      <c r="I784" s="3">
        <v>113501.0</v>
      </c>
      <c r="J784" s="3">
        <v>30.0</v>
      </c>
      <c r="K784" s="3" t="s">
        <v>1095</v>
      </c>
      <c r="L784" s="3" t="s">
        <v>24</v>
      </c>
      <c r="M784" s="5" t="str">
        <f t="shared" si="3"/>
        <v>D</v>
      </c>
      <c r="N784" s="4">
        <f>if(C784=1,'Survival Probabilities'!$C$2,if(C784 = 2,'Survival Probabilities'!$C$3,if(C784 = 3,'Survival Probabilities'!$C$4,if(isblank(C784),1))))</f>
        <v>0.6296296296</v>
      </c>
      <c r="O784" s="4">
        <f>if(E784 = "male",'Survival Probabilities'!$C$5,if(E784="female",'Survival Probabilities'!$C$6,if(isblank(E784),1)))</f>
        <v>0.1889081456</v>
      </c>
      <c r="P784" s="4">
        <f>if(F784 &lt; 1,'Survival Probabilities'!$C$10,if(and(F784&gt;= 1, F784&lt;5),'Survival Probabilities'!$C$11, if(and(F784&gt;= 5, F784&lt;10),'Survival Probabilities'!$C$12,if(and(F784&gt;= 10, F784&lt;20),'Survival Probabilities'!$C$13,if(and(F784&gt;= 20, F784&lt;30),'Survival Probabilities'!$C$14,if(and(F784&gt;= 30, F784&lt;40),'Survival Probabilities'!$C$15,if(and(F784&gt;= 40, F784&lt;50),'Survival Probabilities'!$C$16,if(and(F784&gt;= 50, F784&lt;60),'Survival Probabilities'!$C$17,if(and(F784&gt;= 60, F784&lt;70),'Survival Probabilities'!$C$18,if(and(F784&gt;= 70, F784&lt;80),5%,if(and(F784&gt;= 80, F784&lt;90),5%,if(isblank(F784),1))))))))))))</f>
        <v>0.35</v>
      </c>
      <c r="Q784" s="4">
        <f>if(L784 = "C",'Survival Probabilities'!$C$7,if(L784="Q",'Survival Probabilities'!$C$8,if(L784="S",'Survival Probabilities'!$C$9,if(isblank(L784),1))))</f>
        <v>0.3369565217</v>
      </c>
      <c r="R784" s="4">
        <f>if(M784='Survival Probabilities'!$B$21,'Survival Probabilities'!$C$21,if(M784='Survival Probabilities'!$B$22,'Survival Probabilities'!$C$22,if(M784='Survival Probabilities'!$B$23,'Survival Probabilities'!$C$23,if(M784='Survival Probabilities'!$B$24,'Survival Probabilities'!$C$24,if(M784='Survival Probabilities'!$B$25,'Survival Probabilities'!$C$25,if(M784='Survival Probabilities'!$B$26,'Survival Probabilities'!$C$26,if(M784='Survival Probabilities'!$B$27,'Survival Probabilities'!$C$27,if(M784='Survival Probabilities'!$B$28,5%,if(M784="",1)))))))))</f>
        <v>0.7575757576</v>
      </c>
      <c r="S784" s="4">
        <f t="shared" si="1"/>
        <v>0.01062683217</v>
      </c>
      <c r="T784" s="5">
        <f>if(S784&gt;='Survival Probabilities'!$J$4,1,0)</f>
        <v>0</v>
      </c>
      <c r="U784" s="5">
        <f t="shared" si="2"/>
        <v>1</v>
      </c>
    </row>
    <row r="785">
      <c r="A785" s="3">
        <v>784.0</v>
      </c>
      <c r="B785" s="3">
        <v>0.0</v>
      </c>
      <c r="C785" s="3">
        <v>3.0</v>
      </c>
      <c r="D785" s="3" t="s">
        <v>1096</v>
      </c>
      <c r="E785" s="3" t="s">
        <v>22</v>
      </c>
      <c r="G785" s="3">
        <v>1.0</v>
      </c>
      <c r="H785" s="3">
        <v>2.0</v>
      </c>
      <c r="I785" s="3" t="s">
        <v>1097</v>
      </c>
      <c r="J785" s="3">
        <v>23.45</v>
      </c>
      <c r="L785" s="3" t="s">
        <v>24</v>
      </c>
      <c r="M785" s="5" t="str">
        <f t="shared" si="3"/>
        <v/>
      </c>
      <c r="N785" s="4">
        <f>if(C785=1,'Survival Probabilities'!$C$2,if(C785 = 2,'Survival Probabilities'!$C$3,if(C785 = 3,'Survival Probabilities'!$C$4,if(isblank(C785),1))))</f>
        <v>0.2428571429</v>
      </c>
      <c r="O785" s="4">
        <f>if(E785 = "male",'Survival Probabilities'!$C$5,if(E785="female",'Survival Probabilities'!$C$6,if(isblank(E785),1)))</f>
        <v>0.1889081456</v>
      </c>
      <c r="P785" s="4">
        <f>if(F785 &lt; 1,'Survival Probabilities'!$C$10,if(and(F785&gt;= 1, F785&lt;5),'Survival Probabilities'!$C$11, if(and(F785&gt;= 5, F785&lt;10),'Survival Probabilities'!$C$12,if(and(F785&gt;= 10, F785&lt;20),'Survival Probabilities'!$C$13,if(and(F785&gt;= 20, F785&lt;30),'Survival Probabilities'!$C$14,if(and(F785&gt;= 30, F785&lt;40),'Survival Probabilities'!$C$15,if(and(F785&gt;= 40, F785&lt;50),'Survival Probabilities'!$C$16,if(and(F785&gt;= 50, F785&lt;60),'Survival Probabilities'!$C$17,if(and(F785&gt;= 60, F785&lt;70),'Survival Probabilities'!$C$18,if(and(F785&gt;= 70, F785&lt;80),5%,if(and(F785&gt;= 80, F785&lt;90),5%,if(isblank(F785),1))))))))))))</f>
        <v>1</v>
      </c>
      <c r="Q785" s="4">
        <f>if(L785 = "C",'Survival Probabilities'!$C$7,if(L785="Q",'Survival Probabilities'!$C$8,if(L785="S",'Survival Probabilities'!$C$9,if(isblank(L785),1))))</f>
        <v>0.3369565217</v>
      </c>
      <c r="R785" s="5">
        <f>if(M785='Survival Probabilities'!$B$21,'Survival Probabilities'!$C$21,if(M785='Survival Probabilities'!$B$22,'Survival Probabilities'!$C$22,if(M785='Survival Probabilities'!$B$23,'Survival Probabilities'!$C$23,if(M785='Survival Probabilities'!$B$24,'Survival Probabilities'!$C$24,if(M785='Survival Probabilities'!$B$25,'Survival Probabilities'!$C$25,if(M785='Survival Probabilities'!$B$26,'Survival Probabilities'!$C$26,if(M785='Survival Probabilities'!$B$27,'Survival Probabilities'!$C$27,if(M785='Survival Probabilities'!$B$28,5%,if(M785="",1)))))))))</f>
        <v>1</v>
      </c>
      <c r="S785" s="4">
        <f t="shared" si="1"/>
        <v>0.01545878769</v>
      </c>
      <c r="T785" s="5">
        <f>if(S785&gt;='Survival Probabilities'!$J$4,1,0)</f>
        <v>0</v>
      </c>
      <c r="U785" s="5">
        <f t="shared" si="2"/>
        <v>1</v>
      </c>
    </row>
    <row r="786">
      <c r="A786" s="3">
        <v>785.0</v>
      </c>
      <c r="B786" s="3">
        <v>0.0</v>
      </c>
      <c r="C786" s="3">
        <v>3.0</v>
      </c>
      <c r="D786" s="3" t="s">
        <v>1098</v>
      </c>
      <c r="E786" s="3" t="s">
        <v>22</v>
      </c>
      <c r="F786" s="3">
        <v>25.0</v>
      </c>
      <c r="G786" s="3">
        <v>0.0</v>
      </c>
      <c r="H786" s="3">
        <v>0.0</v>
      </c>
      <c r="I786" s="3" t="s">
        <v>1099</v>
      </c>
      <c r="J786" s="3">
        <v>7.05</v>
      </c>
      <c r="L786" s="3" t="s">
        <v>24</v>
      </c>
      <c r="M786" s="5" t="str">
        <f t="shared" si="3"/>
        <v/>
      </c>
      <c r="N786" s="4">
        <f>if(C786=1,'Survival Probabilities'!$C$2,if(C786 = 2,'Survival Probabilities'!$C$3,if(C786 = 3,'Survival Probabilities'!$C$4,if(isblank(C786),1))))</f>
        <v>0.2428571429</v>
      </c>
      <c r="O786" s="4">
        <f>if(E786 = "male",'Survival Probabilities'!$C$5,if(E786="female",'Survival Probabilities'!$C$6,if(isblank(E786),1)))</f>
        <v>0.1889081456</v>
      </c>
      <c r="P786" s="4">
        <f>if(F786 &lt; 1,'Survival Probabilities'!$C$10,if(and(F786&gt;= 1, F786&lt;5),'Survival Probabilities'!$C$11, if(and(F786&gt;= 5, F786&lt;10),'Survival Probabilities'!$C$12,if(and(F786&gt;= 10, F786&lt;20),'Survival Probabilities'!$C$13,if(and(F786&gt;= 20, F786&lt;30),'Survival Probabilities'!$C$14,if(and(F786&gt;= 30, F786&lt;40),'Survival Probabilities'!$C$15,if(and(F786&gt;= 40, F786&lt;50),'Survival Probabilities'!$C$16,if(and(F786&gt;= 50, F786&lt;60),'Survival Probabilities'!$C$17,if(and(F786&gt;= 60, F786&lt;70),'Survival Probabilities'!$C$18,if(and(F786&gt;= 70, F786&lt;80),5%,if(and(F786&gt;= 80, F786&lt;90),5%,if(isblank(F786),1))))))))))))</f>
        <v>0.35</v>
      </c>
      <c r="Q786" s="4">
        <f>if(L786 = "C",'Survival Probabilities'!$C$7,if(L786="Q",'Survival Probabilities'!$C$8,if(L786="S",'Survival Probabilities'!$C$9,if(isblank(L786),1))))</f>
        <v>0.3369565217</v>
      </c>
      <c r="R786" s="5">
        <f>if(M786='Survival Probabilities'!$B$21,'Survival Probabilities'!$C$21,if(M786='Survival Probabilities'!$B$22,'Survival Probabilities'!$C$22,if(M786='Survival Probabilities'!$B$23,'Survival Probabilities'!$C$23,if(M786='Survival Probabilities'!$B$24,'Survival Probabilities'!$C$24,if(M786='Survival Probabilities'!$B$25,'Survival Probabilities'!$C$25,if(M786='Survival Probabilities'!$B$26,'Survival Probabilities'!$C$26,if(M786='Survival Probabilities'!$B$27,'Survival Probabilities'!$C$27,if(M786='Survival Probabilities'!$B$28,5%,if(M786="",1)))))))))</f>
        <v>1</v>
      </c>
      <c r="S786" s="4">
        <f t="shared" si="1"/>
        <v>0.005410575691</v>
      </c>
      <c r="T786" s="5">
        <f>if(S786&gt;='Survival Probabilities'!$J$4,1,0)</f>
        <v>0</v>
      </c>
      <c r="U786" s="5">
        <f t="shared" si="2"/>
        <v>1</v>
      </c>
    </row>
    <row r="787">
      <c r="A787" s="3">
        <v>786.0</v>
      </c>
      <c r="B787" s="3">
        <v>0.0</v>
      </c>
      <c r="C787" s="3">
        <v>3.0</v>
      </c>
      <c r="D787" s="3" t="s">
        <v>1100</v>
      </c>
      <c r="E787" s="3" t="s">
        <v>22</v>
      </c>
      <c r="F787" s="3">
        <v>25.0</v>
      </c>
      <c r="G787" s="3">
        <v>0.0</v>
      </c>
      <c r="H787" s="3">
        <v>0.0</v>
      </c>
      <c r="I787" s="3">
        <v>374887.0</v>
      </c>
      <c r="J787" s="3">
        <v>7.25</v>
      </c>
      <c r="L787" s="3" t="s">
        <v>24</v>
      </c>
      <c r="M787" s="5" t="str">
        <f t="shared" si="3"/>
        <v/>
      </c>
      <c r="N787" s="4">
        <f>if(C787=1,'Survival Probabilities'!$C$2,if(C787 = 2,'Survival Probabilities'!$C$3,if(C787 = 3,'Survival Probabilities'!$C$4,if(isblank(C787),1))))</f>
        <v>0.2428571429</v>
      </c>
      <c r="O787" s="4">
        <f>if(E787 = "male",'Survival Probabilities'!$C$5,if(E787="female",'Survival Probabilities'!$C$6,if(isblank(E787),1)))</f>
        <v>0.1889081456</v>
      </c>
      <c r="P787" s="4">
        <f>if(F787 &lt; 1,'Survival Probabilities'!$C$10,if(and(F787&gt;= 1, F787&lt;5),'Survival Probabilities'!$C$11, if(and(F787&gt;= 5, F787&lt;10),'Survival Probabilities'!$C$12,if(and(F787&gt;= 10, F787&lt;20),'Survival Probabilities'!$C$13,if(and(F787&gt;= 20, F787&lt;30),'Survival Probabilities'!$C$14,if(and(F787&gt;= 30, F787&lt;40),'Survival Probabilities'!$C$15,if(and(F787&gt;= 40, F787&lt;50),'Survival Probabilities'!$C$16,if(and(F787&gt;= 50, F787&lt;60),'Survival Probabilities'!$C$17,if(and(F787&gt;= 60, F787&lt;70),'Survival Probabilities'!$C$18,if(and(F787&gt;= 70, F787&lt;80),5%,if(and(F787&gt;= 80, F787&lt;90),5%,if(isblank(F787),1))))))))))))</f>
        <v>0.35</v>
      </c>
      <c r="Q787" s="4">
        <f>if(L787 = "C",'Survival Probabilities'!$C$7,if(L787="Q",'Survival Probabilities'!$C$8,if(L787="S",'Survival Probabilities'!$C$9,if(isblank(L787),1))))</f>
        <v>0.3369565217</v>
      </c>
      <c r="R787" s="5">
        <f>if(M787='Survival Probabilities'!$B$21,'Survival Probabilities'!$C$21,if(M787='Survival Probabilities'!$B$22,'Survival Probabilities'!$C$22,if(M787='Survival Probabilities'!$B$23,'Survival Probabilities'!$C$23,if(M787='Survival Probabilities'!$B$24,'Survival Probabilities'!$C$24,if(M787='Survival Probabilities'!$B$25,'Survival Probabilities'!$C$25,if(M787='Survival Probabilities'!$B$26,'Survival Probabilities'!$C$26,if(M787='Survival Probabilities'!$B$27,'Survival Probabilities'!$C$27,if(M787='Survival Probabilities'!$B$28,5%,if(M787="",1)))))))))</f>
        <v>1</v>
      </c>
      <c r="S787" s="4">
        <f t="shared" si="1"/>
        <v>0.005410575691</v>
      </c>
      <c r="T787" s="5">
        <f>if(S787&gt;='Survival Probabilities'!$J$4,1,0)</f>
        <v>0</v>
      </c>
      <c r="U787" s="5">
        <f t="shared" si="2"/>
        <v>1</v>
      </c>
    </row>
    <row r="788">
      <c r="A788" s="3">
        <v>787.0</v>
      </c>
      <c r="B788" s="3">
        <v>1.0</v>
      </c>
      <c r="C788" s="3">
        <v>3.0</v>
      </c>
      <c r="D788" s="3" t="s">
        <v>1101</v>
      </c>
      <c r="E788" s="3" t="s">
        <v>26</v>
      </c>
      <c r="F788" s="3">
        <v>18.0</v>
      </c>
      <c r="G788" s="3">
        <v>0.0</v>
      </c>
      <c r="H788" s="3">
        <v>0.0</v>
      </c>
      <c r="I788" s="3">
        <v>3101265.0</v>
      </c>
      <c r="J788" s="3">
        <v>7.4958</v>
      </c>
      <c r="L788" s="3" t="s">
        <v>24</v>
      </c>
      <c r="M788" s="5" t="str">
        <f t="shared" si="3"/>
        <v/>
      </c>
      <c r="N788" s="4">
        <f>if(C788=1,'Survival Probabilities'!$C$2,if(C788 = 2,'Survival Probabilities'!$C$3,if(C788 = 3,'Survival Probabilities'!$C$4,if(isblank(C788),1))))</f>
        <v>0.2428571429</v>
      </c>
      <c r="O788" s="4">
        <f>if(E788 = "male",'Survival Probabilities'!$C$5,if(E788="female",'Survival Probabilities'!$C$6,if(isblank(E788),1)))</f>
        <v>0.7420382166</v>
      </c>
      <c r="P788" s="4">
        <f>if(F788 &lt; 1,'Survival Probabilities'!$C$10,if(and(F788&gt;= 1, F788&lt;5),'Survival Probabilities'!$C$11, if(and(F788&gt;= 5, F788&lt;10),'Survival Probabilities'!$C$12,if(and(F788&gt;= 10, F788&lt;20),'Survival Probabilities'!$C$13,if(and(F788&gt;= 20, F788&lt;30),'Survival Probabilities'!$C$14,if(and(F788&gt;= 30, F788&lt;40),'Survival Probabilities'!$C$15,if(and(F788&gt;= 40, F788&lt;50),'Survival Probabilities'!$C$16,if(and(F788&gt;= 50, F788&lt;60),'Survival Probabilities'!$C$17,if(and(F788&gt;= 60, F788&lt;70),'Survival Probabilities'!$C$18,if(and(F788&gt;= 70, F788&lt;80),5%,if(and(F788&gt;= 80, F788&lt;90),5%,if(isblank(F788),1))))))))))))</f>
        <v>0.4019607843</v>
      </c>
      <c r="Q788" s="4">
        <f>if(L788 = "C",'Survival Probabilities'!$C$7,if(L788="Q",'Survival Probabilities'!$C$8,if(L788="S",'Survival Probabilities'!$C$9,if(isblank(L788),1))))</f>
        <v>0.3369565217</v>
      </c>
      <c r="R788" s="5">
        <f>if(M788='Survival Probabilities'!$B$21,'Survival Probabilities'!$C$21,if(M788='Survival Probabilities'!$B$22,'Survival Probabilities'!$C$22,if(M788='Survival Probabilities'!$B$23,'Survival Probabilities'!$C$23,if(M788='Survival Probabilities'!$B$24,'Survival Probabilities'!$C$24,if(M788='Survival Probabilities'!$B$25,'Survival Probabilities'!$C$25,if(M788='Survival Probabilities'!$B$26,'Survival Probabilities'!$C$26,if(M788='Survival Probabilities'!$B$27,'Survival Probabilities'!$C$27,if(M788='Survival Probabilities'!$B$28,5%,if(M788="",1)))))))))</f>
        <v>1</v>
      </c>
      <c r="S788" s="4">
        <f t="shared" si="1"/>
        <v>0.02440814113</v>
      </c>
      <c r="T788" s="5">
        <f>if(S788&gt;='Survival Probabilities'!$J$4,1,0)</f>
        <v>0</v>
      </c>
      <c r="U788" s="5">
        <f t="shared" si="2"/>
        <v>0</v>
      </c>
    </row>
    <row r="789">
      <c r="A789" s="3">
        <v>788.0</v>
      </c>
      <c r="B789" s="3">
        <v>0.0</v>
      </c>
      <c r="C789" s="3">
        <v>3.0</v>
      </c>
      <c r="D789" s="3" t="s">
        <v>1102</v>
      </c>
      <c r="E789" s="3" t="s">
        <v>22</v>
      </c>
      <c r="F789" s="3">
        <v>8.0</v>
      </c>
      <c r="G789" s="3">
        <v>4.0</v>
      </c>
      <c r="H789" s="3">
        <v>1.0</v>
      </c>
      <c r="I789" s="3">
        <v>382652.0</v>
      </c>
      <c r="J789" s="3">
        <v>29.125</v>
      </c>
      <c r="L789" s="3" t="s">
        <v>36</v>
      </c>
      <c r="M789" s="5" t="str">
        <f t="shared" si="3"/>
        <v/>
      </c>
      <c r="N789" s="4">
        <f>if(C789=1,'Survival Probabilities'!$C$2,if(C789 = 2,'Survival Probabilities'!$C$3,if(C789 = 3,'Survival Probabilities'!$C$4,if(isblank(C789),1))))</f>
        <v>0.2428571429</v>
      </c>
      <c r="O789" s="4">
        <f>if(E789 = "male",'Survival Probabilities'!$C$5,if(E789="female",'Survival Probabilities'!$C$6,if(isblank(E789),1)))</f>
        <v>0.1889081456</v>
      </c>
      <c r="P789" s="4">
        <f>if(F789 &lt; 1,'Survival Probabilities'!$C$10,if(and(F789&gt;= 1, F789&lt;5),'Survival Probabilities'!$C$11, if(and(F789&gt;= 5, F789&lt;10),'Survival Probabilities'!$C$12,if(and(F789&gt;= 10, F789&lt;20),'Survival Probabilities'!$C$13,if(and(F789&gt;= 20, F789&lt;30),'Survival Probabilities'!$C$14,if(and(F789&gt;= 30, F789&lt;40),'Survival Probabilities'!$C$15,if(and(F789&gt;= 40, F789&lt;50),'Survival Probabilities'!$C$16,if(and(F789&gt;= 50, F789&lt;60),'Survival Probabilities'!$C$17,if(and(F789&gt;= 60, F789&lt;70),'Survival Probabilities'!$C$18,if(and(F789&gt;= 70, F789&lt;80),5%,if(and(F789&gt;= 80, F789&lt;90),5%,if(isblank(F789),1))))))))))))</f>
        <v>0.5</v>
      </c>
      <c r="Q789" s="4">
        <f>if(L789 = "C",'Survival Probabilities'!$C$7,if(L789="Q",'Survival Probabilities'!$C$8,if(L789="S",'Survival Probabilities'!$C$9,if(isblank(L789),1))))</f>
        <v>0.3896103896</v>
      </c>
      <c r="R789" s="5">
        <f>if(M789='Survival Probabilities'!$B$21,'Survival Probabilities'!$C$21,if(M789='Survival Probabilities'!$B$22,'Survival Probabilities'!$C$22,if(M789='Survival Probabilities'!$B$23,'Survival Probabilities'!$C$23,if(M789='Survival Probabilities'!$B$24,'Survival Probabilities'!$C$24,if(M789='Survival Probabilities'!$B$25,'Survival Probabilities'!$C$25,if(M789='Survival Probabilities'!$B$26,'Survival Probabilities'!$C$26,if(M789='Survival Probabilities'!$B$27,'Survival Probabilities'!$C$27,if(M789='Survival Probabilities'!$B$28,5%,if(M789="",1)))))))))</f>
        <v>1</v>
      </c>
      <c r="S789" s="4">
        <f t="shared" si="1"/>
        <v>0.008937212824</v>
      </c>
      <c r="T789" s="5">
        <f>if(S789&gt;='Survival Probabilities'!$J$4,1,0)</f>
        <v>0</v>
      </c>
      <c r="U789" s="5">
        <f t="shared" si="2"/>
        <v>1</v>
      </c>
    </row>
    <row r="790">
      <c r="A790" s="3">
        <v>789.0</v>
      </c>
      <c r="B790" s="3">
        <v>1.0</v>
      </c>
      <c r="C790" s="3">
        <v>3.0</v>
      </c>
      <c r="D790" s="3" t="s">
        <v>1103</v>
      </c>
      <c r="E790" s="3" t="s">
        <v>22</v>
      </c>
      <c r="F790" s="3">
        <v>1.0</v>
      </c>
      <c r="G790" s="3">
        <v>1.0</v>
      </c>
      <c r="H790" s="3">
        <v>2.0</v>
      </c>
      <c r="I790" s="3" t="s">
        <v>163</v>
      </c>
      <c r="J790" s="3">
        <v>20.575</v>
      </c>
      <c r="L790" s="3" t="s">
        <v>24</v>
      </c>
      <c r="M790" s="5" t="str">
        <f t="shared" si="3"/>
        <v/>
      </c>
      <c r="N790" s="4">
        <f>if(C790=1,'Survival Probabilities'!$C$2,if(C790 = 2,'Survival Probabilities'!$C$3,if(C790 = 3,'Survival Probabilities'!$C$4,if(isblank(C790),1))))</f>
        <v>0.2428571429</v>
      </c>
      <c r="O790" s="4">
        <f>if(E790 = "male",'Survival Probabilities'!$C$5,if(E790="female",'Survival Probabilities'!$C$6,if(isblank(E790),1)))</f>
        <v>0.1889081456</v>
      </c>
      <c r="P790" s="4">
        <f>if(F790 &lt; 1,'Survival Probabilities'!$C$10,if(and(F790&gt;= 1, F790&lt;5),'Survival Probabilities'!$C$11, if(and(F790&gt;= 5, F790&lt;10),'Survival Probabilities'!$C$12,if(and(F790&gt;= 10, F790&lt;20),'Survival Probabilities'!$C$13,if(and(F790&gt;= 20, F790&lt;30),'Survival Probabilities'!$C$14,if(and(F790&gt;= 30, F790&lt;40),'Survival Probabilities'!$C$15,if(and(F790&gt;= 40, F790&lt;50),'Survival Probabilities'!$C$16,if(and(F790&gt;= 50, F790&lt;60),'Survival Probabilities'!$C$17,if(and(F790&gt;= 60, F790&lt;70),'Survival Probabilities'!$C$18,if(and(F790&gt;= 70, F790&lt;80),5%,if(and(F790&gt;= 80, F790&lt;90),5%,if(isblank(F790),1))))))))))))</f>
        <v>0.6060606061</v>
      </c>
      <c r="Q790" s="4">
        <f>if(L790 = "C",'Survival Probabilities'!$C$7,if(L790="Q",'Survival Probabilities'!$C$8,if(L790="S",'Survival Probabilities'!$C$9,if(isblank(L790),1))))</f>
        <v>0.3369565217</v>
      </c>
      <c r="R790" s="5">
        <f>if(M790='Survival Probabilities'!$B$21,'Survival Probabilities'!$C$21,if(M790='Survival Probabilities'!$B$22,'Survival Probabilities'!$C$22,if(M790='Survival Probabilities'!$B$23,'Survival Probabilities'!$C$23,if(M790='Survival Probabilities'!$B$24,'Survival Probabilities'!$C$24,if(M790='Survival Probabilities'!$B$25,'Survival Probabilities'!$C$25,if(M790='Survival Probabilities'!$B$26,'Survival Probabilities'!$C$26,if(M790='Survival Probabilities'!$B$27,'Survival Probabilities'!$C$27,if(M790='Survival Probabilities'!$B$28,5%,if(M790="",1)))))))))</f>
        <v>1</v>
      </c>
      <c r="S790" s="4">
        <f t="shared" si="1"/>
        <v>0.009368962236</v>
      </c>
      <c r="T790" s="5">
        <f>if(S790&gt;='Survival Probabilities'!$J$4,1,0)</f>
        <v>0</v>
      </c>
      <c r="U790" s="5">
        <f t="shared" si="2"/>
        <v>0</v>
      </c>
    </row>
    <row r="791">
      <c r="A791" s="3">
        <v>790.0</v>
      </c>
      <c r="B791" s="3">
        <v>0.0</v>
      </c>
      <c r="C791" s="3">
        <v>1.0</v>
      </c>
      <c r="D791" s="3" t="s">
        <v>1104</v>
      </c>
      <c r="E791" s="3" t="s">
        <v>22</v>
      </c>
      <c r="F791" s="3">
        <v>46.0</v>
      </c>
      <c r="G791" s="3">
        <v>0.0</v>
      </c>
      <c r="H791" s="3">
        <v>0.0</v>
      </c>
      <c r="I791" s="3" t="s">
        <v>228</v>
      </c>
      <c r="J791" s="3">
        <v>79.2</v>
      </c>
      <c r="K791" s="3" t="s">
        <v>1105</v>
      </c>
      <c r="L791" s="3" t="s">
        <v>29</v>
      </c>
      <c r="M791" s="5" t="str">
        <f t="shared" si="3"/>
        <v>B</v>
      </c>
      <c r="N791" s="4">
        <f>if(C791=1,'Survival Probabilities'!$C$2,if(C791 = 2,'Survival Probabilities'!$C$3,if(C791 = 3,'Survival Probabilities'!$C$4,if(isblank(C791),1))))</f>
        <v>0.6296296296</v>
      </c>
      <c r="O791" s="4">
        <f>if(E791 = "male",'Survival Probabilities'!$C$5,if(E791="female",'Survival Probabilities'!$C$6,if(isblank(E791),1)))</f>
        <v>0.1889081456</v>
      </c>
      <c r="P791" s="4">
        <f>if(F791 &lt; 1,'Survival Probabilities'!$C$10,if(and(F791&gt;= 1, F791&lt;5),'Survival Probabilities'!$C$11, if(and(F791&gt;= 5, F791&lt;10),'Survival Probabilities'!$C$12,if(and(F791&gt;= 10, F791&lt;20),'Survival Probabilities'!$C$13,if(and(F791&gt;= 20, F791&lt;30),'Survival Probabilities'!$C$14,if(and(F791&gt;= 30, F791&lt;40),'Survival Probabilities'!$C$15,if(and(F791&gt;= 40, F791&lt;50),'Survival Probabilities'!$C$16,if(and(F791&gt;= 50, F791&lt;60),'Survival Probabilities'!$C$17,if(and(F791&gt;= 60, F791&lt;70),'Survival Probabilities'!$C$18,if(and(F791&gt;= 70, F791&lt;80),5%,if(and(F791&gt;= 80, F791&lt;90),5%,if(isblank(F791),1))))))))))))</f>
        <v>0.3820224719</v>
      </c>
      <c r="Q791" s="4">
        <f>if(L791 = "C",'Survival Probabilities'!$C$7,if(L791="Q",'Survival Probabilities'!$C$8,if(L791="S",'Survival Probabilities'!$C$9,if(isblank(L791),1))))</f>
        <v>0.5535714286</v>
      </c>
      <c r="R791" s="4">
        <f>if(M791='Survival Probabilities'!$B$21,'Survival Probabilities'!$C$21,if(M791='Survival Probabilities'!$B$22,'Survival Probabilities'!$C$22,if(M791='Survival Probabilities'!$B$23,'Survival Probabilities'!$C$23,if(M791='Survival Probabilities'!$B$24,'Survival Probabilities'!$C$24,if(M791='Survival Probabilities'!$B$25,'Survival Probabilities'!$C$25,if(M791='Survival Probabilities'!$B$26,'Survival Probabilities'!$C$26,if(M791='Survival Probabilities'!$B$27,'Survival Probabilities'!$C$27,if(M791='Survival Probabilities'!$B$28,5%,if(M791="",1)))))))))</f>
        <v>0.7446808511</v>
      </c>
      <c r="S791" s="4">
        <f t="shared" si="1"/>
        <v>0.01873132959</v>
      </c>
      <c r="T791" s="5">
        <f>if(S791&gt;='Survival Probabilities'!$J$4,1,0)</f>
        <v>0</v>
      </c>
      <c r="U791" s="5">
        <f t="shared" si="2"/>
        <v>1</v>
      </c>
    </row>
    <row r="792">
      <c r="A792" s="3">
        <v>791.0</v>
      </c>
      <c r="B792" s="3">
        <v>0.0</v>
      </c>
      <c r="C792" s="3">
        <v>3.0</v>
      </c>
      <c r="D792" s="3" t="s">
        <v>1106</v>
      </c>
      <c r="E792" s="3" t="s">
        <v>22</v>
      </c>
      <c r="G792" s="3">
        <v>0.0</v>
      </c>
      <c r="H792" s="3">
        <v>0.0</v>
      </c>
      <c r="I792" s="3">
        <v>12460.0</v>
      </c>
      <c r="J792" s="3">
        <v>7.75</v>
      </c>
      <c r="L792" s="3" t="s">
        <v>36</v>
      </c>
      <c r="M792" s="5" t="str">
        <f t="shared" si="3"/>
        <v/>
      </c>
      <c r="N792" s="4">
        <f>if(C792=1,'Survival Probabilities'!$C$2,if(C792 = 2,'Survival Probabilities'!$C$3,if(C792 = 3,'Survival Probabilities'!$C$4,if(isblank(C792),1))))</f>
        <v>0.2428571429</v>
      </c>
      <c r="O792" s="4">
        <f>if(E792 = "male",'Survival Probabilities'!$C$5,if(E792="female",'Survival Probabilities'!$C$6,if(isblank(E792),1)))</f>
        <v>0.1889081456</v>
      </c>
      <c r="P792" s="4">
        <f>if(F792 &lt; 1,'Survival Probabilities'!$C$10,if(and(F792&gt;= 1, F792&lt;5),'Survival Probabilities'!$C$11, if(and(F792&gt;= 5, F792&lt;10),'Survival Probabilities'!$C$12,if(and(F792&gt;= 10, F792&lt;20),'Survival Probabilities'!$C$13,if(and(F792&gt;= 20, F792&lt;30),'Survival Probabilities'!$C$14,if(and(F792&gt;= 30, F792&lt;40),'Survival Probabilities'!$C$15,if(and(F792&gt;= 40, F792&lt;50),'Survival Probabilities'!$C$16,if(and(F792&gt;= 50, F792&lt;60),'Survival Probabilities'!$C$17,if(and(F792&gt;= 60, F792&lt;70),'Survival Probabilities'!$C$18,if(and(F792&gt;= 70, F792&lt;80),5%,if(and(F792&gt;= 80, F792&lt;90),5%,if(isblank(F792),1))))))))))))</f>
        <v>1</v>
      </c>
      <c r="Q792" s="4">
        <f>if(L792 = "C",'Survival Probabilities'!$C$7,if(L792="Q",'Survival Probabilities'!$C$8,if(L792="S",'Survival Probabilities'!$C$9,if(isblank(L792),1))))</f>
        <v>0.3896103896</v>
      </c>
      <c r="R792" s="5">
        <f>if(M792='Survival Probabilities'!$B$21,'Survival Probabilities'!$C$21,if(M792='Survival Probabilities'!$B$22,'Survival Probabilities'!$C$22,if(M792='Survival Probabilities'!$B$23,'Survival Probabilities'!$C$23,if(M792='Survival Probabilities'!$B$24,'Survival Probabilities'!$C$24,if(M792='Survival Probabilities'!$B$25,'Survival Probabilities'!$C$25,if(M792='Survival Probabilities'!$B$26,'Survival Probabilities'!$C$26,if(M792='Survival Probabilities'!$B$27,'Survival Probabilities'!$C$27,if(M792='Survival Probabilities'!$B$28,5%,if(M792="",1)))))))))</f>
        <v>1</v>
      </c>
      <c r="S792" s="4">
        <f t="shared" si="1"/>
        <v>0.01787442565</v>
      </c>
      <c r="T792" s="5">
        <f>if(S792&gt;='Survival Probabilities'!$J$4,1,0)</f>
        <v>0</v>
      </c>
      <c r="U792" s="5">
        <f t="shared" si="2"/>
        <v>1</v>
      </c>
    </row>
    <row r="793">
      <c r="A793" s="3">
        <v>792.0</v>
      </c>
      <c r="B793" s="3">
        <v>0.0</v>
      </c>
      <c r="C793" s="3">
        <v>2.0</v>
      </c>
      <c r="D793" s="3" t="s">
        <v>1107</v>
      </c>
      <c r="E793" s="3" t="s">
        <v>22</v>
      </c>
      <c r="F793" s="3">
        <v>16.0</v>
      </c>
      <c r="G793" s="3">
        <v>0.0</v>
      </c>
      <c r="H793" s="3">
        <v>0.0</v>
      </c>
      <c r="I793" s="3">
        <v>239865.0</v>
      </c>
      <c r="J793" s="3">
        <v>26.0</v>
      </c>
      <c r="L793" s="3" t="s">
        <v>24</v>
      </c>
      <c r="M793" s="5" t="str">
        <f t="shared" si="3"/>
        <v/>
      </c>
      <c r="N793" s="4">
        <f>if(C793=1,'Survival Probabilities'!$C$2,if(C793 = 2,'Survival Probabilities'!$C$3,if(C793 = 3,'Survival Probabilities'!$C$4,if(isblank(C793),1))))</f>
        <v>0.472826087</v>
      </c>
      <c r="O793" s="4">
        <f>if(E793 = "male",'Survival Probabilities'!$C$5,if(E793="female",'Survival Probabilities'!$C$6,if(isblank(E793),1)))</f>
        <v>0.1889081456</v>
      </c>
      <c r="P793" s="4">
        <f>if(F793 &lt; 1,'Survival Probabilities'!$C$10,if(and(F793&gt;= 1, F793&lt;5),'Survival Probabilities'!$C$11, if(and(F793&gt;= 5, F793&lt;10),'Survival Probabilities'!$C$12,if(and(F793&gt;= 10, F793&lt;20),'Survival Probabilities'!$C$13,if(and(F793&gt;= 20, F793&lt;30),'Survival Probabilities'!$C$14,if(and(F793&gt;= 30, F793&lt;40),'Survival Probabilities'!$C$15,if(and(F793&gt;= 40, F793&lt;50),'Survival Probabilities'!$C$16,if(and(F793&gt;= 50, F793&lt;60),'Survival Probabilities'!$C$17,if(and(F793&gt;= 60, F793&lt;70),'Survival Probabilities'!$C$18,if(and(F793&gt;= 70, F793&lt;80),5%,if(and(F793&gt;= 80, F793&lt;90),5%,if(isblank(F793),1))))))))))))</f>
        <v>0.4019607843</v>
      </c>
      <c r="Q793" s="4">
        <f>if(L793 = "C",'Survival Probabilities'!$C$7,if(L793="Q",'Survival Probabilities'!$C$8,if(L793="S",'Survival Probabilities'!$C$9,if(isblank(L793),1))))</f>
        <v>0.3369565217</v>
      </c>
      <c r="R793" s="5">
        <f>if(M793='Survival Probabilities'!$B$21,'Survival Probabilities'!$C$21,if(M793='Survival Probabilities'!$B$22,'Survival Probabilities'!$C$22,if(M793='Survival Probabilities'!$B$23,'Survival Probabilities'!$C$23,if(M793='Survival Probabilities'!$B$24,'Survival Probabilities'!$C$24,if(M793='Survival Probabilities'!$B$25,'Survival Probabilities'!$C$25,if(M793='Survival Probabilities'!$B$26,'Survival Probabilities'!$C$26,if(M793='Survival Probabilities'!$B$27,'Survival Probabilities'!$C$27,if(M793='Survival Probabilities'!$B$28,5%,if(M793="",1)))))))))</f>
        <v>1</v>
      </c>
      <c r="S793" s="4">
        <f t="shared" si="1"/>
        <v>0.01209789096</v>
      </c>
      <c r="T793" s="5">
        <f>if(S793&gt;='Survival Probabilities'!$J$4,1,0)</f>
        <v>0</v>
      </c>
      <c r="U793" s="5">
        <f t="shared" si="2"/>
        <v>1</v>
      </c>
    </row>
    <row r="794">
      <c r="A794" s="3">
        <v>793.0</v>
      </c>
      <c r="B794" s="3">
        <v>0.0</v>
      </c>
      <c r="C794" s="3">
        <v>3.0</v>
      </c>
      <c r="D794" s="3" t="s">
        <v>1108</v>
      </c>
      <c r="E794" s="3" t="s">
        <v>26</v>
      </c>
      <c r="G794" s="3">
        <v>8.0</v>
      </c>
      <c r="H794" s="3">
        <v>2.0</v>
      </c>
      <c r="I794" s="3" t="s">
        <v>260</v>
      </c>
      <c r="J794" s="3">
        <v>69.55</v>
      </c>
      <c r="L794" s="3" t="s">
        <v>24</v>
      </c>
      <c r="M794" s="5" t="str">
        <f t="shared" si="3"/>
        <v/>
      </c>
      <c r="N794" s="4">
        <f>if(C794=1,'Survival Probabilities'!$C$2,if(C794 = 2,'Survival Probabilities'!$C$3,if(C794 = 3,'Survival Probabilities'!$C$4,if(isblank(C794),1))))</f>
        <v>0.2428571429</v>
      </c>
      <c r="O794" s="4">
        <f>if(E794 = "male",'Survival Probabilities'!$C$5,if(E794="female",'Survival Probabilities'!$C$6,if(isblank(E794),1)))</f>
        <v>0.7420382166</v>
      </c>
      <c r="P794" s="4">
        <f>if(F794 &lt; 1,'Survival Probabilities'!$C$10,if(and(F794&gt;= 1, F794&lt;5),'Survival Probabilities'!$C$11, if(and(F794&gt;= 5, F794&lt;10),'Survival Probabilities'!$C$12,if(and(F794&gt;= 10, F794&lt;20),'Survival Probabilities'!$C$13,if(and(F794&gt;= 20, F794&lt;30),'Survival Probabilities'!$C$14,if(and(F794&gt;= 30, F794&lt;40),'Survival Probabilities'!$C$15,if(and(F794&gt;= 40, F794&lt;50),'Survival Probabilities'!$C$16,if(and(F794&gt;= 50, F794&lt;60),'Survival Probabilities'!$C$17,if(and(F794&gt;= 60, F794&lt;70),'Survival Probabilities'!$C$18,if(and(F794&gt;= 70, F794&lt;80),5%,if(and(F794&gt;= 80, F794&lt;90),5%,if(isblank(F794),1))))))))))))</f>
        <v>1</v>
      </c>
      <c r="Q794" s="4">
        <f>if(L794 = "C",'Survival Probabilities'!$C$7,if(L794="Q",'Survival Probabilities'!$C$8,if(L794="S",'Survival Probabilities'!$C$9,if(isblank(L794),1))))</f>
        <v>0.3369565217</v>
      </c>
      <c r="R794" s="5">
        <f>if(M794='Survival Probabilities'!$B$21,'Survival Probabilities'!$C$21,if(M794='Survival Probabilities'!$B$22,'Survival Probabilities'!$C$22,if(M794='Survival Probabilities'!$B$23,'Survival Probabilities'!$C$23,if(M794='Survival Probabilities'!$B$24,'Survival Probabilities'!$C$24,if(M794='Survival Probabilities'!$B$25,'Survival Probabilities'!$C$25,if(M794='Survival Probabilities'!$B$26,'Survival Probabilities'!$C$26,if(M794='Survival Probabilities'!$B$27,'Survival Probabilities'!$C$27,if(M794='Survival Probabilities'!$B$28,5%,if(M794="",1)))))))))</f>
        <v>1</v>
      </c>
      <c r="S794" s="4">
        <f t="shared" si="1"/>
        <v>0.06072269257</v>
      </c>
      <c r="T794" s="5">
        <f>if(S794&gt;='Survival Probabilities'!$J$4,1,0)</f>
        <v>1</v>
      </c>
      <c r="U794" s="5">
        <f t="shared" si="2"/>
        <v>0</v>
      </c>
    </row>
    <row r="795">
      <c r="A795" s="3">
        <v>794.0</v>
      </c>
      <c r="B795" s="3">
        <v>0.0</v>
      </c>
      <c r="C795" s="3">
        <v>1.0</v>
      </c>
      <c r="D795" s="3" t="s">
        <v>1109</v>
      </c>
      <c r="E795" s="3" t="s">
        <v>22</v>
      </c>
      <c r="G795" s="3">
        <v>0.0</v>
      </c>
      <c r="H795" s="3">
        <v>0.0</v>
      </c>
      <c r="I795" s="3" t="s">
        <v>1110</v>
      </c>
      <c r="J795" s="3">
        <v>30.6958</v>
      </c>
      <c r="L795" s="3" t="s">
        <v>29</v>
      </c>
      <c r="M795" s="5" t="str">
        <f t="shared" si="3"/>
        <v/>
      </c>
      <c r="N795" s="4">
        <f>if(C795=1,'Survival Probabilities'!$C$2,if(C795 = 2,'Survival Probabilities'!$C$3,if(C795 = 3,'Survival Probabilities'!$C$4,if(isblank(C795),1))))</f>
        <v>0.6296296296</v>
      </c>
      <c r="O795" s="4">
        <f>if(E795 = "male",'Survival Probabilities'!$C$5,if(E795="female",'Survival Probabilities'!$C$6,if(isblank(E795),1)))</f>
        <v>0.1889081456</v>
      </c>
      <c r="P795" s="4">
        <f>if(F795 &lt; 1,'Survival Probabilities'!$C$10,if(and(F795&gt;= 1, F795&lt;5),'Survival Probabilities'!$C$11, if(and(F795&gt;= 5, F795&lt;10),'Survival Probabilities'!$C$12,if(and(F795&gt;= 10, F795&lt;20),'Survival Probabilities'!$C$13,if(and(F795&gt;= 20, F795&lt;30),'Survival Probabilities'!$C$14,if(and(F795&gt;= 30, F795&lt;40),'Survival Probabilities'!$C$15,if(and(F795&gt;= 40, F795&lt;50),'Survival Probabilities'!$C$16,if(and(F795&gt;= 50, F795&lt;60),'Survival Probabilities'!$C$17,if(and(F795&gt;= 60, F795&lt;70),'Survival Probabilities'!$C$18,if(and(F795&gt;= 70, F795&lt;80),5%,if(and(F795&gt;= 80, F795&lt;90),5%,if(isblank(F795),1))))))))))))</f>
        <v>1</v>
      </c>
      <c r="Q795" s="4">
        <f>if(L795 = "C",'Survival Probabilities'!$C$7,if(L795="Q",'Survival Probabilities'!$C$8,if(L795="S",'Survival Probabilities'!$C$9,if(isblank(L795),1))))</f>
        <v>0.5535714286</v>
      </c>
      <c r="R795" s="5">
        <f>if(M795='Survival Probabilities'!$B$21,'Survival Probabilities'!$C$21,if(M795='Survival Probabilities'!$B$22,'Survival Probabilities'!$C$22,if(M795='Survival Probabilities'!$B$23,'Survival Probabilities'!$C$23,if(M795='Survival Probabilities'!$B$24,'Survival Probabilities'!$C$24,if(M795='Survival Probabilities'!$B$25,'Survival Probabilities'!$C$25,if(M795='Survival Probabilities'!$B$26,'Survival Probabilities'!$C$26,if(M795='Survival Probabilities'!$B$27,'Survival Probabilities'!$C$27,if(M795='Survival Probabilities'!$B$28,5%,if(M795="",1)))))))))</f>
        <v>1</v>
      </c>
      <c r="S795" s="4">
        <f t="shared" si="1"/>
        <v>0.0658429846</v>
      </c>
      <c r="T795" s="5">
        <f>if(S795&gt;='Survival Probabilities'!$J$4,1,0)</f>
        <v>1</v>
      </c>
      <c r="U795" s="5">
        <f t="shared" si="2"/>
        <v>0</v>
      </c>
    </row>
    <row r="796">
      <c r="A796" s="3">
        <v>795.0</v>
      </c>
      <c r="B796" s="3">
        <v>0.0</v>
      </c>
      <c r="C796" s="3">
        <v>3.0</v>
      </c>
      <c r="D796" s="3" t="s">
        <v>1111</v>
      </c>
      <c r="E796" s="3" t="s">
        <v>22</v>
      </c>
      <c r="F796" s="3">
        <v>25.0</v>
      </c>
      <c r="G796" s="3">
        <v>0.0</v>
      </c>
      <c r="H796" s="3">
        <v>0.0</v>
      </c>
      <c r="I796" s="3">
        <v>349203.0</v>
      </c>
      <c r="J796" s="3">
        <v>7.8958</v>
      </c>
      <c r="L796" s="3" t="s">
        <v>24</v>
      </c>
      <c r="M796" s="5" t="str">
        <f t="shared" si="3"/>
        <v/>
      </c>
      <c r="N796" s="4">
        <f>if(C796=1,'Survival Probabilities'!$C$2,if(C796 = 2,'Survival Probabilities'!$C$3,if(C796 = 3,'Survival Probabilities'!$C$4,if(isblank(C796),1))))</f>
        <v>0.2428571429</v>
      </c>
      <c r="O796" s="4">
        <f>if(E796 = "male",'Survival Probabilities'!$C$5,if(E796="female",'Survival Probabilities'!$C$6,if(isblank(E796),1)))</f>
        <v>0.1889081456</v>
      </c>
      <c r="P796" s="4">
        <f>if(F796 &lt; 1,'Survival Probabilities'!$C$10,if(and(F796&gt;= 1, F796&lt;5),'Survival Probabilities'!$C$11, if(and(F796&gt;= 5, F796&lt;10),'Survival Probabilities'!$C$12,if(and(F796&gt;= 10, F796&lt;20),'Survival Probabilities'!$C$13,if(and(F796&gt;= 20, F796&lt;30),'Survival Probabilities'!$C$14,if(and(F796&gt;= 30, F796&lt;40),'Survival Probabilities'!$C$15,if(and(F796&gt;= 40, F796&lt;50),'Survival Probabilities'!$C$16,if(and(F796&gt;= 50, F796&lt;60),'Survival Probabilities'!$C$17,if(and(F796&gt;= 60, F796&lt;70),'Survival Probabilities'!$C$18,if(and(F796&gt;= 70, F796&lt;80),5%,if(and(F796&gt;= 80, F796&lt;90),5%,if(isblank(F796),1))))))))))))</f>
        <v>0.35</v>
      </c>
      <c r="Q796" s="4">
        <f>if(L796 = "C",'Survival Probabilities'!$C$7,if(L796="Q",'Survival Probabilities'!$C$8,if(L796="S",'Survival Probabilities'!$C$9,if(isblank(L796),1))))</f>
        <v>0.3369565217</v>
      </c>
      <c r="R796" s="5">
        <f>if(M796='Survival Probabilities'!$B$21,'Survival Probabilities'!$C$21,if(M796='Survival Probabilities'!$B$22,'Survival Probabilities'!$C$22,if(M796='Survival Probabilities'!$B$23,'Survival Probabilities'!$C$23,if(M796='Survival Probabilities'!$B$24,'Survival Probabilities'!$C$24,if(M796='Survival Probabilities'!$B$25,'Survival Probabilities'!$C$25,if(M796='Survival Probabilities'!$B$26,'Survival Probabilities'!$C$26,if(M796='Survival Probabilities'!$B$27,'Survival Probabilities'!$C$27,if(M796='Survival Probabilities'!$B$28,5%,if(M796="",1)))))))))</f>
        <v>1</v>
      </c>
      <c r="S796" s="4">
        <f t="shared" si="1"/>
        <v>0.005410575691</v>
      </c>
      <c r="T796" s="5">
        <f>if(S796&gt;='Survival Probabilities'!$J$4,1,0)</f>
        <v>0</v>
      </c>
      <c r="U796" s="5">
        <f t="shared" si="2"/>
        <v>1</v>
      </c>
    </row>
    <row r="797">
      <c r="A797" s="3">
        <v>796.0</v>
      </c>
      <c r="B797" s="3">
        <v>0.0</v>
      </c>
      <c r="C797" s="3">
        <v>2.0</v>
      </c>
      <c r="D797" s="3" t="s">
        <v>1112</v>
      </c>
      <c r="E797" s="3" t="s">
        <v>22</v>
      </c>
      <c r="F797" s="3">
        <v>39.0</v>
      </c>
      <c r="G797" s="3">
        <v>0.0</v>
      </c>
      <c r="H797" s="3">
        <v>0.0</v>
      </c>
      <c r="I797" s="3">
        <v>28213.0</v>
      </c>
      <c r="J797" s="3">
        <v>13.0</v>
      </c>
      <c r="L797" s="3" t="s">
        <v>24</v>
      </c>
      <c r="M797" s="5" t="str">
        <f t="shared" si="3"/>
        <v/>
      </c>
      <c r="N797" s="4">
        <f>if(C797=1,'Survival Probabilities'!$C$2,if(C797 = 2,'Survival Probabilities'!$C$3,if(C797 = 3,'Survival Probabilities'!$C$4,if(isblank(C797),1))))</f>
        <v>0.472826087</v>
      </c>
      <c r="O797" s="4">
        <f>if(E797 = "male",'Survival Probabilities'!$C$5,if(E797="female",'Survival Probabilities'!$C$6,if(isblank(E797),1)))</f>
        <v>0.1889081456</v>
      </c>
      <c r="P797" s="4">
        <f>if(F797 &lt; 1,'Survival Probabilities'!$C$10,if(and(F797&gt;= 1, F797&lt;5),'Survival Probabilities'!$C$11, if(and(F797&gt;= 5, F797&lt;10),'Survival Probabilities'!$C$12,if(and(F797&gt;= 10, F797&lt;20),'Survival Probabilities'!$C$13,if(and(F797&gt;= 20, F797&lt;30),'Survival Probabilities'!$C$14,if(and(F797&gt;= 30, F797&lt;40),'Survival Probabilities'!$C$15,if(and(F797&gt;= 40, F797&lt;50),'Survival Probabilities'!$C$16,if(and(F797&gt;= 50, F797&lt;60),'Survival Probabilities'!$C$17,if(and(F797&gt;= 60, F797&lt;70),'Survival Probabilities'!$C$18,if(and(F797&gt;= 70, F797&lt;80),5%,if(and(F797&gt;= 80, F797&lt;90),5%,if(isblank(F797),1))))))))))))</f>
        <v>0.4371257485</v>
      </c>
      <c r="Q797" s="4">
        <f>if(L797 = "C",'Survival Probabilities'!$C$7,if(L797="Q",'Survival Probabilities'!$C$8,if(L797="S",'Survival Probabilities'!$C$9,if(isblank(L797),1))))</f>
        <v>0.3369565217</v>
      </c>
      <c r="R797" s="5">
        <f>if(M797='Survival Probabilities'!$B$21,'Survival Probabilities'!$C$21,if(M797='Survival Probabilities'!$B$22,'Survival Probabilities'!$C$22,if(M797='Survival Probabilities'!$B$23,'Survival Probabilities'!$C$23,if(M797='Survival Probabilities'!$B$24,'Survival Probabilities'!$C$24,if(M797='Survival Probabilities'!$B$25,'Survival Probabilities'!$C$25,if(M797='Survival Probabilities'!$B$26,'Survival Probabilities'!$C$26,if(M797='Survival Probabilities'!$B$27,'Survival Probabilities'!$C$27,if(M797='Survival Probabilities'!$B$28,5%,if(M797="",1)))))))))</f>
        <v>1</v>
      </c>
      <c r="S797" s="4">
        <f t="shared" si="1"/>
        <v>0.01315625764</v>
      </c>
      <c r="T797" s="5">
        <f>if(S797&gt;='Survival Probabilities'!$J$4,1,0)</f>
        <v>0</v>
      </c>
      <c r="U797" s="5">
        <f t="shared" si="2"/>
        <v>1</v>
      </c>
    </row>
    <row r="798">
      <c r="A798" s="3">
        <v>797.0</v>
      </c>
      <c r="B798" s="3">
        <v>1.0</v>
      </c>
      <c r="C798" s="3">
        <v>1.0</v>
      </c>
      <c r="D798" s="3" t="s">
        <v>1113</v>
      </c>
      <c r="E798" s="3" t="s">
        <v>26</v>
      </c>
      <c r="F798" s="3">
        <v>49.0</v>
      </c>
      <c r="G798" s="3">
        <v>0.0</v>
      </c>
      <c r="H798" s="3">
        <v>0.0</v>
      </c>
      <c r="I798" s="3">
        <v>17465.0</v>
      </c>
      <c r="J798" s="3">
        <v>25.9292</v>
      </c>
      <c r="K798" s="3" t="s">
        <v>1114</v>
      </c>
      <c r="L798" s="3" t="s">
        <v>24</v>
      </c>
      <c r="M798" s="5" t="str">
        <f t="shared" si="3"/>
        <v>D</v>
      </c>
      <c r="N798" s="4">
        <f>if(C798=1,'Survival Probabilities'!$C$2,if(C798 = 2,'Survival Probabilities'!$C$3,if(C798 = 3,'Survival Probabilities'!$C$4,if(isblank(C798),1))))</f>
        <v>0.6296296296</v>
      </c>
      <c r="O798" s="4">
        <f>if(E798 = "male",'Survival Probabilities'!$C$5,if(E798="female",'Survival Probabilities'!$C$6,if(isblank(E798),1)))</f>
        <v>0.7420382166</v>
      </c>
      <c r="P798" s="4">
        <f>if(F798 &lt; 1,'Survival Probabilities'!$C$10,if(and(F798&gt;= 1, F798&lt;5),'Survival Probabilities'!$C$11, if(and(F798&gt;= 5, F798&lt;10),'Survival Probabilities'!$C$12,if(and(F798&gt;= 10, F798&lt;20),'Survival Probabilities'!$C$13,if(and(F798&gt;= 20, F798&lt;30),'Survival Probabilities'!$C$14,if(and(F798&gt;= 30, F798&lt;40),'Survival Probabilities'!$C$15,if(and(F798&gt;= 40, F798&lt;50),'Survival Probabilities'!$C$16,if(and(F798&gt;= 50, F798&lt;60),'Survival Probabilities'!$C$17,if(and(F798&gt;= 60, F798&lt;70),'Survival Probabilities'!$C$18,if(and(F798&gt;= 70, F798&lt;80),5%,if(and(F798&gt;= 80, F798&lt;90),5%,if(isblank(F798),1))))))))))))</f>
        <v>0.3820224719</v>
      </c>
      <c r="Q798" s="4">
        <f>if(L798 = "C",'Survival Probabilities'!$C$7,if(L798="Q",'Survival Probabilities'!$C$8,if(L798="S",'Survival Probabilities'!$C$9,if(isblank(L798),1))))</f>
        <v>0.3369565217</v>
      </c>
      <c r="R798" s="4">
        <f>if(M798='Survival Probabilities'!$B$21,'Survival Probabilities'!$C$21,if(M798='Survival Probabilities'!$B$22,'Survival Probabilities'!$C$22,if(M798='Survival Probabilities'!$B$23,'Survival Probabilities'!$C$23,if(M798='Survival Probabilities'!$B$24,'Survival Probabilities'!$C$24,if(M798='Survival Probabilities'!$B$25,'Survival Probabilities'!$C$25,if(M798='Survival Probabilities'!$B$26,'Survival Probabilities'!$C$26,if(M798='Survival Probabilities'!$B$27,'Survival Probabilities'!$C$27,if(M798='Survival Probabilities'!$B$28,5%,if(M798="",1)))))))))</f>
        <v>0.7575757576</v>
      </c>
      <c r="S798" s="4">
        <f t="shared" si="1"/>
        <v>0.04556173732</v>
      </c>
      <c r="T798" s="5">
        <f>if(S798&gt;='Survival Probabilities'!$J$4,1,0)</f>
        <v>1</v>
      </c>
      <c r="U798" s="5">
        <f t="shared" si="2"/>
        <v>1</v>
      </c>
    </row>
    <row r="799">
      <c r="A799" s="3">
        <v>798.0</v>
      </c>
      <c r="B799" s="3">
        <v>1.0</v>
      </c>
      <c r="C799" s="3">
        <v>3.0</v>
      </c>
      <c r="D799" s="3" t="s">
        <v>1115</v>
      </c>
      <c r="E799" s="3" t="s">
        <v>26</v>
      </c>
      <c r="F799" s="3">
        <v>31.0</v>
      </c>
      <c r="G799" s="3">
        <v>0.0</v>
      </c>
      <c r="H799" s="3">
        <v>0.0</v>
      </c>
      <c r="I799" s="3">
        <v>349244.0</v>
      </c>
      <c r="J799" s="3">
        <v>8.6833</v>
      </c>
      <c r="L799" s="3" t="s">
        <v>24</v>
      </c>
      <c r="M799" s="5" t="str">
        <f t="shared" si="3"/>
        <v/>
      </c>
      <c r="N799" s="4">
        <f>if(C799=1,'Survival Probabilities'!$C$2,if(C799 = 2,'Survival Probabilities'!$C$3,if(C799 = 3,'Survival Probabilities'!$C$4,if(isblank(C799),1))))</f>
        <v>0.2428571429</v>
      </c>
      <c r="O799" s="4">
        <f>if(E799 = "male",'Survival Probabilities'!$C$5,if(E799="female",'Survival Probabilities'!$C$6,if(isblank(E799),1)))</f>
        <v>0.7420382166</v>
      </c>
      <c r="P799" s="4">
        <f>if(F799 &lt; 1,'Survival Probabilities'!$C$10,if(and(F799&gt;= 1, F799&lt;5),'Survival Probabilities'!$C$11, if(and(F799&gt;= 5, F799&lt;10),'Survival Probabilities'!$C$12,if(and(F799&gt;= 10, F799&lt;20),'Survival Probabilities'!$C$13,if(and(F799&gt;= 20, F799&lt;30),'Survival Probabilities'!$C$14,if(and(F799&gt;= 30, F799&lt;40),'Survival Probabilities'!$C$15,if(and(F799&gt;= 40, F799&lt;50),'Survival Probabilities'!$C$16,if(and(F799&gt;= 50, F799&lt;60),'Survival Probabilities'!$C$17,if(and(F799&gt;= 60, F799&lt;70),'Survival Probabilities'!$C$18,if(and(F799&gt;= 70, F799&lt;80),5%,if(and(F799&gt;= 80, F799&lt;90),5%,if(isblank(F799),1))))))))))))</f>
        <v>0.4371257485</v>
      </c>
      <c r="Q799" s="4">
        <f>if(L799 = "C",'Survival Probabilities'!$C$7,if(L799="Q",'Survival Probabilities'!$C$8,if(L799="S",'Survival Probabilities'!$C$9,if(isblank(L799),1))))</f>
        <v>0.3369565217</v>
      </c>
      <c r="R799" s="5">
        <f>if(M799='Survival Probabilities'!$B$21,'Survival Probabilities'!$C$21,if(M799='Survival Probabilities'!$B$22,'Survival Probabilities'!$C$22,if(M799='Survival Probabilities'!$B$23,'Survival Probabilities'!$C$23,if(M799='Survival Probabilities'!$B$24,'Survival Probabilities'!$C$24,if(M799='Survival Probabilities'!$B$25,'Survival Probabilities'!$C$25,if(M799='Survival Probabilities'!$B$26,'Survival Probabilities'!$C$26,if(M799='Survival Probabilities'!$B$27,'Survival Probabilities'!$C$27,if(M799='Survival Probabilities'!$B$28,5%,if(M799="",1)))))))))</f>
        <v>1</v>
      </c>
      <c r="S799" s="4">
        <f t="shared" si="1"/>
        <v>0.02654345244</v>
      </c>
      <c r="T799" s="5">
        <f>if(S799&gt;='Survival Probabilities'!$J$4,1,0)</f>
        <v>0</v>
      </c>
      <c r="U799" s="5">
        <f t="shared" si="2"/>
        <v>0</v>
      </c>
    </row>
    <row r="800">
      <c r="A800" s="3">
        <v>799.0</v>
      </c>
      <c r="B800" s="3">
        <v>0.0</v>
      </c>
      <c r="C800" s="3">
        <v>3.0</v>
      </c>
      <c r="D800" s="3" t="s">
        <v>1116</v>
      </c>
      <c r="E800" s="3" t="s">
        <v>22</v>
      </c>
      <c r="F800" s="3">
        <v>30.0</v>
      </c>
      <c r="G800" s="3">
        <v>0.0</v>
      </c>
      <c r="H800" s="3">
        <v>0.0</v>
      </c>
      <c r="I800" s="3">
        <v>2685.0</v>
      </c>
      <c r="J800" s="3">
        <v>7.2292</v>
      </c>
      <c r="L800" s="3" t="s">
        <v>29</v>
      </c>
      <c r="M800" s="5" t="str">
        <f t="shared" si="3"/>
        <v/>
      </c>
      <c r="N800" s="4">
        <f>if(C800=1,'Survival Probabilities'!$C$2,if(C800 = 2,'Survival Probabilities'!$C$3,if(C800 = 3,'Survival Probabilities'!$C$4,if(isblank(C800),1))))</f>
        <v>0.2428571429</v>
      </c>
      <c r="O800" s="4">
        <f>if(E800 = "male",'Survival Probabilities'!$C$5,if(E800="female",'Survival Probabilities'!$C$6,if(isblank(E800),1)))</f>
        <v>0.1889081456</v>
      </c>
      <c r="P800" s="4">
        <f>if(F800 &lt; 1,'Survival Probabilities'!$C$10,if(and(F800&gt;= 1, F800&lt;5),'Survival Probabilities'!$C$11, if(and(F800&gt;= 5, F800&lt;10),'Survival Probabilities'!$C$12,if(and(F800&gt;= 10, F800&lt;20),'Survival Probabilities'!$C$13,if(and(F800&gt;= 20, F800&lt;30),'Survival Probabilities'!$C$14,if(and(F800&gt;= 30, F800&lt;40),'Survival Probabilities'!$C$15,if(and(F800&gt;= 40, F800&lt;50),'Survival Probabilities'!$C$16,if(and(F800&gt;= 50, F800&lt;60),'Survival Probabilities'!$C$17,if(and(F800&gt;= 60, F800&lt;70),'Survival Probabilities'!$C$18,if(and(F800&gt;= 70, F800&lt;80),5%,if(and(F800&gt;= 80, F800&lt;90),5%,if(isblank(F800),1))))))))))))</f>
        <v>0.4371257485</v>
      </c>
      <c r="Q800" s="4">
        <f>if(L800 = "C",'Survival Probabilities'!$C$7,if(L800="Q",'Survival Probabilities'!$C$8,if(L800="S",'Survival Probabilities'!$C$9,if(isblank(L800),1))))</f>
        <v>0.5535714286</v>
      </c>
      <c r="R800" s="5">
        <f>if(M800='Survival Probabilities'!$B$21,'Survival Probabilities'!$C$21,if(M800='Survival Probabilities'!$B$22,'Survival Probabilities'!$C$22,if(M800='Survival Probabilities'!$B$23,'Survival Probabilities'!$C$23,if(M800='Survival Probabilities'!$B$24,'Survival Probabilities'!$C$24,if(M800='Survival Probabilities'!$B$25,'Survival Probabilities'!$C$25,if(M800='Survival Probabilities'!$B$26,'Survival Probabilities'!$C$26,if(M800='Survival Probabilities'!$B$27,'Survival Probabilities'!$C$27,if(M800='Survival Probabilities'!$B$28,5%,if(M800="",1)))))))))</f>
        <v>1</v>
      </c>
      <c r="S800" s="4">
        <f t="shared" si="1"/>
        <v>0.01110149894</v>
      </c>
      <c r="T800" s="5">
        <f>if(S800&gt;='Survival Probabilities'!$J$4,1,0)</f>
        <v>0</v>
      </c>
      <c r="U800" s="5">
        <f t="shared" si="2"/>
        <v>1</v>
      </c>
    </row>
    <row r="801">
      <c r="A801" s="3">
        <v>800.0</v>
      </c>
      <c r="B801" s="3">
        <v>0.0</v>
      </c>
      <c r="C801" s="3">
        <v>3.0</v>
      </c>
      <c r="D801" s="3" t="s">
        <v>1117</v>
      </c>
      <c r="E801" s="3" t="s">
        <v>26</v>
      </c>
      <c r="F801" s="3">
        <v>30.0</v>
      </c>
      <c r="G801" s="3">
        <v>1.0</v>
      </c>
      <c r="H801" s="3">
        <v>1.0</v>
      </c>
      <c r="I801" s="3">
        <v>345773.0</v>
      </c>
      <c r="J801" s="3">
        <v>24.15</v>
      </c>
      <c r="L801" s="3" t="s">
        <v>24</v>
      </c>
      <c r="M801" s="5" t="str">
        <f t="shared" si="3"/>
        <v/>
      </c>
      <c r="N801" s="4">
        <f>if(C801=1,'Survival Probabilities'!$C$2,if(C801 = 2,'Survival Probabilities'!$C$3,if(C801 = 3,'Survival Probabilities'!$C$4,if(isblank(C801),1))))</f>
        <v>0.2428571429</v>
      </c>
      <c r="O801" s="4">
        <f>if(E801 = "male",'Survival Probabilities'!$C$5,if(E801="female",'Survival Probabilities'!$C$6,if(isblank(E801),1)))</f>
        <v>0.7420382166</v>
      </c>
      <c r="P801" s="4">
        <f>if(F801 &lt; 1,'Survival Probabilities'!$C$10,if(and(F801&gt;= 1, F801&lt;5),'Survival Probabilities'!$C$11, if(and(F801&gt;= 5, F801&lt;10),'Survival Probabilities'!$C$12,if(and(F801&gt;= 10, F801&lt;20),'Survival Probabilities'!$C$13,if(and(F801&gt;= 20, F801&lt;30),'Survival Probabilities'!$C$14,if(and(F801&gt;= 30, F801&lt;40),'Survival Probabilities'!$C$15,if(and(F801&gt;= 40, F801&lt;50),'Survival Probabilities'!$C$16,if(and(F801&gt;= 50, F801&lt;60),'Survival Probabilities'!$C$17,if(and(F801&gt;= 60, F801&lt;70),'Survival Probabilities'!$C$18,if(and(F801&gt;= 70, F801&lt;80),5%,if(and(F801&gt;= 80, F801&lt;90),5%,if(isblank(F801),1))))))))))))</f>
        <v>0.4371257485</v>
      </c>
      <c r="Q801" s="4">
        <f>if(L801 = "C",'Survival Probabilities'!$C$7,if(L801="Q",'Survival Probabilities'!$C$8,if(L801="S",'Survival Probabilities'!$C$9,if(isblank(L801),1))))</f>
        <v>0.3369565217</v>
      </c>
      <c r="R801" s="5">
        <f>if(M801='Survival Probabilities'!$B$21,'Survival Probabilities'!$C$21,if(M801='Survival Probabilities'!$B$22,'Survival Probabilities'!$C$22,if(M801='Survival Probabilities'!$B$23,'Survival Probabilities'!$C$23,if(M801='Survival Probabilities'!$B$24,'Survival Probabilities'!$C$24,if(M801='Survival Probabilities'!$B$25,'Survival Probabilities'!$C$25,if(M801='Survival Probabilities'!$B$26,'Survival Probabilities'!$C$26,if(M801='Survival Probabilities'!$B$27,'Survival Probabilities'!$C$27,if(M801='Survival Probabilities'!$B$28,5%,if(M801="",1)))))))))</f>
        <v>1</v>
      </c>
      <c r="S801" s="4">
        <f t="shared" si="1"/>
        <v>0.02654345244</v>
      </c>
      <c r="T801" s="5">
        <f>if(S801&gt;='Survival Probabilities'!$J$4,1,0)</f>
        <v>0</v>
      </c>
      <c r="U801" s="5">
        <f t="shared" si="2"/>
        <v>1</v>
      </c>
    </row>
    <row r="802">
      <c r="A802" s="3">
        <v>801.0</v>
      </c>
      <c r="B802" s="3">
        <v>0.0</v>
      </c>
      <c r="C802" s="3">
        <v>2.0</v>
      </c>
      <c r="D802" s="3" t="s">
        <v>1118</v>
      </c>
      <c r="E802" s="3" t="s">
        <v>22</v>
      </c>
      <c r="F802" s="3">
        <v>34.0</v>
      </c>
      <c r="G802" s="3">
        <v>0.0</v>
      </c>
      <c r="H802" s="3">
        <v>0.0</v>
      </c>
      <c r="I802" s="3">
        <v>250647.0</v>
      </c>
      <c r="J802" s="3">
        <v>13.0</v>
      </c>
      <c r="L802" s="3" t="s">
        <v>24</v>
      </c>
      <c r="M802" s="5" t="str">
        <f t="shared" si="3"/>
        <v/>
      </c>
      <c r="N802" s="4">
        <f>if(C802=1,'Survival Probabilities'!$C$2,if(C802 = 2,'Survival Probabilities'!$C$3,if(C802 = 3,'Survival Probabilities'!$C$4,if(isblank(C802),1))))</f>
        <v>0.472826087</v>
      </c>
      <c r="O802" s="4">
        <f>if(E802 = "male",'Survival Probabilities'!$C$5,if(E802="female",'Survival Probabilities'!$C$6,if(isblank(E802),1)))</f>
        <v>0.1889081456</v>
      </c>
      <c r="P802" s="4">
        <f>if(F802 &lt; 1,'Survival Probabilities'!$C$10,if(and(F802&gt;= 1, F802&lt;5),'Survival Probabilities'!$C$11, if(and(F802&gt;= 5, F802&lt;10),'Survival Probabilities'!$C$12,if(and(F802&gt;= 10, F802&lt;20),'Survival Probabilities'!$C$13,if(and(F802&gt;= 20, F802&lt;30),'Survival Probabilities'!$C$14,if(and(F802&gt;= 30, F802&lt;40),'Survival Probabilities'!$C$15,if(and(F802&gt;= 40, F802&lt;50),'Survival Probabilities'!$C$16,if(and(F802&gt;= 50, F802&lt;60),'Survival Probabilities'!$C$17,if(and(F802&gt;= 60, F802&lt;70),'Survival Probabilities'!$C$18,if(and(F802&gt;= 70, F802&lt;80),5%,if(and(F802&gt;= 80, F802&lt;90),5%,if(isblank(F802),1))))))))))))</f>
        <v>0.4371257485</v>
      </c>
      <c r="Q802" s="4">
        <f>if(L802 = "C",'Survival Probabilities'!$C$7,if(L802="Q",'Survival Probabilities'!$C$8,if(L802="S",'Survival Probabilities'!$C$9,if(isblank(L802),1))))</f>
        <v>0.3369565217</v>
      </c>
      <c r="R802" s="5">
        <f>if(M802='Survival Probabilities'!$B$21,'Survival Probabilities'!$C$21,if(M802='Survival Probabilities'!$B$22,'Survival Probabilities'!$C$22,if(M802='Survival Probabilities'!$B$23,'Survival Probabilities'!$C$23,if(M802='Survival Probabilities'!$B$24,'Survival Probabilities'!$C$24,if(M802='Survival Probabilities'!$B$25,'Survival Probabilities'!$C$25,if(M802='Survival Probabilities'!$B$26,'Survival Probabilities'!$C$26,if(M802='Survival Probabilities'!$B$27,'Survival Probabilities'!$C$27,if(M802='Survival Probabilities'!$B$28,5%,if(M802="",1)))))))))</f>
        <v>1</v>
      </c>
      <c r="S802" s="4">
        <f t="shared" si="1"/>
        <v>0.01315625764</v>
      </c>
      <c r="T802" s="5">
        <f>if(S802&gt;='Survival Probabilities'!$J$4,1,0)</f>
        <v>0</v>
      </c>
      <c r="U802" s="5">
        <f t="shared" si="2"/>
        <v>1</v>
      </c>
    </row>
    <row r="803">
      <c r="A803" s="3">
        <v>802.0</v>
      </c>
      <c r="B803" s="3">
        <v>1.0</v>
      </c>
      <c r="C803" s="3">
        <v>2.0</v>
      </c>
      <c r="D803" s="3" t="s">
        <v>1119</v>
      </c>
      <c r="E803" s="3" t="s">
        <v>26</v>
      </c>
      <c r="F803" s="3">
        <v>31.0</v>
      </c>
      <c r="G803" s="3">
        <v>1.0</v>
      </c>
      <c r="H803" s="3">
        <v>1.0</v>
      </c>
      <c r="I803" s="3" t="s">
        <v>370</v>
      </c>
      <c r="J803" s="3">
        <v>26.25</v>
      </c>
      <c r="L803" s="3" t="s">
        <v>24</v>
      </c>
      <c r="M803" s="5" t="str">
        <f t="shared" si="3"/>
        <v/>
      </c>
      <c r="N803" s="4">
        <f>if(C803=1,'Survival Probabilities'!$C$2,if(C803 = 2,'Survival Probabilities'!$C$3,if(C803 = 3,'Survival Probabilities'!$C$4,if(isblank(C803),1))))</f>
        <v>0.472826087</v>
      </c>
      <c r="O803" s="4">
        <f>if(E803 = "male",'Survival Probabilities'!$C$5,if(E803="female",'Survival Probabilities'!$C$6,if(isblank(E803),1)))</f>
        <v>0.7420382166</v>
      </c>
      <c r="P803" s="4">
        <f>if(F803 &lt; 1,'Survival Probabilities'!$C$10,if(and(F803&gt;= 1, F803&lt;5),'Survival Probabilities'!$C$11, if(and(F803&gt;= 5, F803&lt;10),'Survival Probabilities'!$C$12,if(and(F803&gt;= 10, F803&lt;20),'Survival Probabilities'!$C$13,if(and(F803&gt;= 20, F803&lt;30),'Survival Probabilities'!$C$14,if(and(F803&gt;= 30, F803&lt;40),'Survival Probabilities'!$C$15,if(and(F803&gt;= 40, F803&lt;50),'Survival Probabilities'!$C$16,if(and(F803&gt;= 50, F803&lt;60),'Survival Probabilities'!$C$17,if(and(F803&gt;= 60, F803&lt;70),'Survival Probabilities'!$C$18,if(and(F803&gt;= 70, F803&lt;80),5%,if(and(F803&gt;= 80, F803&lt;90),5%,if(isblank(F803),1))))))))))))</f>
        <v>0.4371257485</v>
      </c>
      <c r="Q803" s="4">
        <f>if(L803 = "C",'Survival Probabilities'!$C$7,if(L803="Q",'Survival Probabilities'!$C$8,if(L803="S",'Survival Probabilities'!$C$9,if(isblank(L803),1))))</f>
        <v>0.3369565217</v>
      </c>
      <c r="R803" s="5">
        <f>if(M803='Survival Probabilities'!$B$21,'Survival Probabilities'!$C$21,if(M803='Survival Probabilities'!$B$22,'Survival Probabilities'!$C$22,if(M803='Survival Probabilities'!$B$23,'Survival Probabilities'!$C$23,if(M803='Survival Probabilities'!$B$24,'Survival Probabilities'!$C$24,if(M803='Survival Probabilities'!$B$25,'Survival Probabilities'!$C$25,if(M803='Survival Probabilities'!$B$26,'Survival Probabilities'!$C$26,if(M803='Survival Probabilities'!$B$27,'Survival Probabilities'!$C$27,if(M803='Survival Probabilities'!$B$28,5%,if(M803="",1)))))))))</f>
        <v>1</v>
      </c>
      <c r="S803" s="4">
        <f t="shared" si="1"/>
        <v>0.05167826898</v>
      </c>
      <c r="T803" s="5">
        <f>if(S803&gt;='Survival Probabilities'!$J$4,1,0)</f>
        <v>1</v>
      </c>
      <c r="U803" s="5">
        <f t="shared" si="2"/>
        <v>1</v>
      </c>
    </row>
    <row r="804">
      <c r="A804" s="3">
        <v>803.0</v>
      </c>
      <c r="B804" s="3">
        <v>1.0</v>
      </c>
      <c r="C804" s="3">
        <v>1.0</v>
      </c>
      <c r="D804" s="3" t="s">
        <v>1120</v>
      </c>
      <c r="E804" s="3" t="s">
        <v>22</v>
      </c>
      <c r="F804" s="3">
        <v>11.0</v>
      </c>
      <c r="G804" s="3">
        <v>1.0</v>
      </c>
      <c r="H804" s="3">
        <v>2.0</v>
      </c>
      <c r="I804" s="3">
        <v>113760.0</v>
      </c>
      <c r="J804" s="3">
        <v>120.0</v>
      </c>
      <c r="K804" s="3" t="s">
        <v>587</v>
      </c>
      <c r="L804" s="3" t="s">
        <v>24</v>
      </c>
      <c r="M804" s="5" t="str">
        <f t="shared" si="3"/>
        <v>B</v>
      </c>
      <c r="N804" s="4">
        <f>if(C804=1,'Survival Probabilities'!$C$2,if(C804 = 2,'Survival Probabilities'!$C$3,if(C804 = 3,'Survival Probabilities'!$C$4,if(isblank(C804),1))))</f>
        <v>0.6296296296</v>
      </c>
      <c r="O804" s="4">
        <f>if(E804 = "male",'Survival Probabilities'!$C$5,if(E804="female",'Survival Probabilities'!$C$6,if(isblank(E804),1)))</f>
        <v>0.1889081456</v>
      </c>
      <c r="P804" s="4">
        <f>if(F804 &lt; 1,'Survival Probabilities'!$C$10,if(and(F804&gt;= 1, F804&lt;5),'Survival Probabilities'!$C$11, if(and(F804&gt;= 5, F804&lt;10),'Survival Probabilities'!$C$12,if(and(F804&gt;= 10, F804&lt;20),'Survival Probabilities'!$C$13,if(and(F804&gt;= 20, F804&lt;30),'Survival Probabilities'!$C$14,if(and(F804&gt;= 30, F804&lt;40),'Survival Probabilities'!$C$15,if(and(F804&gt;= 40, F804&lt;50),'Survival Probabilities'!$C$16,if(and(F804&gt;= 50, F804&lt;60),'Survival Probabilities'!$C$17,if(and(F804&gt;= 60, F804&lt;70),'Survival Probabilities'!$C$18,if(and(F804&gt;= 70, F804&lt;80),5%,if(and(F804&gt;= 80, F804&lt;90),5%,if(isblank(F804),1))))))))))))</f>
        <v>0.4019607843</v>
      </c>
      <c r="Q804" s="4">
        <f>if(L804 = "C",'Survival Probabilities'!$C$7,if(L804="Q",'Survival Probabilities'!$C$8,if(L804="S",'Survival Probabilities'!$C$9,if(isblank(L804),1))))</f>
        <v>0.3369565217</v>
      </c>
      <c r="R804" s="4">
        <f>if(M804='Survival Probabilities'!$B$21,'Survival Probabilities'!$C$21,if(M804='Survival Probabilities'!$B$22,'Survival Probabilities'!$C$22,if(M804='Survival Probabilities'!$B$23,'Survival Probabilities'!$C$23,if(M804='Survival Probabilities'!$B$24,'Survival Probabilities'!$C$24,if(M804='Survival Probabilities'!$B$25,'Survival Probabilities'!$C$25,if(M804='Survival Probabilities'!$B$26,'Survival Probabilities'!$C$26,if(M804='Survival Probabilities'!$B$27,'Survival Probabilities'!$C$27,if(M804='Survival Probabilities'!$B$28,5%,if(M804="",1)))))))))</f>
        <v>0.7446808511</v>
      </c>
      <c r="S804" s="4">
        <f t="shared" si="1"/>
        <v>0.0119967492</v>
      </c>
      <c r="T804" s="5">
        <f>if(S804&gt;='Survival Probabilities'!$J$4,1,0)</f>
        <v>0</v>
      </c>
      <c r="U804" s="5">
        <f t="shared" si="2"/>
        <v>0</v>
      </c>
    </row>
    <row r="805">
      <c r="A805" s="3">
        <v>804.0</v>
      </c>
      <c r="B805" s="3">
        <v>1.0</v>
      </c>
      <c r="C805" s="3">
        <v>3.0</v>
      </c>
      <c r="D805" s="3" t="s">
        <v>1121</v>
      </c>
      <c r="E805" s="3" t="s">
        <v>22</v>
      </c>
      <c r="F805" s="3">
        <v>0.42</v>
      </c>
      <c r="G805" s="3">
        <v>0.0</v>
      </c>
      <c r="H805" s="3">
        <v>1.0</v>
      </c>
      <c r="I805" s="3">
        <v>2625.0</v>
      </c>
      <c r="J805" s="3">
        <v>8.5167</v>
      </c>
      <c r="L805" s="3" t="s">
        <v>29</v>
      </c>
      <c r="M805" s="5" t="str">
        <f t="shared" si="3"/>
        <v/>
      </c>
      <c r="N805" s="4">
        <f>if(C805=1,'Survival Probabilities'!$C$2,if(C805 = 2,'Survival Probabilities'!$C$3,if(C805 = 3,'Survival Probabilities'!$C$4,if(isblank(C805),1))))</f>
        <v>0.2428571429</v>
      </c>
      <c r="O805" s="4">
        <f>if(E805 = "male",'Survival Probabilities'!$C$5,if(E805="female",'Survival Probabilities'!$C$6,if(isblank(E805),1)))</f>
        <v>0.1889081456</v>
      </c>
      <c r="P805" s="4">
        <f>if(F805 &lt; 1,'Survival Probabilities'!$C$10,if(and(F805&gt;= 1, F805&lt;5),'Survival Probabilities'!$C$11, if(and(F805&gt;= 5, F805&lt;10),'Survival Probabilities'!$C$12,if(and(F805&gt;= 10, F805&lt;20),'Survival Probabilities'!$C$13,if(and(F805&gt;= 20, F805&lt;30),'Survival Probabilities'!$C$14,if(and(F805&gt;= 30, F805&lt;40),'Survival Probabilities'!$C$15,if(and(F805&gt;= 40, F805&lt;50),'Survival Probabilities'!$C$16,if(and(F805&gt;= 50, F805&lt;60),'Survival Probabilities'!$C$17,if(and(F805&gt;= 60, F805&lt;70),'Survival Probabilities'!$C$18,if(and(F805&gt;= 70, F805&lt;80),5%,if(and(F805&gt;= 80, F805&lt;90),5%,if(isblank(F805),1))))))))))))</f>
        <v>1</v>
      </c>
      <c r="Q805" s="4">
        <f>if(L805 = "C",'Survival Probabilities'!$C$7,if(L805="Q",'Survival Probabilities'!$C$8,if(L805="S",'Survival Probabilities'!$C$9,if(isblank(L805),1))))</f>
        <v>0.5535714286</v>
      </c>
      <c r="R805" s="5">
        <f>if(M805='Survival Probabilities'!$B$21,'Survival Probabilities'!$C$21,if(M805='Survival Probabilities'!$B$22,'Survival Probabilities'!$C$22,if(M805='Survival Probabilities'!$B$23,'Survival Probabilities'!$C$23,if(M805='Survival Probabilities'!$B$24,'Survival Probabilities'!$C$24,if(M805='Survival Probabilities'!$B$25,'Survival Probabilities'!$C$25,if(M805='Survival Probabilities'!$B$26,'Survival Probabilities'!$C$26,if(M805='Survival Probabilities'!$B$27,'Survival Probabilities'!$C$27,if(M805='Survival Probabilities'!$B$28,5%,if(M805="",1)))))))))</f>
        <v>1</v>
      </c>
      <c r="S805" s="4">
        <f t="shared" si="1"/>
        <v>0.02539657978</v>
      </c>
      <c r="T805" s="5">
        <f>if(S805&gt;='Survival Probabilities'!$J$4,1,0)</f>
        <v>0</v>
      </c>
      <c r="U805" s="5">
        <f t="shared" si="2"/>
        <v>0</v>
      </c>
    </row>
    <row r="806">
      <c r="A806" s="3">
        <v>805.0</v>
      </c>
      <c r="B806" s="3">
        <v>1.0</v>
      </c>
      <c r="C806" s="3">
        <v>3.0</v>
      </c>
      <c r="D806" s="3" t="s">
        <v>1122</v>
      </c>
      <c r="E806" s="3" t="s">
        <v>22</v>
      </c>
      <c r="F806" s="3">
        <v>27.0</v>
      </c>
      <c r="G806" s="3">
        <v>0.0</v>
      </c>
      <c r="H806" s="3">
        <v>0.0</v>
      </c>
      <c r="I806" s="3">
        <v>347089.0</v>
      </c>
      <c r="J806" s="3">
        <v>6.975</v>
      </c>
      <c r="L806" s="3" t="s">
        <v>24</v>
      </c>
      <c r="M806" s="5" t="str">
        <f t="shared" si="3"/>
        <v/>
      </c>
      <c r="N806" s="4">
        <f>if(C806=1,'Survival Probabilities'!$C$2,if(C806 = 2,'Survival Probabilities'!$C$3,if(C806 = 3,'Survival Probabilities'!$C$4,if(isblank(C806),1))))</f>
        <v>0.2428571429</v>
      </c>
      <c r="O806" s="4">
        <f>if(E806 = "male",'Survival Probabilities'!$C$5,if(E806="female",'Survival Probabilities'!$C$6,if(isblank(E806),1)))</f>
        <v>0.1889081456</v>
      </c>
      <c r="P806" s="4">
        <f>if(F806 &lt; 1,'Survival Probabilities'!$C$10,if(and(F806&gt;= 1, F806&lt;5),'Survival Probabilities'!$C$11, if(and(F806&gt;= 5, F806&lt;10),'Survival Probabilities'!$C$12,if(and(F806&gt;= 10, F806&lt;20),'Survival Probabilities'!$C$13,if(and(F806&gt;= 20, F806&lt;30),'Survival Probabilities'!$C$14,if(and(F806&gt;= 30, F806&lt;40),'Survival Probabilities'!$C$15,if(and(F806&gt;= 40, F806&lt;50),'Survival Probabilities'!$C$16,if(and(F806&gt;= 50, F806&lt;60),'Survival Probabilities'!$C$17,if(and(F806&gt;= 60, F806&lt;70),'Survival Probabilities'!$C$18,if(and(F806&gt;= 70, F806&lt;80),5%,if(and(F806&gt;= 80, F806&lt;90),5%,if(isblank(F806),1))))))))))))</f>
        <v>0.35</v>
      </c>
      <c r="Q806" s="4">
        <f>if(L806 = "C",'Survival Probabilities'!$C$7,if(L806="Q",'Survival Probabilities'!$C$8,if(L806="S",'Survival Probabilities'!$C$9,if(isblank(L806),1))))</f>
        <v>0.3369565217</v>
      </c>
      <c r="R806" s="5">
        <f>if(M806='Survival Probabilities'!$B$21,'Survival Probabilities'!$C$21,if(M806='Survival Probabilities'!$B$22,'Survival Probabilities'!$C$22,if(M806='Survival Probabilities'!$B$23,'Survival Probabilities'!$C$23,if(M806='Survival Probabilities'!$B$24,'Survival Probabilities'!$C$24,if(M806='Survival Probabilities'!$B$25,'Survival Probabilities'!$C$25,if(M806='Survival Probabilities'!$B$26,'Survival Probabilities'!$C$26,if(M806='Survival Probabilities'!$B$27,'Survival Probabilities'!$C$27,if(M806='Survival Probabilities'!$B$28,5%,if(M806="",1)))))))))</f>
        <v>1</v>
      </c>
      <c r="S806" s="4">
        <f t="shared" si="1"/>
        <v>0.005410575691</v>
      </c>
      <c r="T806" s="5">
        <f>if(S806&gt;='Survival Probabilities'!$J$4,1,0)</f>
        <v>0</v>
      </c>
      <c r="U806" s="5">
        <f t="shared" si="2"/>
        <v>0</v>
      </c>
    </row>
    <row r="807">
      <c r="A807" s="3">
        <v>806.0</v>
      </c>
      <c r="B807" s="3">
        <v>0.0</v>
      </c>
      <c r="C807" s="3">
        <v>3.0</v>
      </c>
      <c r="D807" s="3" t="s">
        <v>1123</v>
      </c>
      <c r="E807" s="3" t="s">
        <v>22</v>
      </c>
      <c r="F807" s="3">
        <v>31.0</v>
      </c>
      <c r="G807" s="3">
        <v>0.0</v>
      </c>
      <c r="H807" s="3">
        <v>0.0</v>
      </c>
      <c r="I807" s="3">
        <v>347063.0</v>
      </c>
      <c r="J807" s="3">
        <v>7.775</v>
      </c>
      <c r="L807" s="3" t="s">
        <v>24</v>
      </c>
      <c r="M807" s="5" t="str">
        <f t="shared" si="3"/>
        <v/>
      </c>
      <c r="N807" s="4">
        <f>if(C807=1,'Survival Probabilities'!$C$2,if(C807 = 2,'Survival Probabilities'!$C$3,if(C807 = 3,'Survival Probabilities'!$C$4,if(isblank(C807),1))))</f>
        <v>0.2428571429</v>
      </c>
      <c r="O807" s="4">
        <f>if(E807 = "male",'Survival Probabilities'!$C$5,if(E807="female",'Survival Probabilities'!$C$6,if(isblank(E807),1)))</f>
        <v>0.1889081456</v>
      </c>
      <c r="P807" s="4">
        <f>if(F807 &lt; 1,'Survival Probabilities'!$C$10,if(and(F807&gt;= 1, F807&lt;5),'Survival Probabilities'!$C$11, if(and(F807&gt;= 5, F807&lt;10),'Survival Probabilities'!$C$12,if(and(F807&gt;= 10, F807&lt;20),'Survival Probabilities'!$C$13,if(and(F807&gt;= 20, F807&lt;30),'Survival Probabilities'!$C$14,if(and(F807&gt;= 30, F807&lt;40),'Survival Probabilities'!$C$15,if(and(F807&gt;= 40, F807&lt;50),'Survival Probabilities'!$C$16,if(and(F807&gt;= 50, F807&lt;60),'Survival Probabilities'!$C$17,if(and(F807&gt;= 60, F807&lt;70),'Survival Probabilities'!$C$18,if(and(F807&gt;= 70, F807&lt;80),5%,if(and(F807&gt;= 80, F807&lt;90),5%,if(isblank(F807),1))))))))))))</f>
        <v>0.4371257485</v>
      </c>
      <c r="Q807" s="4">
        <f>if(L807 = "C",'Survival Probabilities'!$C$7,if(L807="Q",'Survival Probabilities'!$C$8,if(L807="S",'Survival Probabilities'!$C$9,if(isblank(L807),1))))</f>
        <v>0.3369565217</v>
      </c>
      <c r="R807" s="5">
        <f>if(M807='Survival Probabilities'!$B$21,'Survival Probabilities'!$C$21,if(M807='Survival Probabilities'!$B$22,'Survival Probabilities'!$C$22,if(M807='Survival Probabilities'!$B$23,'Survival Probabilities'!$C$23,if(M807='Survival Probabilities'!$B$24,'Survival Probabilities'!$C$24,if(M807='Survival Probabilities'!$B$25,'Survival Probabilities'!$C$25,if(M807='Survival Probabilities'!$B$26,'Survival Probabilities'!$C$26,if(M807='Survival Probabilities'!$B$27,'Survival Probabilities'!$C$27,if(M807='Survival Probabilities'!$B$28,5%,if(M807="",1)))))))))</f>
        <v>1</v>
      </c>
      <c r="S807" s="4">
        <f t="shared" si="1"/>
        <v>0.00675743414</v>
      </c>
      <c r="T807" s="5">
        <f>if(S807&gt;='Survival Probabilities'!$J$4,1,0)</f>
        <v>0</v>
      </c>
      <c r="U807" s="5">
        <f t="shared" si="2"/>
        <v>1</v>
      </c>
    </row>
    <row r="808">
      <c r="A808" s="3">
        <v>807.0</v>
      </c>
      <c r="B808" s="3">
        <v>0.0</v>
      </c>
      <c r="C808" s="3">
        <v>1.0</v>
      </c>
      <c r="D808" s="3" t="s">
        <v>1124</v>
      </c>
      <c r="E808" s="3" t="s">
        <v>22</v>
      </c>
      <c r="F808" s="3">
        <v>39.0</v>
      </c>
      <c r="G808" s="3">
        <v>0.0</v>
      </c>
      <c r="H808" s="3">
        <v>0.0</v>
      </c>
      <c r="I808" s="3">
        <v>112050.0</v>
      </c>
      <c r="J808" s="3">
        <v>0.0</v>
      </c>
      <c r="K808" s="3" t="s">
        <v>1125</v>
      </c>
      <c r="L808" s="3" t="s">
        <v>24</v>
      </c>
      <c r="M808" s="5" t="str">
        <f t="shared" si="3"/>
        <v>A</v>
      </c>
      <c r="N808" s="4">
        <f>if(C808=1,'Survival Probabilities'!$C$2,if(C808 = 2,'Survival Probabilities'!$C$3,if(C808 = 3,'Survival Probabilities'!$C$4,if(isblank(C808),1))))</f>
        <v>0.6296296296</v>
      </c>
      <c r="O808" s="4">
        <f>if(E808 = "male",'Survival Probabilities'!$C$5,if(E808="female",'Survival Probabilities'!$C$6,if(isblank(E808),1)))</f>
        <v>0.1889081456</v>
      </c>
      <c r="P808" s="4">
        <f>if(F808 &lt; 1,'Survival Probabilities'!$C$10,if(and(F808&gt;= 1, F808&lt;5),'Survival Probabilities'!$C$11, if(and(F808&gt;= 5, F808&lt;10),'Survival Probabilities'!$C$12,if(and(F808&gt;= 10, F808&lt;20),'Survival Probabilities'!$C$13,if(and(F808&gt;= 20, F808&lt;30),'Survival Probabilities'!$C$14,if(and(F808&gt;= 30, F808&lt;40),'Survival Probabilities'!$C$15,if(and(F808&gt;= 40, F808&lt;50),'Survival Probabilities'!$C$16,if(and(F808&gt;= 50, F808&lt;60),'Survival Probabilities'!$C$17,if(and(F808&gt;= 60, F808&lt;70),'Survival Probabilities'!$C$18,if(and(F808&gt;= 70, F808&lt;80),5%,if(and(F808&gt;= 80, F808&lt;90),5%,if(isblank(F808),1))))))))))))</f>
        <v>0.4371257485</v>
      </c>
      <c r="Q808" s="4">
        <f>if(L808 = "C",'Survival Probabilities'!$C$7,if(L808="Q",'Survival Probabilities'!$C$8,if(L808="S",'Survival Probabilities'!$C$9,if(isblank(L808),1))))</f>
        <v>0.3369565217</v>
      </c>
      <c r="R808" s="4">
        <f>if(M808='Survival Probabilities'!$B$21,'Survival Probabilities'!$C$21,if(M808='Survival Probabilities'!$B$22,'Survival Probabilities'!$C$22,if(M808='Survival Probabilities'!$B$23,'Survival Probabilities'!$C$23,if(M808='Survival Probabilities'!$B$24,'Survival Probabilities'!$C$24,if(M808='Survival Probabilities'!$B$25,'Survival Probabilities'!$C$25,if(M808='Survival Probabilities'!$B$26,'Survival Probabilities'!$C$26,if(M808='Survival Probabilities'!$B$27,'Survival Probabilities'!$C$27,if(M808='Survival Probabilities'!$B$28,5%,if(M808="",1)))))))))</f>
        <v>0.4666666667</v>
      </c>
      <c r="S808" s="4">
        <f t="shared" si="1"/>
        <v>0.008175661058</v>
      </c>
      <c r="T808" s="5">
        <f>if(S808&gt;='Survival Probabilities'!$J$4,1,0)</f>
        <v>0</v>
      </c>
      <c r="U808" s="5">
        <f t="shared" si="2"/>
        <v>1</v>
      </c>
    </row>
    <row r="809">
      <c r="A809" s="3">
        <v>808.0</v>
      </c>
      <c r="B809" s="3">
        <v>0.0</v>
      </c>
      <c r="C809" s="3">
        <v>3.0</v>
      </c>
      <c r="D809" s="3" t="s">
        <v>1126</v>
      </c>
      <c r="E809" s="3" t="s">
        <v>26</v>
      </c>
      <c r="F809" s="3">
        <v>18.0</v>
      </c>
      <c r="G809" s="3">
        <v>0.0</v>
      </c>
      <c r="H809" s="3">
        <v>0.0</v>
      </c>
      <c r="I809" s="3">
        <v>347087.0</v>
      </c>
      <c r="J809" s="3">
        <v>7.775</v>
      </c>
      <c r="L809" s="3" t="s">
        <v>24</v>
      </c>
      <c r="M809" s="5" t="str">
        <f t="shared" si="3"/>
        <v/>
      </c>
      <c r="N809" s="4">
        <f>if(C809=1,'Survival Probabilities'!$C$2,if(C809 = 2,'Survival Probabilities'!$C$3,if(C809 = 3,'Survival Probabilities'!$C$4,if(isblank(C809),1))))</f>
        <v>0.2428571429</v>
      </c>
      <c r="O809" s="4">
        <f>if(E809 = "male",'Survival Probabilities'!$C$5,if(E809="female",'Survival Probabilities'!$C$6,if(isblank(E809),1)))</f>
        <v>0.7420382166</v>
      </c>
      <c r="P809" s="4">
        <f>if(F809 &lt; 1,'Survival Probabilities'!$C$10,if(and(F809&gt;= 1, F809&lt;5),'Survival Probabilities'!$C$11, if(and(F809&gt;= 5, F809&lt;10),'Survival Probabilities'!$C$12,if(and(F809&gt;= 10, F809&lt;20),'Survival Probabilities'!$C$13,if(and(F809&gt;= 20, F809&lt;30),'Survival Probabilities'!$C$14,if(and(F809&gt;= 30, F809&lt;40),'Survival Probabilities'!$C$15,if(and(F809&gt;= 40, F809&lt;50),'Survival Probabilities'!$C$16,if(and(F809&gt;= 50, F809&lt;60),'Survival Probabilities'!$C$17,if(and(F809&gt;= 60, F809&lt;70),'Survival Probabilities'!$C$18,if(and(F809&gt;= 70, F809&lt;80),5%,if(and(F809&gt;= 80, F809&lt;90),5%,if(isblank(F809),1))))))))))))</f>
        <v>0.4019607843</v>
      </c>
      <c r="Q809" s="4">
        <f>if(L809 = "C",'Survival Probabilities'!$C$7,if(L809="Q",'Survival Probabilities'!$C$8,if(L809="S",'Survival Probabilities'!$C$9,if(isblank(L809),1))))</f>
        <v>0.3369565217</v>
      </c>
      <c r="R809" s="5">
        <f>if(M809='Survival Probabilities'!$B$21,'Survival Probabilities'!$C$21,if(M809='Survival Probabilities'!$B$22,'Survival Probabilities'!$C$22,if(M809='Survival Probabilities'!$B$23,'Survival Probabilities'!$C$23,if(M809='Survival Probabilities'!$B$24,'Survival Probabilities'!$C$24,if(M809='Survival Probabilities'!$B$25,'Survival Probabilities'!$C$25,if(M809='Survival Probabilities'!$B$26,'Survival Probabilities'!$C$26,if(M809='Survival Probabilities'!$B$27,'Survival Probabilities'!$C$27,if(M809='Survival Probabilities'!$B$28,5%,if(M809="",1)))))))))</f>
        <v>1</v>
      </c>
      <c r="S809" s="4">
        <f t="shared" si="1"/>
        <v>0.02440814113</v>
      </c>
      <c r="T809" s="5">
        <f>if(S809&gt;='Survival Probabilities'!$J$4,1,0)</f>
        <v>0</v>
      </c>
      <c r="U809" s="5">
        <f t="shared" si="2"/>
        <v>1</v>
      </c>
    </row>
    <row r="810">
      <c r="A810" s="3">
        <v>809.0</v>
      </c>
      <c r="B810" s="3">
        <v>0.0</v>
      </c>
      <c r="C810" s="3">
        <v>2.0</v>
      </c>
      <c r="D810" s="3" t="s">
        <v>1127</v>
      </c>
      <c r="E810" s="3" t="s">
        <v>22</v>
      </c>
      <c r="F810" s="3">
        <v>39.0</v>
      </c>
      <c r="G810" s="3">
        <v>0.0</v>
      </c>
      <c r="H810" s="3">
        <v>0.0</v>
      </c>
      <c r="I810" s="3">
        <v>248723.0</v>
      </c>
      <c r="J810" s="3">
        <v>13.0</v>
      </c>
      <c r="L810" s="3" t="s">
        <v>24</v>
      </c>
      <c r="M810" s="5" t="str">
        <f t="shared" si="3"/>
        <v/>
      </c>
      <c r="N810" s="4">
        <f>if(C810=1,'Survival Probabilities'!$C$2,if(C810 = 2,'Survival Probabilities'!$C$3,if(C810 = 3,'Survival Probabilities'!$C$4,if(isblank(C810),1))))</f>
        <v>0.472826087</v>
      </c>
      <c r="O810" s="4">
        <f>if(E810 = "male",'Survival Probabilities'!$C$5,if(E810="female",'Survival Probabilities'!$C$6,if(isblank(E810),1)))</f>
        <v>0.1889081456</v>
      </c>
      <c r="P810" s="4">
        <f>if(F810 &lt; 1,'Survival Probabilities'!$C$10,if(and(F810&gt;= 1, F810&lt;5),'Survival Probabilities'!$C$11, if(and(F810&gt;= 5, F810&lt;10),'Survival Probabilities'!$C$12,if(and(F810&gt;= 10, F810&lt;20),'Survival Probabilities'!$C$13,if(and(F810&gt;= 20, F810&lt;30),'Survival Probabilities'!$C$14,if(and(F810&gt;= 30, F810&lt;40),'Survival Probabilities'!$C$15,if(and(F810&gt;= 40, F810&lt;50),'Survival Probabilities'!$C$16,if(and(F810&gt;= 50, F810&lt;60),'Survival Probabilities'!$C$17,if(and(F810&gt;= 60, F810&lt;70),'Survival Probabilities'!$C$18,if(and(F810&gt;= 70, F810&lt;80),5%,if(and(F810&gt;= 80, F810&lt;90),5%,if(isblank(F810),1))))))))))))</f>
        <v>0.4371257485</v>
      </c>
      <c r="Q810" s="4">
        <f>if(L810 = "C",'Survival Probabilities'!$C$7,if(L810="Q",'Survival Probabilities'!$C$8,if(L810="S",'Survival Probabilities'!$C$9,if(isblank(L810),1))))</f>
        <v>0.3369565217</v>
      </c>
      <c r="R810" s="5">
        <f>if(M810='Survival Probabilities'!$B$21,'Survival Probabilities'!$C$21,if(M810='Survival Probabilities'!$B$22,'Survival Probabilities'!$C$22,if(M810='Survival Probabilities'!$B$23,'Survival Probabilities'!$C$23,if(M810='Survival Probabilities'!$B$24,'Survival Probabilities'!$C$24,if(M810='Survival Probabilities'!$B$25,'Survival Probabilities'!$C$25,if(M810='Survival Probabilities'!$B$26,'Survival Probabilities'!$C$26,if(M810='Survival Probabilities'!$B$27,'Survival Probabilities'!$C$27,if(M810='Survival Probabilities'!$B$28,5%,if(M810="",1)))))))))</f>
        <v>1</v>
      </c>
      <c r="S810" s="4">
        <f t="shared" si="1"/>
        <v>0.01315625764</v>
      </c>
      <c r="T810" s="5">
        <f>if(S810&gt;='Survival Probabilities'!$J$4,1,0)</f>
        <v>0</v>
      </c>
      <c r="U810" s="5">
        <f t="shared" si="2"/>
        <v>1</v>
      </c>
    </row>
    <row r="811">
      <c r="A811" s="3">
        <v>810.0</v>
      </c>
      <c r="B811" s="3">
        <v>1.0</v>
      </c>
      <c r="C811" s="3">
        <v>1.0</v>
      </c>
      <c r="D811" s="3" t="s">
        <v>1128</v>
      </c>
      <c r="E811" s="3" t="s">
        <v>26</v>
      </c>
      <c r="F811" s="3">
        <v>33.0</v>
      </c>
      <c r="G811" s="3">
        <v>1.0</v>
      </c>
      <c r="H811" s="3">
        <v>0.0</v>
      </c>
      <c r="I811" s="3">
        <v>113806.0</v>
      </c>
      <c r="J811" s="3">
        <v>53.1</v>
      </c>
      <c r="K811" s="3" t="s">
        <v>1023</v>
      </c>
      <c r="L811" s="3" t="s">
        <v>24</v>
      </c>
      <c r="M811" s="5" t="str">
        <f t="shared" si="3"/>
        <v>E</v>
      </c>
      <c r="N811" s="4">
        <f>if(C811=1,'Survival Probabilities'!$C$2,if(C811 = 2,'Survival Probabilities'!$C$3,if(C811 = 3,'Survival Probabilities'!$C$4,if(isblank(C811),1))))</f>
        <v>0.6296296296</v>
      </c>
      <c r="O811" s="4">
        <f>if(E811 = "male",'Survival Probabilities'!$C$5,if(E811="female",'Survival Probabilities'!$C$6,if(isblank(E811),1)))</f>
        <v>0.7420382166</v>
      </c>
      <c r="P811" s="4">
        <f>if(F811 &lt; 1,'Survival Probabilities'!$C$10,if(and(F811&gt;= 1, F811&lt;5),'Survival Probabilities'!$C$11, if(and(F811&gt;= 5, F811&lt;10),'Survival Probabilities'!$C$12,if(and(F811&gt;= 10, F811&lt;20),'Survival Probabilities'!$C$13,if(and(F811&gt;= 20, F811&lt;30),'Survival Probabilities'!$C$14,if(and(F811&gt;= 30, F811&lt;40),'Survival Probabilities'!$C$15,if(and(F811&gt;= 40, F811&lt;50),'Survival Probabilities'!$C$16,if(and(F811&gt;= 50, F811&lt;60),'Survival Probabilities'!$C$17,if(and(F811&gt;= 60, F811&lt;70),'Survival Probabilities'!$C$18,if(and(F811&gt;= 70, F811&lt;80),5%,if(and(F811&gt;= 80, F811&lt;90),5%,if(isblank(F811),1))))))))))))</f>
        <v>0.4371257485</v>
      </c>
      <c r="Q811" s="4">
        <f>if(L811 = "C",'Survival Probabilities'!$C$7,if(L811="Q",'Survival Probabilities'!$C$8,if(L811="S",'Survival Probabilities'!$C$9,if(isblank(L811),1))))</f>
        <v>0.3369565217</v>
      </c>
      <c r="R811" s="4">
        <f>if(M811='Survival Probabilities'!$B$21,'Survival Probabilities'!$C$21,if(M811='Survival Probabilities'!$B$22,'Survival Probabilities'!$C$22,if(M811='Survival Probabilities'!$B$23,'Survival Probabilities'!$C$23,if(M811='Survival Probabilities'!$B$24,'Survival Probabilities'!$C$24,if(M811='Survival Probabilities'!$B$25,'Survival Probabilities'!$C$25,if(M811='Survival Probabilities'!$B$26,'Survival Probabilities'!$C$26,if(M811='Survival Probabilities'!$B$27,'Survival Probabilities'!$C$27,if(M811='Survival Probabilities'!$B$28,5%,if(M811="",1)))))))))</f>
        <v>0.75</v>
      </c>
      <c r="S811" s="4">
        <f t="shared" si="1"/>
        <v>0.05161226863</v>
      </c>
      <c r="T811" s="5">
        <f>if(S811&gt;='Survival Probabilities'!$J$4,1,0)</f>
        <v>1</v>
      </c>
      <c r="U811" s="5">
        <f t="shared" si="2"/>
        <v>1</v>
      </c>
    </row>
    <row r="812">
      <c r="A812" s="3">
        <v>811.0</v>
      </c>
      <c r="B812" s="3">
        <v>0.0</v>
      </c>
      <c r="C812" s="3">
        <v>3.0</v>
      </c>
      <c r="D812" s="3" t="s">
        <v>1129</v>
      </c>
      <c r="E812" s="3" t="s">
        <v>22</v>
      </c>
      <c r="F812" s="3">
        <v>26.0</v>
      </c>
      <c r="G812" s="3">
        <v>0.0</v>
      </c>
      <c r="H812" s="3">
        <v>0.0</v>
      </c>
      <c r="I812" s="3">
        <v>3474.0</v>
      </c>
      <c r="J812" s="3">
        <v>7.8875</v>
      </c>
      <c r="L812" s="3" t="s">
        <v>24</v>
      </c>
      <c r="M812" s="5" t="str">
        <f t="shared" si="3"/>
        <v/>
      </c>
      <c r="N812" s="4">
        <f>if(C812=1,'Survival Probabilities'!$C$2,if(C812 = 2,'Survival Probabilities'!$C$3,if(C812 = 3,'Survival Probabilities'!$C$4,if(isblank(C812),1))))</f>
        <v>0.2428571429</v>
      </c>
      <c r="O812" s="4">
        <f>if(E812 = "male",'Survival Probabilities'!$C$5,if(E812="female",'Survival Probabilities'!$C$6,if(isblank(E812),1)))</f>
        <v>0.1889081456</v>
      </c>
      <c r="P812" s="4">
        <f>if(F812 &lt; 1,'Survival Probabilities'!$C$10,if(and(F812&gt;= 1, F812&lt;5),'Survival Probabilities'!$C$11, if(and(F812&gt;= 5, F812&lt;10),'Survival Probabilities'!$C$12,if(and(F812&gt;= 10, F812&lt;20),'Survival Probabilities'!$C$13,if(and(F812&gt;= 20, F812&lt;30),'Survival Probabilities'!$C$14,if(and(F812&gt;= 30, F812&lt;40),'Survival Probabilities'!$C$15,if(and(F812&gt;= 40, F812&lt;50),'Survival Probabilities'!$C$16,if(and(F812&gt;= 50, F812&lt;60),'Survival Probabilities'!$C$17,if(and(F812&gt;= 60, F812&lt;70),'Survival Probabilities'!$C$18,if(and(F812&gt;= 70, F812&lt;80),5%,if(and(F812&gt;= 80, F812&lt;90),5%,if(isblank(F812),1))))))))))))</f>
        <v>0.35</v>
      </c>
      <c r="Q812" s="4">
        <f>if(L812 = "C",'Survival Probabilities'!$C$7,if(L812="Q",'Survival Probabilities'!$C$8,if(L812="S",'Survival Probabilities'!$C$9,if(isblank(L812),1))))</f>
        <v>0.3369565217</v>
      </c>
      <c r="R812" s="5">
        <f>if(M812='Survival Probabilities'!$B$21,'Survival Probabilities'!$C$21,if(M812='Survival Probabilities'!$B$22,'Survival Probabilities'!$C$22,if(M812='Survival Probabilities'!$B$23,'Survival Probabilities'!$C$23,if(M812='Survival Probabilities'!$B$24,'Survival Probabilities'!$C$24,if(M812='Survival Probabilities'!$B$25,'Survival Probabilities'!$C$25,if(M812='Survival Probabilities'!$B$26,'Survival Probabilities'!$C$26,if(M812='Survival Probabilities'!$B$27,'Survival Probabilities'!$C$27,if(M812='Survival Probabilities'!$B$28,5%,if(M812="",1)))))))))</f>
        <v>1</v>
      </c>
      <c r="S812" s="4">
        <f t="shared" si="1"/>
        <v>0.005410575691</v>
      </c>
      <c r="T812" s="5">
        <f>if(S812&gt;='Survival Probabilities'!$J$4,1,0)</f>
        <v>0</v>
      </c>
      <c r="U812" s="5">
        <f t="shared" si="2"/>
        <v>1</v>
      </c>
    </row>
    <row r="813">
      <c r="A813" s="3">
        <v>812.0</v>
      </c>
      <c r="B813" s="3">
        <v>0.0</v>
      </c>
      <c r="C813" s="3">
        <v>3.0</v>
      </c>
      <c r="D813" s="3" t="s">
        <v>1130</v>
      </c>
      <c r="E813" s="3" t="s">
        <v>22</v>
      </c>
      <c r="F813" s="3">
        <v>39.0</v>
      </c>
      <c r="G813" s="3">
        <v>0.0</v>
      </c>
      <c r="H813" s="3">
        <v>0.0</v>
      </c>
      <c r="I813" s="3" t="s">
        <v>819</v>
      </c>
      <c r="J813" s="3">
        <v>24.15</v>
      </c>
      <c r="L813" s="3" t="s">
        <v>24</v>
      </c>
      <c r="M813" s="5" t="str">
        <f t="shared" si="3"/>
        <v/>
      </c>
      <c r="N813" s="4">
        <f>if(C813=1,'Survival Probabilities'!$C$2,if(C813 = 2,'Survival Probabilities'!$C$3,if(C813 = 3,'Survival Probabilities'!$C$4,if(isblank(C813),1))))</f>
        <v>0.2428571429</v>
      </c>
      <c r="O813" s="4">
        <f>if(E813 = "male",'Survival Probabilities'!$C$5,if(E813="female",'Survival Probabilities'!$C$6,if(isblank(E813),1)))</f>
        <v>0.1889081456</v>
      </c>
      <c r="P813" s="4">
        <f>if(F813 &lt; 1,'Survival Probabilities'!$C$10,if(and(F813&gt;= 1, F813&lt;5),'Survival Probabilities'!$C$11, if(and(F813&gt;= 5, F813&lt;10),'Survival Probabilities'!$C$12,if(and(F813&gt;= 10, F813&lt;20),'Survival Probabilities'!$C$13,if(and(F813&gt;= 20, F813&lt;30),'Survival Probabilities'!$C$14,if(and(F813&gt;= 30, F813&lt;40),'Survival Probabilities'!$C$15,if(and(F813&gt;= 40, F813&lt;50),'Survival Probabilities'!$C$16,if(and(F813&gt;= 50, F813&lt;60),'Survival Probabilities'!$C$17,if(and(F813&gt;= 60, F813&lt;70),'Survival Probabilities'!$C$18,if(and(F813&gt;= 70, F813&lt;80),5%,if(and(F813&gt;= 80, F813&lt;90),5%,if(isblank(F813),1))))))))))))</f>
        <v>0.4371257485</v>
      </c>
      <c r="Q813" s="4">
        <f>if(L813 = "C",'Survival Probabilities'!$C$7,if(L813="Q",'Survival Probabilities'!$C$8,if(L813="S",'Survival Probabilities'!$C$9,if(isblank(L813),1))))</f>
        <v>0.3369565217</v>
      </c>
      <c r="R813" s="5">
        <f>if(M813='Survival Probabilities'!$B$21,'Survival Probabilities'!$C$21,if(M813='Survival Probabilities'!$B$22,'Survival Probabilities'!$C$22,if(M813='Survival Probabilities'!$B$23,'Survival Probabilities'!$C$23,if(M813='Survival Probabilities'!$B$24,'Survival Probabilities'!$C$24,if(M813='Survival Probabilities'!$B$25,'Survival Probabilities'!$C$25,if(M813='Survival Probabilities'!$B$26,'Survival Probabilities'!$C$26,if(M813='Survival Probabilities'!$B$27,'Survival Probabilities'!$C$27,if(M813='Survival Probabilities'!$B$28,5%,if(M813="",1)))))))))</f>
        <v>1</v>
      </c>
      <c r="S813" s="4">
        <f t="shared" si="1"/>
        <v>0.00675743414</v>
      </c>
      <c r="T813" s="5">
        <f>if(S813&gt;='Survival Probabilities'!$J$4,1,0)</f>
        <v>0</v>
      </c>
      <c r="U813" s="5">
        <f t="shared" si="2"/>
        <v>1</v>
      </c>
    </row>
    <row r="814">
      <c r="A814" s="3">
        <v>813.0</v>
      </c>
      <c r="B814" s="3">
        <v>0.0</v>
      </c>
      <c r="C814" s="3">
        <v>2.0</v>
      </c>
      <c r="D814" s="3" t="s">
        <v>1131</v>
      </c>
      <c r="E814" s="3" t="s">
        <v>22</v>
      </c>
      <c r="F814" s="3">
        <v>35.0</v>
      </c>
      <c r="G814" s="3">
        <v>0.0</v>
      </c>
      <c r="H814" s="3">
        <v>0.0</v>
      </c>
      <c r="I814" s="3">
        <v>28206.0</v>
      </c>
      <c r="J814" s="3">
        <v>10.5</v>
      </c>
      <c r="L814" s="3" t="s">
        <v>24</v>
      </c>
      <c r="M814" s="5" t="str">
        <f t="shared" si="3"/>
        <v/>
      </c>
      <c r="N814" s="4">
        <f>if(C814=1,'Survival Probabilities'!$C$2,if(C814 = 2,'Survival Probabilities'!$C$3,if(C814 = 3,'Survival Probabilities'!$C$4,if(isblank(C814),1))))</f>
        <v>0.472826087</v>
      </c>
      <c r="O814" s="4">
        <f>if(E814 = "male",'Survival Probabilities'!$C$5,if(E814="female",'Survival Probabilities'!$C$6,if(isblank(E814),1)))</f>
        <v>0.1889081456</v>
      </c>
      <c r="P814" s="4">
        <f>if(F814 &lt; 1,'Survival Probabilities'!$C$10,if(and(F814&gt;= 1, F814&lt;5),'Survival Probabilities'!$C$11, if(and(F814&gt;= 5, F814&lt;10),'Survival Probabilities'!$C$12,if(and(F814&gt;= 10, F814&lt;20),'Survival Probabilities'!$C$13,if(and(F814&gt;= 20, F814&lt;30),'Survival Probabilities'!$C$14,if(and(F814&gt;= 30, F814&lt;40),'Survival Probabilities'!$C$15,if(and(F814&gt;= 40, F814&lt;50),'Survival Probabilities'!$C$16,if(and(F814&gt;= 50, F814&lt;60),'Survival Probabilities'!$C$17,if(and(F814&gt;= 60, F814&lt;70),'Survival Probabilities'!$C$18,if(and(F814&gt;= 70, F814&lt;80),5%,if(and(F814&gt;= 80, F814&lt;90),5%,if(isblank(F814),1))))))))))))</f>
        <v>0.4371257485</v>
      </c>
      <c r="Q814" s="4">
        <f>if(L814 = "C",'Survival Probabilities'!$C$7,if(L814="Q",'Survival Probabilities'!$C$8,if(L814="S",'Survival Probabilities'!$C$9,if(isblank(L814),1))))</f>
        <v>0.3369565217</v>
      </c>
      <c r="R814" s="5">
        <f>if(M814='Survival Probabilities'!$B$21,'Survival Probabilities'!$C$21,if(M814='Survival Probabilities'!$B$22,'Survival Probabilities'!$C$22,if(M814='Survival Probabilities'!$B$23,'Survival Probabilities'!$C$23,if(M814='Survival Probabilities'!$B$24,'Survival Probabilities'!$C$24,if(M814='Survival Probabilities'!$B$25,'Survival Probabilities'!$C$25,if(M814='Survival Probabilities'!$B$26,'Survival Probabilities'!$C$26,if(M814='Survival Probabilities'!$B$27,'Survival Probabilities'!$C$27,if(M814='Survival Probabilities'!$B$28,5%,if(M814="",1)))))))))</f>
        <v>1</v>
      </c>
      <c r="S814" s="4">
        <f t="shared" si="1"/>
        <v>0.01315625764</v>
      </c>
      <c r="T814" s="5">
        <f>if(S814&gt;='Survival Probabilities'!$J$4,1,0)</f>
        <v>0</v>
      </c>
      <c r="U814" s="5">
        <f t="shared" si="2"/>
        <v>1</v>
      </c>
    </row>
    <row r="815">
      <c r="A815" s="3">
        <v>814.0</v>
      </c>
      <c r="B815" s="3">
        <v>0.0</v>
      </c>
      <c r="C815" s="3">
        <v>3.0</v>
      </c>
      <c r="D815" s="3" t="s">
        <v>1132</v>
      </c>
      <c r="E815" s="3" t="s">
        <v>26</v>
      </c>
      <c r="F815" s="3">
        <v>6.0</v>
      </c>
      <c r="G815" s="3">
        <v>4.0</v>
      </c>
      <c r="H815" s="3">
        <v>2.0</v>
      </c>
      <c r="I815" s="3">
        <v>347082.0</v>
      </c>
      <c r="J815" s="3">
        <v>31.275</v>
      </c>
      <c r="L815" s="3" t="s">
        <v>24</v>
      </c>
      <c r="M815" s="5" t="str">
        <f t="shared" si="3"/>
        <v/>
      </c>
      <c r="N815" s="4">
        <f>if(C815=1,'Survival Probabilities'!$C$2,if(C815 = 2,'Survival Probabilities'!$C$3,if(C815 = 3,'Survival Probabilities'!$C$4,if(isblank(C815),1))))</f>
        <v>0.2428571429</v>
      </c>
      <c r="O815" s="4">
        <f>if(E815 = "male",'Survival Probabilities'!$C$5,if(E815="female",'Survival Probabilities'!$C$6,if(isblank(E815),1)))</f>
        <v>0.7420382166</v>
      </c>
      <c r="P815" s="4">
        <f>if(F815 &lt; 1,'Survival Probabilities'!$C$10,if(and(F815&gt;= 1, F815&lt;5),'Survival Probabilities'!$C$11, if(and(F815&gt;= 5, F815&lt;10),'Survival Probabilities'!$C$12,if(and(F815&gt;= 10, F815&lt;20),'Survival Probabilities'!$C$13,if(and(F815&gt;= 20, F815&lt;30),'Survival Probabilities'!$C$14,if(and(F815&gt;= 30, F815&lt;40),'Survival Probabilities'!$C$15,if(and(F815&gt;= 40, F815&lt;50),'Survival Probabilities'!$C$16,if(and(F815&gt;= 50, F815&lt;60),'Survival Probabilities'!$C$17,if(and(F815&gt;= 60, F815&lt;70),'Survival Probabilities'!$C$18,if(and(F815&gt;= 70, F815&lt;80),5%,if(and(F815&gt;= 80, F815&lt;90),5%,if(isblank(F815),1))))))))))))</f>
        <v>0.5</v>
      </c>
      <c r="Q815" s="4">
        <f>if(L815 = "C",'Survival Probabilities'!$C$7,if(L815="Q",'Survival Probabilities'!$C$8,if(L815="S",'Survival Probabilities'!$C$9,if(isblank(L815),1))))</f>
        <v>0.3369565217</v>
      </c>
      <c r="R815" s="5">
        <f>if(M815='Survival Probabilities'!$B$21,'Survival Probabilities'!$C$21,if(M815='Survival Probabilities'!$B$22,'Survival Probabilities'!$C$22,if(M815='Survival Probabilities'!$B$23,'Survival Probabilities'!$C$23,if(M815='Survival Probabilities'!$B$24,'Survival Probabilities'!$C$24,if(M815='Survival Probabilities'!$B$25,'Survival Probabilities'!$C$25,if(M815='Survival Probabilities'!$B$26,'Survival Probabilities'!$C$26,if(M815='Survival Probabilities'!$B$27,'Survival Probabilities'!$C$27,if(M815='Survival Probabilities'!$B$28,5%,if(M815="",1)))))))))</f>
        <v>1</v>
      </c>
      <c r="S815" s="4">
        <f t="shared" si="1"/>
        <v>0.03036134628</v>
      </c>
      <c r="T815" s="5">
        <f>if(S815&gt;='Survival Probabilities'!$J$4,1,0)</f>
        <v>1</v>
      </c>
      <c r="U815" s="5">
        <f t="shared" si="2"/>
        <v>0</v>
      </c>
    </row>
    <row r="816">
      <c r="A816" s="3">
        <v>815.0</v>
      </c>
      <c r="B816" s="3">
        <v>0.0</v>
      </c>
      <c r="C816" s="3">
        <v>3.0</v>
      </c>
      <c r="D816" s="3" t="s">
        <v>1133</v>
      </c>
      <c r="E816" s="3" t="s">
        <v>22</v>
      </c>
      <c r="F816" s="3">
        <v>30.5</v>
      </c>
      <c r="G816" s="3">
        <v>0.0</v>
      </c>
      <c r="H816" s="3">
        <v>0.0</v>
      </c>
      <c r="I816" s="3">
        <v>364499.0</v>
      </c>
      <c r="J816" s="3">
        <v>8.05</v>
      </c>
      <c r="L816" s="3" t="s">
        <v>24</v>
      </c>
      <c r="M816" s="5" t="str">
        <f t="shared" si="3"/>
        <v/>
      </c>
      <c r="N816" s="4">
        <f>if(C816=1,'Survival Probabilities'!$C$2,if(C816 = 2,'Survival Probabilities'!$C$3,if(C816 = 3,'Survival Probabilities'!$C$4,if(isblank(C816),1))))</f>
        <v>0.2428571429</v>
      </c>
      <c r="O816" s="4">
        <f>if(E816 = "male",'Survival Probabilities'!$C$5,if(E816="female",'Survival Probabilities'!$C$6,if(isblank(E816),1)))</f>
        <v>0.1889081456</v>
      </c>
      <c r="P816" s="4">
        <f>if(F816 &lt; 1,'Survival Probabilities'!$C$10,if(and(F816&gt;= 1, F816&lt;5),'Survival Probabilities'!$C$11, if(and(F816&gt;= 5, F816&lt;10),'Survival Probabilities'!$C$12,if(and(F816&gt;= 10, F816&lt;20),'Survival Probabilities'!$C$13,if(and(F816&gt;= 20, F816&lt;30),'Survival Probabilities'!$C$14,if(and(F816&gt;= 30, F816&lt;40),'Survival Probabilities'!$C$15,if(and(F816&gt;= 40, F816&lt;50),'Survival Probabilities'!$C$16,if(and(F816&gt;= 50, F816&lt;60),'Survival Probabilities'!$C$17,if(and(F816&gt;= 60, F816&lt;70),'Survival Probabilities'!$C$18,if(and(F816&gt;= 70, F816&lt;80),5%,if(and(F816&gt;= 80, F816&lt;90),5%,if(isblank(F816),1))))))))))))</f>
        <v>0.4371257485</v>
      </c>
      <c r="Q816" s="4">
        <f>if(L816 = "C",'Survival Probabilities'!$C$7,if(L816="Q",'Survival Probabilities'!$C$8,if(L816="S",'Survival Probabilities'!$C$9,if(isblank(L816),1))))</f>
        <v>0.3369565217</v>
      </c>
      <c r="R816" s="5">
        <f>if(M816='Survival Probabilities'!$B$21,'Survival Probabilities'!$C$21,if(M816='Survival Probabilities'!$B$22,'Survival Probabilities'!$C$22,if(M816='Survival Probabilities'!$B$23,'Survival Probabilities'!$C$23,if(M816='Survival Probabilities'!$B$24,'Survival Probabilities'!$C$24,if(M816='Survival Probabilities'!$B$25,'Survival Probabilities'!$C$25,if(M816='Survival Probabilities'!$B$26,'Survival Probabilities'!$C$26,if(M816='Survival Probabilities'!$B$27,'Survival Probabilities'!$C$27,if(M816='Survival Probabilities'!$B$28,5%,if(M816="",1)))))))))</f>
        <v>1</v>
      </c>
      <c r="S816" s="4">
        <f t="shared" si="1"/>
        <v>0.00675743414</v>
      </c>
      <c r="T816" s="5">
        <f>if(S816&gt;='Survival Probabilities'!$J$4,1,0)</f>
        <v>0</v>
      </c>
      <c r="U816" s="5">
        <f t="shared" si="2"/>
        <v>1</v>
      </c>
    </row>
    <row r="817">
      <c r="A817" s="3">
        <v>816.0</v>
      </c>
      <c r="B817" s="3">
        <v>0.0</v>
      </c>
      <c r="C817" s="3">
        <v>1.0</v>
      </c>
      <c r="D817" s="3" t="s">
        <v>1134</v>
      </c>
      <c r="E817" s="3" t="s">
        <v>22</v>
      </c>
      <c r="G817" s="3">
        <v>0.0</v>
      </c>
      <c r="H817" s="3">
        <v>0.0</v>
      </c>
      <c r="I817" s="3">
        <v>112058.0</v>
      </c>
      <c r="J817" s="3">
        <v>0.0</v>
      </c>
      <c r="K817" s="3" t="s">
        <v>1135</v>
      </c>
      <c r="L817" s="3" t="s">
        <v>24</v>
      </c>
      <c r="M817" s="5" t="str">
        <f t="shared" si="3"/>
        <v>B</v>
      </c>
      <c r="N817" s="4">
        <f>if(C817=1,'Survival Probabilities'!$C$2,if(C817 = 2,'Survival Probabilities'!$C$3,if(C817 = 3,'Survival Probabilities'!$C$4,if(isblank(C817),1))))</f>
        <v>0.6296296296</v>
      </c>
      <c r="O817" s="4">
        <f>if(E817 = "male",'Survival Probabilities'!$C$5,if(E817="female",'Survival Probabilities'!$C$6,if(isblank(E817),1)))</f>
        <v>0.1889081456</v>
      </c>
      <c r="P817" s="4">
        <f>if(F817 &lt; 1,'Survival Probabilities'!$C$10,if(and(F817&gt;= 1, F817&lt;5),'Survival Probabilities'!$C$11, if(and(F817&gt;= 5, F817&lt;10),'Survival Probabilities'!$C$12,if(and(F817&gt;= 10, F817&lt;20),'Survival Probabilities'!$C$13,if(and(F817&gt;= 20, F817&lt;30),'Survival Probabilities'!$C$14,if(and(F817&gt;= 30, F817&lt;40),'Survival Probabilities'!$C$15,if(and(F817&gt;= 40, F817&lt;50),'Survival Probabilities'!$C$16,if(and(F817&gt;= 50, F817&lt;60),'Survival Probabilities'!$C$17,if(and(F817&gt;= 60, F817&lt;70),'Survival Probabilities'!$C$18,if(and(F817&gt;= 70, F817&lt;80),5%,if(and(F817&gt;= 80, F817&lt;90),5%,if(isblank(F817),1))))))))))))</f>
        <v>1</v>
      </c>
      <c r="Q817" s="4">
        <f>if(L817 = "C",'Survival Probabilities'!$C$7,if(L817="Q",'Survival Probabilities'!$C$8,if(L817="S",'Survival Probabilities'!$C$9,if(isblank(L817),1))))</f>
        <v>0.3369565217</v>
      </c>
      <c r="R817" s="4">
        <f>if(M817='Survival Probabilities'!$B$21,'Survival Probabilities'!$C$21,if(M817='Survival Probabilities'!$B$22,'Survival Probabilities'!$C$22,if(M817='Survival Probabilities'!$B$23,'Survival Probabilities'!$C$23,if(M817='Survival Probabilities'!$B$24,'Survival Probabilities'!$C$24,if(M817='Survival Probabilities'!$B$25,'Survival Probabilities'!$C$25,if(M817='Survival Probabilities'!$B$26,'Survival Probabilities'!$C$26,if(M817='Survival Probabilities'!$B$27,'Survival Probabilities'!$C$27,if(M817='Survival Probabilities'!$B$28,5%,if(M817="",1)))))))))</f>
        <v>0.7446808511</v>
      </c>
      <c r="S817" s="4">
        <f t="shared" si="1"/>
        <v>0.02984557119</v>
      </c>
      <c r="T817" s="5">
        <f>if(S817&gt;='Survival Probabilities'!$J$4,1,0)</f>
        <v>1</v>
      </c>
      <c r="U817" s="5">
        <f t="shared" si="2"/>
        <v>0</v>
      </c>
    </row>
    <row r="818">
      <c r="A818" s="3">
        <v>817.0</v>
      </c>
      <c r="B818" s="3">
        <v>0.0</v>
      </c>
      <c r="C818" s="3">
        <v>3.0</v>
      </c>
      <c r="D818" s="3" t="s">
        <v>1136</v>
      </c>
      <c r="E818" s="3" t="s">
        <v>26</v>
      </c>
      <c r="F818" s="3">
        <v>23.0</v>
      </c>
      <c r="G818" s="3">
        <v>0.0</v>
      </c>
      <c r="H818" s="3">
        <v>0.0</v>
      </c>
      <c r="I818" s="3" t="s">
        <v>1137</v>
      </c>
      <c r="J818" s="3">
        <v>7.925</v>
      </c>
      <c r="L818" s="3" t="s">
        <v>24</v>
      </c>
      <c r="M818" s="5" t="str">
        <f t="shared" si="3"/>
        <v/>
      </c>
      <c r="N818" s="4">
        <f>if(C818=1,'Survival Probabilities'!$C$2,if(C818 = 2,'Survival Probabilities'!$C$3,if(C818 = 3,'Survival Probabilities'!$C$4,if(isblank(C818),1))))</f>
        <v>0.2428571429</v>
      </c>
      <c r="O818" s="4">
        <f>if(E818 = "male",'Survival Probabilities'!$C$5,if(E818="female",'Survival Probabilities'!$C$6,if(isblank(E818),1)))</f>
        <v>0.7420382166</v>
      </c>
      <c r="P818" s="4">
        <f>if(F818 &lt; 1,'Survival Probabilities'!$C$10,if(and(F818&gt;= 1, F818&lt;5),'Survival Probabilities'!$C$11, if(and(F818&gt;= 5, F818&lt;10),'Survival Probabilities'!$C$12,if(and(F818&gt;= 10, F818&lt;20),'Survival Probabilities'!$C$13,if(and(F818&gt;= 20, F818&lt;30),'Survival Probabilities'!$C$14,if(and(F818&gt;= 30, F818&lt;40),'Survival Probabilities'!$C$15,if(and(F818&gt;= 40, F818&lt;50),'Survival Probabilities'!$C$16,if(and(F818&gt;= 50, F818&lt;60),'Survival Probabilities'!$C$17,if(and(F818&gt;= 60, F818&lt;70),'Survival Probabilities'!$C$18,if(and(F818&gt;= 70, F818&lt;80),5%,if(and(F818&gt;= 80, F818&lt;90),5%,if(isblank(F818),1))))))))))))</f>
        <v>0.35</v>
      </c>
      <c r="Q818" s="4">
        <f>if(L818 = "C",'Survival Probabilities'!$C$7,if(L818="Q",'Survival Probabilities'!$C$8,if(L818="S",'Survival Probabilities'!$C$9,if(isblank(L818),1))))</f>
        <v>0.3369565217</v>
      </c>
      <c r="R818" s="5">
        <f>if(M818='Survival Probabilities'!$B$21,'Survival Probabilities'!$C$21,if(M818='Survival Probabilities'!$B$22,'Survival Probabilities'!$C$22,if(M818='Survival Probabilities'!$B$23,'Survival Probabilities'!$C$23,if(M818='Survival Probabilities'!$B$24,'Survival Probabilities'!$C$24,if(M818='Survival Probabilities'!$B$25,'Survival Probabilities'!$C$25,if(M818='Survival Probabilities'!$B$26,'Survival Probabilities'!$C$26,if(M818='Survival Probabilities'!$B$27,'Survival Probabilities'!$C$27,if(M818='Survival Probabilities'!$B$28,5%,if(M818="",1)))))))))</f>
        <v>1</v>
      </c>
      <c r="S818" s="4">
        <f t="shared" si="1"/>
        <v>0.0212529424</v>
      </c>
      <c r="T818" s="5">
        <f>if(S818&gt;='Survival Probabilities'!$J$4,1,0)</f>
        <v>0</v>
      </c>
      <c r="U818" s="5">
        <f t="shared" si="2"/>
        <v>1</v>
      </c>
    </row>
    <row r="819">
      <c r="A819" s="3">
        <v>818.0</v>
      </c>
      <c r="B819" s="3">
        <v>0.0</v>
      </c>
      <c r="C819" s="3">
        <v>2.0</v>
      </c>
      <c r="D819" s="3" t="s">
        <v>1138</v>
      </c>
      <c r="E819" s="3" t="s">
        <v>22</v>
      </c>
      <c r="F819" s="3">
        <v>31.0</v>
      </c>
      <c r="G819" s="3">
        <v>1.0</v>
      </c>
      <c r="H819" s="3">
        <v>1.0</v>
      </c>
      <c r="I819" s="3" t="s">
        <v>1139</v>
      </c>
      <c r="J819" s="3">
        <v>37.0042</v>
      </c>
      <c r="L819" s="3" t="s">
        <v>29</v>
      </c>
      <c r="M819" s="5" t="str">
        <f t="shared" si="3"/>
        <v/>
      </c>
      <c r="N819" s="4">
        <f>if(C819=1,'Survival Probabilities'!$C$2,if(C819 = 2,'Survival Probabilities'!$C$3,if(C819 = 3,'Survival Probabilities'!$C$4,if(isblank(C819),1))))</f>
        <v>0.472826087</v>
      </c>
      <c r="O819" s="4">
        <f>if(E819 = "male",'Survival Probabilities'!$C$5,if(E819="female",'Survival Probabilities'!$C$6,if(isblank(E819),1)))</f>
        <v>0.1889081456</v>
      </c>
      <c r="P819" s="4">
        <f>if(F819 &lt; 1,'Survival Probabilities'!$C$10,if(and(F819&gt;= 1, F819&lt;5),'Survival Probabilities'!$C$11, if(and(F819&gt;= 5, F819&lt;10),'Survival Probabilities'!$C$12,if(and(F819&gt;= 10, F819&lt;20),'Survival Probabilities'!$C$13,if(and(F819&gt;= 20, F819&lt;30),'Survival Probabilities'!$C$14,if(and(F819&gt;= 30, F819&lt;40),'Survival Probabilities'!$C$15,if(and(F819&gt;= 40, F819&lt;50),'Survival Probabilities'!$C$16,if(and(F819&gt;= 50, F819&lt;60),'Survival Probabilities'!$C$17,if(and(F819&gt;= 60, F819&lt;70),'Survival Probabilities'!$C$18,if(and(F819&gt;= 70, F819&lt;80),5%,if(and(F819&gt;= 80, F819&lt;90),5%,if(isblank(F819),1))))))))))))</f>
        <v>0.4371257485</v>
      </c>
      <c r="Q819" s="4">
        <f>if(L819 = "C",'Survival Probabilities'!$C$7,if(L819="Q",'Survival Probabilities'!$C$8,if(L819="S",'Survival Probabilities'!$C$9,if(isblank(L819),1))))</f>
        <v>0.5535714286</v>
      </c>
      <c r="R819" s="5">
        <f>if(M819='Survival Probabilities'!$B$21,'Survival Probabilities'!$C$21,if(M819='Survival Probabilities'!$B$22,'Survival Probabilities'!$C$22,if(M819='Survival Probabilities'!$B$23,'Survival Probabilities'!$C$23,if(M819='Survival Probabilities'!$B$24,'Survival Probabilities'!$C$24,if(M819='Survival Probabilities'!$B$25,'Survival Probabilities'!$C$25,if(M819='Survival Probabilities'!$B$26,'Survival Probabilities'!$C$26,if(M819='Survival Probabilities'!$B$27,'Survival Probabilities'!$C$27,if(M819='Survival Probabilities'!$B$28,5%,if(M819="",1)))))))))</f>
        <v>1</v>
      </c>
      <c r="S819" s="4">
        <f t="shared" si="1"/>
        <v>0.02161385184</v>
      </c>
      <c r="T819" s="5">
        <f>if(S819&gt;='Survival Probabilities'!$J$4,1,0)</f>
        <v>0</v>
      </c>
      <c r="U819" s="5">
        <f t="shared" si="2"/>
        <v>1</v>
      </c>
    </row>
    <row r="820">
      <c r="A820" s="3">
        <v>819.0</v>
      </c>
      <c r="B820" s="3">
        <v>0.0</v>
      </c>
      <c r="C820" s="3">
        <v>3.0</v>
      </c>
      <c r="D820" s="3" t="s">
        <v>1140</v>
      </c>
      <c r="E820" s="3" t="s">
        <v>22</v>
      </c>
      <c r="F820" s="3">
        <v>43.0</v>
      </c>
      <c r="G820" s="3">
        <v>0.0</v>
      </c>
      <c r="H820" s="3">
        <v>0.0</v>
      </c>
      <c r="I820" s="3" t="s">
        <v>1141</v>
      </c>
      <c r="J820" s="3">
        <v>6.45</v>
      </c>
      <c r="L820" s="3" t="s">
        <v>24</v>
      </c>
      <c r="M820" s="5" t="str">
        <f t="shared" si="3"/>
        <v/>
      </c>
      <c r="N820" s="4">
        <f>if(C820=1,'Survival Probabilities'!$C$2,if(C820 = 2,'Survival Probabilities'!$C$3,if(C820 = 3,'Survival Probabilities'!$C$4,if(isblank(C820),1))))</f>
        <v>0.2428571429</v>
      </c>
      <c r="O820" s="4">
        <f>if(E820 = "male",'Survival Probabilities'!$C$5,if(E820="female",'Survival Probabilities'!$C$6,if(isblank(E820),1)))</f>
        <v>0.1889081456</v>
      </c>
      <c r="P820" s="4">
        <f>if(F820 &lt; 1,'Survival Probabilities'!$C$10,if(and(F820&gt;= 1, F820&lt;5),'Survival Probabilities'!$C$11, if(and(F820&gt;= 5, F820&lt;10),'Survival Probabilities'!$C$12,if(and(F820&gt;= 10, F820&lt;20),'Survival Probabilities'!$C$13,if(and(F820&gt;= 20, F820&lt;30),'Survival Probabilities'!$C$14,if(and(F820&gt;= 30, F820&lt;40),'Survival Probabilities'!$C$15,if(and(F820&gt;= 40, F820&lt;50),'Survival Probabilities'!$C$16,if(and(F820&gt;= 50, F820&lt;60),'Survival Probabilities'!$C$17,if(and(F820&gt;= 60, F820&lt;70),'Survival Probabilities'!$C$18,if(and(F820&gt;= 70, F820&lt;80),5%,if(and(F820&gt;= 80, F820&lt;90),5%,if(isblank(F820),1))))))))))))</f>
        <v>0.3820224719</v>
      </c>
      <c r="Q820" s="4">
        <f>if(L820 = "C",'Survival Probabilities'!$C$7,if(L820="Q",'Survival Probabilities'!$C$8,if(L820="S",'Survival Probabilities'!$C$9,if(isblank(L820),1))))</f>
        <v>0.3369565217</v>
      </c>
      <c r="R820" s="5">
        <f>if(M820='Survival Probabilities'!$B$21,'Survival Probabilities'!$C$21,if(M820='Survival Probabilities'!$B$22,'Survival Probabilities'!$C$22,if(M820='Survival Probabilities'!$B$23,'Survival Probabilities'!$C$23,if(M820='Survival Probabilities'!$B$24,'Survival Probabilities'!$C$24,if(M820='Survival Probabilities'!$B$25,'Survival Probabilities'!$C$25,if(M820='Survival Probabilities'!$B$26,'Survival Probabilities'!$C$26,if(M820='Survival Probabilities'!$B$27,'Survival Probabilities'!$C$27,if(M820='Survival Probabilities'!$B$28,5%,if(M820="",1)))))))))</f>
        <v>1</v>
      </c>
      <c r="S820" s="4">
        <f t="shared" si="1"/>
        <v>0.005905604286</v>
      </c>
      <c r="T820" s="5">
        <f>if(S820&gt;='Survival Probabilities'!$J$4,1,0)</f>
        <v>0</v>
      </c>
      <c r="U820" s="5">
        <f t="shared" si="2"/>
        <v>1</v>
      </c>
    </row>
    <row r="821">
      <c r="A821" s="3">
        <v>820.0</v>
      </c>
      <c r="B821" s="3">
        <v>0.0</v>
      </c>
      <c r="C821" s="3">
        <v>3.0</v>
      </c>
      <c r="D821" s="3" t="s">
        <v>1142</v>
      </c>
      <c r="E821" s="3" t="s">
        <v>22</v>
      </c>
      <c r="F821" s="3">
        <v>10.0</v>
      </c>
      <c r="G821" s="3">
        <v>3.0</v>
      </c>
      <c r="H821" s="3">
        <v>2.0</v>
      </c>
      <c r="I821" s="3">
        <v>347088.0</v>
      </c>
      <c r="J821" s="3">
        <v>27.9</v>
      </c>
      <c r="L821" s="3" t="s">
        <v>24</v>
      </c>
      <c r="M821" s="5" t="str">
        <f t="shared" si="3"/>
        <v/>
      </c>
      <c r="N821" s="4">
        <f>if(C821=1,'Survival Probabilities'!$C$2,if(C821 = 2,'Survival Probabilities'!$C$3,if(C821 = 3,'Survival Probabilities'!$C$4,if(isblank(C821),1))))</f>
        <v>0.2428571429</v>
      </c>
      <c r="O821" s="4">
        <f>if(E821 = "male",'Survival Probabilities'!$C$5,if(E821="female",'Survival Probabilities'!$C$6,if(isblank(E821),1)))</f>
        <v>0.1889081456</v>
      </c>
      <c r="P821" s="4">
        <f>if(F821 &lt; 1,'Survival Probabilities'!$C$10,if(and(F821&gt;= 1, F821&lt;5),'Survival Probabilities'!$C$11, if(and(F821&gt;= 5, F821&lt;10),'Survival Probabilities'!$C$12,if(and(F821&gt;= 10, F821&lt;20),'Survival Probabilities'!$C$13,if(and(F821&gt;= 20, F821&lt;30),'Survival Probabilities'!$C$14,if(and(F821&gt;= 30, F821&lt;40),'Survival Probabilities'!$C$15,if(and(F821&gt;= 40, F821&lt;50),'Survival Probabilities'!$C$16,if(and(F821&gt;= 50, F821&lt;60),'Survival Probabilities'!$C$17,if(and(F821&gt;= 60, F821&lt;70),'Survival Probabilities'!$C$18,if(and(F821&gt;= 70, F821&lt;80),5%,if(and(F821&gt;= 80, F821&lt;90),5%,if(isblank(F821),1))))))))))))</f>
        <v>0.4019607843</v>
      </c>
      <c r="Q821" s="4">
        <f>if(L821 = "C",'Survival Probabilities'!$C$7,if(L821="Q",'Survival Probabilities'!$C$8,if(L821="S",'Survival Probabilities'!$C$9,if(isblank(L821),1))))</f>
        <v>0.3369565217</v>
      </c>
      <c r="R821" s="5">
        <f>if(M821='Survival Probabilities'!$B$21,'Survival Probabilities'!$C$21,if(M821='Survival Probabilities'!$B$22,'Survival Probabilities'!$C$22,if(M821='Survival Probabilities'!$B$23,'Survival Probabilities'!$C$23,if(M821='Survival Probabilities'!$B$24,'Survival Probabilities'!$C$24,if(M821='Survival Probabilities'!$B$25,'Survival Probabilities'!$C$25,if(M821='Survival Probabilities'!$B$26,'Survival Probabilities'!$C$26,if(M821='Survival Probabilities'!$B$27,'Survival Probabilities'!$C$27,if(M821='Survival Probabilities'!$B$28,5%,if(M821="",1)))))))))</f>
        <v>1</v>
      </c>
      <c r="S821" s="4">
        <f t="shared" si="1"/>
        <v>0.006213826424</v>
      </c>
      <c r="T821" s="5">
        <f>if(S821&gt;='Survival Probabilities'!$J$4,1,0)</f>
        <v>0</v>
      </c>
      <c r="U821" s="5">
        <f t="shared" si="2"/>
        <v>1</v>
      </c>
    </row>
    <row r="822">
      <c r="A822" s="3">
        <v>821.0</v>
      </c>
      <c r="B822" s="3">
        <v>1.0</v>
      </c>
      <c r="C822" s="3">
        <v>1.0</v>
      </c>
      <c r="D822" s="3" t="s">
        <v>1143</v>
      </c>
      <c r="E822" s="3" t="s">
        <v>26</v>
      </c>
      <c r="F822" s="3">
        <v>52.0</v>
      </c>
      <c r="G822" s="3">
        <v>1.0</v>
      </c>
      <c r="H822" s="3">
        <v>1.0</v>
      </c>
      <c r="I822" s="3">
        <v>12749.0</v>
      </c>
      <c r="J822" s="3">
        <v>93.5</v>
      </c>
      <c r="K822" s="3" t="s">
        <v>1144</v>
      </c>
      <c r="L822" s="3" t="s">
        <v>24</v>
      </c>
      <c r="M822" s="5" t="str">
        <f t="shared" si="3"/>
        <v>B</v>
      </c>
      <c r="N822" s="4">
        <f>if(C822=1,'Survival Probabilities'!$C$2,if(C822 = 2,'Survival Probabilities'!$C$3,if(C822 = 3,'Survival Probabilities'!$C$4,if(isblank(C822),1))))</f>
        <v>0.6296296296</v>
      </c>
      <c r="O822" s="4">
        <f>if(E822 = "male",'Survival Probabilities'!$C$5,if(E822="female",'Survival Probabilities'!$C$6,if(isblank(E822),1)))</f>
        <v>0.7420382166</v>
      </c>
      <c r="P822" s="4">
        <f>if(F822 &lt; 1,'Survival Probabilities'!$C$10,if(and(F822&gt;= 1, F822&lt;5),'Survival Probabilities'!$C$11, if(and(F822&gt;= 5, F822&lt;10),'Survival Probabilities'!$C$12,if(and(F822&gt;= 10, F822&lt;20),'Survival Probabilities'!$C$13,if(and(F822&gt;= 20, F822&lt;30),'Survival Probabilities'!$C$14,if(and(F822&gt;= 30, F822&lt;40),'Survival Probabilities'!$C$15,if(and(F822&gt;= 40, F822&lt;50),'Survival Probabilities'!$C$16,if(and(F822&gt;= 50, F822&lt;60),'Survival Probabilities'!$C$17,if(and(F822&gt;= 60, F822&lt;70),'Survival Probabilities'!$C$18,if(and(F822&gt;= 70, F822&lt;80),5%,if(and(F822&gt;= 80, F822&lt;90),5%,if(isblank(F822),1))))))))))))</f>
        <v>0.4166666667</v>
      </c>
      <c r="Q822" s="4">
        <f>if(L822 = "C",'Survival Probabilities'!$C$7,if(L822="Q",'Survival Probabilities'!$C$8,if(L822="S",'Survival Probabilities'!$C$9,if(isblank(L822),1))))</f>
        <v>0.3369565217</v>
      </c>
      <c r="R822" s="4">
        <f>if(M822='Survival Probabilities'!$B$21,'Survival Probabilities'!$C$21,if(M822='Survival Probabilities'!$B$22,'Survival Probabilities'!$C$22,if(M822='Survival Probabilities'!$B$23,'Survival Probabilities'!$C$23,if(M822='Survival Probabilities'!$B$24,'Survival Probabilities'!$C$24,if(M822='Survival Probabilities'!$B$25,'Survival Probabilities'!$C$25,if(M822='Survival Probabilities'!$B$26,'Survival Probabilities'!$C$26,if(M822='Survival Probabilities'!$B$27,'Survival Probabilities'!$C$27,if(M822='Survival Probabilities'!$B$28,5%,if(M822="",1)))))))))</f>
        <v>0.7446808511</v>
      </c>
      <c r="S822" s="4">
        <f t="shared" si="1"/>
        <v>0.04884771368</v>
      </c>
      <c r="T822" s="5">
        <f>if(S822&gt;='Survival Probabilities'!$J$4,1,0)</f>
        <v>1</v>
      </c>
      <c r="U822" s="5">
        <f t="shared" si="2"/>
        <v>1</v>
      </c>
    </row>
    <row r="823">
      <c r="A823" s="3">
        <v>822.0</v>
      </c>
      <c r="B823" s="3">
        <v>1.0</v>
      </c>
      <c r="C823" s="3">
        <v>3.0</v>
      </c>
      <c r="D823" s="3" t="s">
        <v>1145</v>
      </c>
      <c r="E823" s="3" t="s">
        <v>22</v>
      </c>
      <c r="F823" s="3">
        <v>27.0</v>
      </c>
      <c r="G823" s="3">
        <v>0.0</v>
      </c>
      <c r="H823" s="3">
        <v>0.0</v>
      </c>
      <c r="I823" s="3">
        <v>315098.0</v>
      </c>
      <c r="J823" s="3">
        <v>8.6625</v>
      </c>
      <c r="L823" s="3" t="s">
        <v>24</v>
      </c>
      <c r="M823" s="5" t="str">
        <f t="shared" si="3"/>
        <v/>
      </c>
      <c r="N823" s="4">
        <f>if(C823=1,'Survival Probabilities'!$C$2,if(C823 = 2,'Survival Probabilities'!$C$3,if(C823 = 3,'Survival Probabilities'!$C$4,if(isblank(C823),1))))</f>
        <v>0.2428571429</v>
      </c>
      <c r="O823" s="4">
        <f>if(E823 = "male",'Survival Probabilities'!$C$5,if(E823="female",'Survival Probabilities'!$C$6,if(isblank(E823),1)))</f>
        <v>0.1889081456</v>
      </c>
      <c r="P823" s="4">
        <f>if(F823 &lt; 1,'Survival Probabilities'!$C$10,if(and(F823&gt;= 1, F823&lt;5),'Survival Probabilities'!$C$11, if(and(F823&gt;= 5, F823&lt;10),'Survival Probabilities'!$C$12,if(and(F823&gt;= 10, F823&lt;20),'Survival Probabilities'!$C$13,if(and(F823&gt;= 20, F823&lt;30),'Survival Probabilities'!$C$14,if(and(F823&gt;= 30, F823&lt;40),'Survival Probabilities'!$C$15,if(and(F823&gt;= 40, F823&lt;50),'Survival Probabilities'!$C$16,if(and(F823&gt;= 50, F823&lt;60),'Survival Probabilities'!$C$17,if(and(F823&gt;= 60, F823&lt;70),'Survival Probabilities'!$C$18,if(and(F823&gt;= 70, F823&lt;80),5%,if(and(F823&gt;= 80, F823&lt;90),5%,if(isblank(F823),1))))))))))))</f>
        <v>0.35</v>
      </c>
      <c r="Q823" s="4">
        <f>if(L823 = "C",'Survival Probabilities'!$C$7,if(L823="Q",'Survival Probabilities'!$C$8,if(L823="S",'Survival Probabilities'!$C$9,if(isblank(L823),1))))</f>
        <v>0.3369565217</v>
      </c>
      <c r="R823" s="5">
        <f>if(M823='Survival Probabilities'!$B$21,'Survival Probabilities'!$C$21,if(M823='Survival Probabilities'!$B$22,'Survival Probabilities'!$C$22,if(M823='Survival Probabilities'!$B$23,'Survival Probabilities'!$C$23,if(M823='Survival Probabilities'!$B$24,'Survival Probabilities'!$C$24,if(M823='Survival Probabilities'!$B$25,'Survival Probabilities'!$C$25,if(M823='Survival Probabilities'!$B$26,'Survival Probabilities'!$C$26,if(M823='Survival Probabilities'!$B$27,'Survival Probabilities'!$C$27,if(M823='Survival Probabilities'!$B$28,5%,if(M823="",1)))))))))</f>
        <v>1</v>
      </c>
      <c r="S823" s="4">
        <f t="shared" si="1"/>
        <v>0.005410575691</v>
      </c>
      <c r="T823" s="5">
        <f>if(S823&gt;='Survival Probabilities'!$J$4,1,0)</f>
        <v>0</v>
      </c>
      <c r="U823" s="5">
        <f t="shared" si="2"/>
        <v>0</v>
      </c>
    </row>
    <row r="824">
      <c r="A824" s="3">
        <v>823.0</v>
      </c>
      <c r="B824" s="3">
        <v>0.0</v>
      </c>
      <c r="C824" s="3">
        <v>1.0</v>
      </c>
      <c r="D824" s="3" t="s">
        <v>1146</v>
      </c>
      <c r="E824" s="3" t="s">
        <v>22</v>
      </c>
      <c r="F824" s="3">
        <v>38.0</v>
      </c>
      <c r="G824" s="3">
        <v>0.0</v>
      </c>
      <c r="H824" s="3">
        <v>0.0</v>
      </c>
      <c r="I824" s="3">
        <v>19972.0</v>
      </c>
      <c r="J824" s="3">
        <v>0.0</v>
      </c>
      <c r="L824" s="3" t="s">
        <v>24</v>
      </c>
      <c r="M824" s="5" t="str">
        <f t="shared" si="3"/>
        <v/>
      </c>
      <c r="N824" s="4">
        <f>if(C824=1,'Survival Probabilities'!$C$2,if(C824 = 2,'Survival Probabilities'!$C$3,if(C824 = 3,'Survival Probabilities'!$C$4,if(isblank(C824),1))))</f>
        <v>0.6296296296</v>
      </c>
      <c r="O824" s="4">
        <f>if(E824 = "male",'Survival Probabilities'!$C$5,if(E824="female",'Survival Probabilities'!$C$6,if(isblank(E824),1)))</f>
        <v>0.1889081456</v>
      </c>
      <c r="P824" s="4">
        <f>if(F824 &lt; 1,'Survival Probabilities'!$C$10,if(and(F824&gt;= 1, F824&lt;5),'Survival Probabilities'!$C$11, if(and(F824&gt;= 5, F824&lt;10),'Survival Probabilities'!$C$12,if(and(F824&gt;= 10, F824&lt;20),'Survival Probabilities'!$C$13,if(and(F824&gt;= 20, F824&lt;30),'Survival Probabilities'!$C$14,if(and(F824&gt;= 30, F824&lt;40),'Survival Probabilities'!$C$15,if(and(F824&gt;= 40, F824&lt;50),'Survival Probabilities'!$C$16,if(and(F824&gt;= 50, F824&lt;60),'Survival Probabilities'!$C$17,if(and(F824&gt;= 60, F824&lt;70),'Survival Probabilities'!$C$18,if(and(F824&gt;= 70, F824&lt;80),5%,if(and(F824&gt;= 80, F824&lt;90),5%,if(isblank(F824),1))))))))))))</f>
        <v>0.4371257485</v>
      </c>
      <c r="Q824" s="4">
        <f>if(L824 = "C",'Survival Probabilities'!$C$7,if(L824="Q",'Survival Probabilities'!$C$8,if(L824="S",'Survival Probabilities'!$C$9,if(isblank(L824),1))))</f>
        <v>0.3369565217</v>
      </c>
      <c r="R824" s="5">
        <f>if(M824='Survival Probabilities'!$B$21,'Survival Probabilities'!$C$21,if(M824='Survival Probabilities'!$B$22,'Survival Probabilities'!$C$22,if(M824='Survival Probabilities'!$B$23,'Survival Probabilities'!$C$23,if(M824='Survival Probabilities'!$B$24,'Survival Probabilities'!$C$24,if(M824='Survival Probabilities'!$B$25,'Survival Probabilities'!$C$25,if(M824='Survival Probabilities'!$B$26,'Survival Probabilities'!$C$26,if(M824='Survival Probabilities'!$B$27,'Survival Probabilities'!$C$27,if(M824='Survival Probabilities'!$B$28,5%,if(M824="",1)))))))))</f>
        <v>1</v>
      </c>
      <c r="S824" s="4">
        <f t="shared" si="1"/>
        <v>0.0175192737</v>
      </c>
      <c r="T824" s="5">
        <f>if(S824&gt;='Survival Probabilities'!$J$4,1,0)</f>
        <v>0</v>
      </c>
      <c r="U824" s="5">
        <f t="shared" si="2"/>
        <v>1</v>
      </c>
    </row>
    <row r="825">
      <c r="A825" s="3">
        <v>824.0</v>
      </c>
      <c r="B825" s="3">
        <v>1.0</v>
      </c>
      <c r="C825" s="3">
        <v>3.0</v>
      </c>
      <c r="D825" s="3" t="s">
        <v>1147</v>
      </c>
      <c r="E825" s="3" t="s">
        <v>26</v>
      </c>
      <c r="F825" s="3">
        <v>27.0</v>
      </c>
      <c r="G825" s="3">
        <v>0.0</v>
      </c>
      <c r="H825" s="3">
        <v>1.0</v>
      </c>
      <c r="I825" s="3">
        <v>392096.0</v>
      </c>
      <c r="J825" s="3">
        <v>12.475</v>
      </c>
      <c r="K825" s="3" t="s">
        <v>1057</v>
      </c>
      <c r="L825" s="3" t="s">
        <v>24</v>
      </c>
      <c r="M825" s="5" t="str">
        <f t="shared" si="3"/>
        <v>E</v>
      </c>
      <c r="N825" s="4">
        <f>if(C825=1,'Survival Probabilities'!$C$2,if(C825 = 2,'Survival Probabilities'!$C$3,if(C825 = 3,'Survival Probabilities'!$C$4,if(isblank(C825),1))))</f>
        <v>0.2428571429</v>
      </c>
      <c r="O825" s="4">
        <f>if(E825 = "male",'Survival Probabilities'!$C$5,if(E825="female",'Survival Probabilities'!$C$6,if(isblank(E825),1)))</f>
        <v>0.7420382166</v>
      </c>
      <c r="P825" s="4">
        <f>if(F825 &lt; 1,'Survival Probabilities'!$C$10,if(and(F825&gt;= 1, F825&lt;5),'Survival Probabilities'!$C$11, if(and(F825&gt;= 5, F825&lt;10),'Survival Probabilities'!$C$12,if(and(F825&gt;= 10, F825&lt;20),'Survival Probabilities'!$C$13,if(and(F825&gt;= 20, F825&lt;30),'Survival Probabilities'!$C$14,if(and(F825&gt;= 30, F825&lt;40),'Survival Probabilities'!$C$15,if(and(F825&gt;= 40, F825&lt;50),'Survival Probabilities'!$C$16,if(and(F825&gt;= 50, F825&lt;60),'Survival Probabilities'!$C$17,if(and(F825&gt;= 60, F825&lt;70),'Survival Probabilities'!$C$18,if(and(F825&gt;= 70, F825&lt;80),5%,if(and(F825&gt;= 80, F825&lt;90),5%,if(isblank(F825),1))))))))))))</f>
        <v>0.35</v>
      </c>
      <c r="Q825" s="4">
        <f>if(L825 = "C",'Survival Probabilities'!$C$7,if(L825="Q",'Survival Probabilities'!$C$8,if(L825="S",'Survival Probabilities'!$C$9,if(isblank(L825),1))))</f>
        <v>0.3369565217</v>
      </c>
      <c r="R825" s="4">
        <f>if(M825='Survival Probabilities'!$B$21,'Survival Probabilities'!$C$21,if(M825='Survival Probabilities'!$B$22,'Survival Probabilities'!$C$22,if(M825='Survival Probabilities'!$B$23,'Survival Probabilities'!$C$23,if(M825='Survival Probabilities'!$B$24,'Survival Probabilities'!$C$24,if(M825='Survival Probabilities'!$B$25,'Survival Probabilities'!$C$25,if(M825='Survival Probabilities'!$B$26,'Survival Probabilities'!$C$26,if(M825='Survival Probabilities'!$B$27,'Survival Probabilities'!$C$27,if(M825='Survival Probabilities'!$B$28,5%,if(M825="",1)))))))))</f>
        <v>0.75</v>
      </c>
      <c r="S825" s="4">
        <f t="shared" si="1"/>
        <v>0.0159397068</v>
      </c>
      <c r="T825" s="5">
        <f>if(S825&gt;='Survival Probabilities'!$J$4,1,0)</f>
        <v>0</v>
      </c>
      <c r="U825" s="5">
        <f t="shared" si="2"/>
        <v>0</v>
      </c>
    </row>
    <row r="826">
      <c r="A826" s="3">
        <v>825.0</v>
      </c>
      <c r="B826" s="3">
        <v>0.0</v>
      </c>
      <c r="C826" s="3">
        <v>3.0</v>
      </c>
      <c r="D826" s="3" t="s">
        <v>1148</v>
      </c>
      <c r="E826" s="3" t="s">
        <v>22</v>
      </c>
      <c r="F826" s="3">
        <v>2.0</v>
      </c>
      <c r="G826" s="3">
        <v>4.0</v>
      </c>
      <c r="H826" s="3">
        <v>1.0</v>
      </c>
      <c r="I826" s="3">
        <v>3101295.0</v>
      </c>
      <c r="J826" s="3">
        <v>39.6875</v>
      </c>
      <c r="L826" s="3" t="s">
        <v>24</v>
      </c>
      <c r="M826" s="5" t="str">
        <f t="shared" si="3"/>
        <v/>
      </c>
      <c r="N826" s="4">
        <f>if(C826=1,'Survival Probabilities'!$C$2,if(C826 = 2,'Survival Probabilities'!$C$3,if(C826 = 3,'Survival Probabilities'!$C$4,if(isblank(C826),1))))</f>
        <v>0.2428571429</v>
      </c>
      <c r="O826" s="4">
        <f>if(E826 = "male",'Survival Probabilities'!$C$5,if(E826="female",'Survival Probabilities'!$C$6,if(isblank(E826),1)))</f>
        <v>0.1889081456</v>
      </c>
      <c r="P826" s="4">
        <f>if(F826 &lt; 1,'Survival Probabilities'!$C$10,if(and(F826&gt;= 1, F826&lt;5),'Survival Probabilities'!$C$11, if(and(F826&gt;= 5, F826&lt;10),'Survival Probabilities'!$C$12,if(and(F826&gt;= 10, F826&lt;20),'Survival Probabilities'!$C$13,if(and(F826&gt;= 20, F826&lt;30),'Survival Probabilities'!$C$14,if(and(F826&gt;= 30, F826&lt;40),'Survival Probabilities'!$C$15,if(and(F826&gt;= 40, F826&lt;50),'Survival Probabilities'!$C$16,if(and(F826&gt;= 50, F826&lt;60),'Survival Probabilities'!$C$17,if(and(F826&gt;= 60, F826&lt;70),'Survival Probabilities'!$C$18,if(and(F826&gt;= 70, F826&lt;80),5%,if(and(F826&gt;= 80, F826&lt;90),5%,if(isblank(F826),1))))))))))))</f>
        <v>0.6060606061</v>
      </c>
      <c r="Q826" s="4">
        <f>if(L826 = "C",'Survival Probabilities'!$C$7,if(L826="Q",'Survival Probabilities'!$C$8,if(L826="S",'Survival Probabilities'!$C$9,if(isblank(L826),1))))</f>
        <v>0.3369565217</v>
      </c>
      <c r="R826" s="5">
        <f>if(M826='Survival Probabilities'!$B$21,'Survival Probabilities'!$C$21,if(M826='Survival Probabilities'!$B$22,'Survival Probabilities'!$C$22,if(M826='Survival Probabilities'!$B$23,'Survival Probabilities'!$C$23,if(M826='Survival Probabilities'!$B$24,'Survival Probabilities'!$C$24,if(M826='Survival Probabilities'!$B$25,'Survival Probabilities'!$C$25,if(M826='Survival Probabilities'!$B$26,'Survival Probabilities'!$C$26,if(M826='Survival Probabilities'!$B$27,'Survival Probabilities'!$C$27,if(M826='Survival Probabilities'!$B$28,5%,if(M826="",1)))))))))</f>
        <v>1</v>
      </c>
      <c r="S826" s="4">
        <f t="shared" si="1"/>
        <v>0.009368962236</v>
      </c>
      <c r="T826" s="5">
        <f>if(S826&gt;='Survival Probabilities'!$J$4,1,0)</f>
        <v>0</v>
      </c>
      <c r="U826" s="5">
        <f t="shared" si="2"/>
        <v>1</v>
      </c>
    </row>
    <row r="827">
      <c r="A827" s="3">
        <v>826.0</v>
      </c>
      <c r="B827" s="3">
        <v>0.0</v>
      </c>
      <c r="C827" s="3">
        <v>3.0</v>
      </c>
      <c r="D827" s="3" t="s">
        <v>1149</v>
      </c>
      <c r="E827" s="3" t="s">
        <v>22</v>
      </c>
      <c r="G827" s="3">
        <v>0.0</v>
      </c>
      <c r="H827" s="3">
        <v>0.0</v>
      </c>
      <c r="I827" s="3">
        <v>368323.0</v>
      </c>
      <c r="J827" s="3">
        <v>6.95</v>
      </c>
      <c r="L827" s="3" t="s">
        <v>36</v>
      </c>
      <c r="M827" s="5" t="str">
        <f t="shared" si="3"/>
        <v/>
      </c>
      <c r="N827" s="4">
        <f>if(C827=1,'Survival Probabilities'!$C$2,if(C827 = 2,'Survival Probabilities'!$C$3,if(C827 = 3,'Survival Probabilities'!$C$4,if(isblank(C827),1))))</f>
        <v>0.2428571429</v>
      </c>
      <c r="O827" s="4">
        <f>if(E827 = "male",'Survival Probabilities'!$C$5,if(E827="female",'Survival Probabilities'!$C$6,if(isblank(E827),1)))</f>
        <v>0.1889081456</v>
      </c>
      <c r="P827" s="4">
        <f>if(F827 &lt; 1,'Survival Probabilities'!$C$10,if(and(F827&gt;= 1, F827&lt;5),'Survival Probabilities'!$C$11, if(and(F827&gt;= 5, F827&lt;10),'Survival Probabilities'!$C$12,if(and(F827&gt;= 10, F827&lt;20),'Survival Probabilities'!$C$13,if(and(F827&gt;= 20, F827&lt;30),'Survival Probabilities'!$C$14,if(and(F827&gt;= 30, F827&lt;40),'Survival Probabilities'!$C$15,if(and(F827&gt;= 40, F827&lt;50),'Survival Probabilities'!$C$16,if(and(F827&gt;= 50, F827&lt;60),'Survival Probabilities'!$C$17,if(and(F827&gt;= 60, F827&lt;70),'Survival Probabilities'!$C$18,if(and(F827&gt;= 70, F827&lt;80),5%,if(and(F827&gt;= 80, F827&lt;90),5%,if(isblank(F827),1))))))))))))</f>
        <v>1</v>
      </c>
      <c r="Q827" s="4">
        <f>if(L827 = "C",'Survival Probabilities'!$C$7,if(L827="Q",'Survival Probabilities'!$C$8,if(L827="S",'Survival Probabilities'!$C$9,if(isblank(L827),1))))</f>
        <v>0.3896103896</v>
      </c>
      <c r="R827" s="5">
        <f>if(M827='Survival Probabilities'!$B$21,'Survival Probabilities'!$C$21,if(M827='Survival Probabilities'!$B$22,'Survival Probabilities'!$C$22,if(M827='Survival Probabilities'!$B$23,'Survival Probabilities'!$C$23,if(M827='Survival Probabilities'!$B$24,'Survival Probabilities'!$C$24,if(M827='Survival Probabilities'!$B$25,'Survival Probabilities'!$C$25,if(M827='Survival Probabilities'!$B$26,'Survival Probabilities'!$C$26,if(M827='Survival Probabilities'!$B$27,'Survival Probabilities'!$C$27,if(M827='Survival Probabilities'!$B$28,5%,if(M827="",1)))))))))</f>
        <v>1</v>
      </c>
      <c r="S827" s="4">
        <f t="shared" si="1"/>
        <v>0.01787442565</v>
      </c>
      <c r="T827" s="5">
        <f>if(S827&gt;='Survival Probabilities'!$J$4,1,0)</f>
        <v>0</v>
      </c>
      <c r="U827" s="5">
        <f t="shared" si="2"/>
        <v>1</v>
      </c>
    </row>
    <row r="828">
      <c r="A828" s="3">
        <v>827.0</v>
      </c>
      <c r="B828" s="3">
        <v>0.0</v>
      </c>
      <c r="C828" s="3">
        <v>3.0</v>
      </c>
      <c r="D828" s="3" t="s">
        <v>1150</v>
      </c>
      <c r="E828" s="3" t="s">
        <v>22</v>
      </c>
      <c r="G828" s="3">
        <v>0.0</v>
      </c>
      <c r="H828" s="3">
        <v>0.0</v>
      </c>
      <c r="I828" s="3">
        <v>1601.0</v>
      </c>
      <c r="J828" s="3">
        <v>56.4958</v>
      </c>
      <c r="L828" s="3" t="s">
        <v>24</v>
      </c>
      <c r="M828" s="5" t="str">
        <f t="shared" si="3"/>
        <v/>
      </c>
      <c r="N828" s="4">
        <f>if(C828=1,'Survival Probabilities'!$C$2,if(C828 = 2,'Survival Probabilities'!$C$3,if(C828 = 3,'Survival Probabilities'!$C$4,if(isblank(C828),1))))</f>
        <v>0.2428571429</v>
      </c>
      <c r="O828" s="4">
        <f>if(E828 = "male",'Survival Probabilities'!$C$5,if(E828="female",'Survival Probabilities'!$C$6,if(isblank(E828),1)))</f>
        <v>0.1889081456</v>
      </c>
      <c r="P828" s="4">
        <f>if(F828 &lt; 1,'Survival Probabilities'!$C$10,if(and(F828&gt;= 1, F828&lt;5),'Survival Probabilities'!$C$11, if(and(F828&gt;= 5, F828&lt;10),'Survival Probabilities'!$C$12,if(and(F828&gt;= 10, F828&lt;20),'Survival Probabilities'!$C$13,if(and(F828&gt;= 20, F828&lt;30),'Survival Probabilities'!$C$14,if(and(F828&gt;= 30, F828&lt;40),'Survival Probabilities'!$C$15,if(and(F828&gt;= 40, F828&lt;50),'Survival Probabilities'!$C$16,if(and(F828&gt;= 50, F828&lt;60),'Survival Probabilities'!$C$17,if(and(F828&gt;= 60, F828&lt;70),'Survival Probabilities'!$C$18,if(and(F828&gt;= 70, F828&lt;80),5%,if(and(F828&gt;= 80, F828&lt;90),5%,if(isblank(F828),1))))))))))))</f>
        <v>1</v>
      </c>
      <c r="Q828" s="4">
        <f>if(L828 = "C",'Survival Probabilities'!$C$7,if(L828="Q",'Survival Probabilities'!$C$8,if(L828="S",'Survival Probabilities'!$C$9,if(isblank(L828),1))))</f>
        <v>0.3369565217</v>
      </c>
      <c r="R828" s="5">
        <f>if(M828='Survival Probabilities'!$B$21,'Survival Probabilities'!$C$21,if(M828='Survival Probabilities'!$B$22,'Survival Probabilities'!$C$22,if(M828='Survival Probabilities'!$B$23,'Survival Probabilities'!$C$23,if(M828='Survival Probabilities'!$B$24,'Survival Probabilities'!$C$24,if(M828='Survival Probabilities'!$B$25,'Survival Probabilities'!$C$25,if(M828='Survival Probabilities'!$B$26,'Survival Probabilities'!$C$26,if(M828='Survival Probabilities'!$B$27,'Survival Probabilities'!$C$27,if(M828='Survival Probabilities'!$B$28,5%,if(M828="",1)))))))))</f>
        <v>1</v>
      </c>
      <c r="S828" s="4">
        <f t="shared" si="1"/>
        <v>0.01545878769</v>
      </c>
      <c r="T828" s="5">
        <f>if(S828&gt;='Survival Probabilities'!$J$4,1,0)</f>
        <v>0</v>
      </c>
      <c r="U828" s="5">
        <f t="shared" si="2"/>
        <v>1</v>
      </c>
    </row>
    <row r="829">
      <c r="A829" s="3">
        <v>828.0</v>
      </c>
      <c r="B829" s="3">
        <v>1.0</v>
      </c>
      <c r="C829" s="3">
        <v>2.0</v>
      </c>
      <c r="D829" s="3" t="s">
        <v>1151</v>
      </c>
      <c r="E829" s="3" t="s">
        <v>22</v>
      </c>
      <c r="F829" s="3">
        <v>1.0</v>
      </c>
      <c r="G829" s="3">
        <v>0.0</v>
      </c>
      <c r="H829" s="3">
        <v>2.0</v>
      </c>
      <c r="I829" s="3" t="s">
        <v>1139</v>
      </c>
      <c r="J829" s="3">
        <v>37.0042</v>
      </c>
      <c r="L829" s="3" t="s">
        <v>29</v>
      </c>
      <c r="M829" s="5" t="str">
        <f t="shared" si="3"/>
        <v/>
      </c>
      <c r="N829" s="4">
        <f>if(C829=1,'Survival Probabilities'!$C$2,if(C829 = 2,'Survival Probabilities'!$C$3,if(C829 = 3,'Survival Probabilities'!$C$4,if(isblank(C829),1))))</f>
        <v>0.472826087</v>
      </c>
      <c r="O829" s="4">
        <f>if(E829 = "male",'Survival Probabilities'!$C$5,if(E829="female",'Survival Probabilities'!$C$6,if(isblank(E829),1)))</f>
        <v>0.1889081456</v>
      </c>
      <c r="P829" s="4">
        <f>if(F829 &lt; 1,'Survival Probabilities'!$C$10,if(and(F829&gt;= 1, F829&lt;5),'Survival Probabilities'!$C$11, if(and(F829&gt;= 5, F829&lt;10),'Survival Probabilities'!$C$12,if(and(F829&gt;= 10, F829&lt;20),'Survival Probabilities'!$C$13,if(and(F829&gt;= 20, F829&lt;30),'Survival Probabilities'!$C$14,if(and(F829&gt;= 30, F829&lt;40),'Survival Probabilities'!$C$15,if(and(F829&gt;= 40, F829&lt;50),'Survival Probabilities'!$C$16,if(and(F829&gt;= 50, F829&lt;60),'Survival Probabilities'!$C$17,if(and(F829&gt;= 60, F829&lt;70),'Survival Probabilities'!$C$18,if(and(F829&gt;= 70, F829&lt;80),5%,if(and(F829&gt;= 80, F829&lt;90),5%,if(isblank(F829),1))))))))))))</f>
        <v>0.6060606061</v>
      </c>
      <c r="Q829" s="4">
        <f>if(L829 = "C",'Survival Probabilities'!$C$7,if(L829="Q",'Survival Probabilities'!$C$8,if(L829="S",'Survival Probabilities'!$C$9,if(isblank(L829),1))))</f>
        <v>0.5535714286</v>
      </c>
      <c r="R829" s="5">
        <f>if(M829='Survival Probabilities'!$B$21,'Survival Probabilities'!$C$21,if(M829='Survival Probabilities'!$B$22,'Survival Probabilities'!$C$22,if(M829='Survival Probabilities'!$B$23,'Survival Probabilities'!$C$23,if(M829='Survival Probabilities'!$B$24,'Survival Probabilities'!$C$24,if(M829='Survival Probabilities'!$B$25,'Survival Probabilities'!$C$25,if(M829='Survival Probabilities'!$B$26,'Survival Probabilities'!$C$26,if(M829='Survival Probabilities'!$B$27,'Survival Probabilities'!$C$27,if(M829='Survival Probabilities'!$B$28,5%,if(M829="",1)))))))))</f>
        <v>1</v>
      </c>
      <c r="S829" s="4">
        <f t="shared" si="1"/>
        <v>0.02996690127</v>
      </c>
      <c r="T829" s="5">
        <f>if(S829&gt;='Survival Probabilities'!$J$4,1,0)</f>
        <v>1</v>
      </c>
      <c r="U829" s="5">
        <f t="shared" si="2"/>
        <v>1</v>
      </c>
    </row>
    <row r="830">
      <c r="A830" s="3">
        <v>829.0</v>
      </c>
      <c r="B830" s="3">
        <v>1.0</v>
      </c>
      <c r="C830" s="3">
        <v>3.0</v>
      </c>
      <c r="D830" s="3" t="s">
        <v>1152</v>
      </c>
      <c r="E830" s="3" t="s">
        <v>22</v>
      </c>
      <c r="G830" s="3">
        <v>0.0</v>
      </c>
      <c r="H830" s="3">
        <v>0.0</v>
      </c>
      <c r="I830" s="3">
        <v>367228.0</v>
      </c>
      <c r="J830" s="3">
        <v>7.75</v>
      </c>
      <c r="L830" s="3" t="s">
        <v>36</v>
      </c>
      <c r="M830" s="5" t="str">
        <f t="shared" si="3"/>
        <v/>
      </c>
      <c r="N830" s="4">
        <f>if(C830=1,'Survival Probabilities'!$C$2,if(C830 = 2,'Survival Probabilities'!$C$3,if(C830 = 3,'Survival Probabilities'!$C$4,if(isblank(C830),1))))</f>
        <v>0.2428571429</v>
      </c>
      <c r="O830" s="4">
        <f>if(E830 = "male",'Survival Probabilities'!$C$5,if(E830="female",'Survival Probabilities'!$C$6,if(isblank(E830),1)))</f>
        <v>0.1889081456</v>
      </c>
      <c r="P830" s="4">
        <f>if(F830 &lt; 1,'Survival Probabilities'!$C$10,if(and(F830&gt;= 1, F830&lt;5),'Survival Probabilities'!$C$11, if(and(F830&gt;= 5, F830&lt;10),'Survival Probabilities'!$C$12,if(and(F830&gt;= 10, F830&lt;20),'Survival Probabilities'!$C$13,if(and(F830&gt;= 20, F830&lt;30),'Survival Probabilities'!$C$14,if(and(F830&gt;= 30, F830&lt;40),'Survival Probabilities'!$C$15,if(and(F830&gt;= 40, F830&lt;50),'Survival Probabilities'!$C$16,if(and(F830&gt;= 50, F830&lt;60),'Survival Probabilities'!$C$17,if(and(F830&gt;= 60, F830&lt;70),'Survival Probabilities'!$C$18,if(and(F830&gt;= 70, F830&lt;80),5%,if(and(F830&gt;= 80, F830&lt;90),5%,if(isblank(F830),1))))))))))))</f>
        <v>1</v>
      </c>
      <c r="Q830" s="4">
        <f>if(L830 = "C",'Survival Probabilities'!$C$7,if(L830="Q",'Survival Probabilities'!$C$8,if(L830="S",'Survival Probabilities'!$C$9,if(isblank(L830),1))))</f>
        <v>0.3896103896</v>
      </c>
      <c r="R830" s="5">
        <f>if(M830='Survival Probabilities'!$B$21,'Survival Probabilities'!$C$21,if(M830='Survival Probabilities'!$B$22,'Survival Probabilities'!$C$22,if(M830='Survival Probabilities'!$B$23,'Survival Probabilities'!$C$23,if(M830='Survival Probabilities'!$B$24,'Survival Probabilities'!$C$24,if(M830='Survival Probabilities'!$B$25,'Survival Probabilities'!$C$25,if(M830='Survival Probabilities'!$B$26,'Survival Probabilities'!$C$26,if(M830='Survival Probabilities'!$B$27,'Survival Probabilities'!$C$27,if(M830='Survival Probabilities'!$B$28,5%,if(M830="",1)))))))))</f>
        <v>1</v>
      </c>
      <c r="S830" s="4">
        <f t="shared" si="1"/>
        <v>0.01787442565</v>
      </c>
      <c r="T830" s="5">
        <f>if(S830&gt;='Survival Probabilities'!$J$4,1,0)</f>
        <v>0</v>
      </c>
      <c r="U830" s="5">
        <f t="shared" si="2"/>
        <v>0</v>
      </c>
    </row>
    <row r="831">
      <c r="A831" s="3">
        <v>830.0</v>
      </c>
      <c r="B831" s="3">
        <v>1.0</v>
      </c>
      <c r="C831" s="3">
        <v>1.0</v>
      </c>
      <c r="D831" s="3" t="s">
        <v>1153</v>
      </c>
      <c r="E831" s="3" t="s">
        <v>26</v>
      </c>
      <c r="F831" s="3">
        <v>62.0</v>
      </c>
      <c r="G831" s="3">
        <v>0.0</v>
      </c>
      <c r="H831" s="3">
        <v>0.0</v>
      </c>
      <c r="I831" s="3">
        <v>113572.0</v>
      </c>
      <c r="J831" s="3">
        <v>80.0</v>
      </c>
      <c r="K831" s="3" t="s">
        <v>117</v>
      </c>
      <c r="M831" s="5" t="str">
        <f t="shared" si="3"/>
        <v>B</v>
      </c>
      <c r="N831" s="4">
        <f>if(C831=1,'Survival Probabilities'!$C$2,if(C831 = 2,'Survival Probabilities'!$C$3,if(C831 = 3,'Survival Probabilities'!$C$4,if(isblank(C831),1))))</f>
        <v>0.6296296296</v>
      </c>
      <c r="O831" s="4">
        <f>if(E831 = "male",'Survival Probabilities'!$C$5,if(E831="female",'Survival Probabilities'!$C$6,if(isblank(E831),1)))</f>
        <v>0.7420382166</v>
      </c>
      <c r="P831" s="4">
        <f>if(F831 &lt; 1,'Survival Probabilities'!$C$10,if(and(F831&gt;= 1, F831&lt;5),'Survival Probabilities'!$C$11, if(and(F831&gt;= 5, F831&lt;10),'Survival Probabilities'!$C$12,if(and(F831&gt;= 10, F831&lt;20),'Survival Probabilities'!$C$13,if(and(F831&gt;= 20, F831&lt;30),'Survival Probabilities'!$C$14,if(and(F831&gt;= 30, F831&lt;40),'Survival Probabilities'!$C$15,if(and(F831&gt;= 40, F831&lt;50),'Survival Probabilities'!$C$16,if(and(F831&gt;= 50, F831&lt;60),'Survival Probabilities'!$C$17,if(and(F831&gt;= 60, F831&lt;70),'Survival Probabilities'!$C$18,if(and(F831&gt;= 70, F831&lt;80),5%,if(and(F831&gt;= 80, F831&lt;90),5%,if(isblank(F831),1))))))))))))</f>
        <v>0.3157894737</v>
      </c>
      <c r="Q831" s="5">
        <f>if(L831 = "C",'Survival Probabilities'!$C$7,if(L831="Q",'Survival Probabilities'!$C$8,if(L831="S",'Survival Probabilities'!$C$9,if(isblank(L831),1))))</f>
        <v>1</v>
      </c>
      <c r="R831" s="4">
        <f>if(M831='Survival Probabilities'!$B$21,'Survival Probabilities'!$C$21,if(M831='Survival Probabilities'!$B$22,'Survival Probabilities'!$C$22,if(M831='Survival Probabilities'!$B$23,'Survival Probabilities'!$C$23,if(M831='Survival Probabilities'!$B$24,'Survival Probabilities'!$C$24,if(M831='Survival Probabilities'!$B$25,'Survival Probabilities'!$C$25,if(M831='Survival Probabilities'!$B$26,'Survival Probabilities'!$C$26,if(M831='Survival Probabilities'!$B$27,'Survival Probabilities'!$C$27,if(M831='Survival Probabilities'!$B$28,5%,if(M831="",1)))))))))</f>
        <v>0.7446808511</v>
      </c>
      <c r="S831" s="4">
        <f t="shared" si="1"/>
        <v>0.1098700358</v>
      </c>
      <c r="T831" s="5">
        <f>if(S831&gt;='Survival Probabilities'!$J$4,1,0)</f>
        <v>1</v>
      </c>
      <c r="U831" s="5">
        <f t="shared" si="2"/>
        <v>1</v>
      </c>
    </row>
    <row r="832">
      <c r="A832" s="3">
        <v>831.0</v>
      </c>
      <c r="B832" s="3">
        <v>1.0</v>
      </c>
      <c r="C832" s="3">
        <v>3.0</v>
      </c>
      <c r="D832" s="3" t="s">
        <v>1154</v>
      </c>
      <c r="E832" s="3" t="s">
        <v>26</v>
      </c>
      <c r="F832" s="3">
        <v>15.0</v>
      </c>
      <c r="G832" s="3">
        <v>1.0</v>
      </c>
      <c r="H832" s="3">
        <v>0.0</v>
      </c>
      <c r="I832" s="3">
        <v>2659.0</v>
      </c>
      <c r="J832" s="3">
        <v>14.4542</v>
      </c>
      <c r="L832" s="3" t="s">
        <v>29</v>
      </c>
      <c r="M832" s="5" t="str">
        <f t="shared" si="3"/>
        <v/>
      </c>
      <c r="N832" s="4">
        <f>if(C832=1,'Survival Probabilities'!$C$2,if(C832 = 2,'Survival Probabilities'!$C$3,if(C832 = 3,'Survival Probabilities'!$C$4,if(isblank(C832),1))))</f>
        <v>0.2428571429</v>
      </c>
      <c r="O832" s="4">
        <f>if(E832 = "male",'Survival Probabilities'!$C$5,if(E832="female",'Survival Probabilities'!$C$6,if(isblank(E832),1)))</f>
        <v>0.7420382166</v>
      </c>
      <c r="P832" s="4">
        <f>if(F832 &lt; 1,'Survival Probabilities'!$C$10,if(and(F832&gt;= 1, F832&lt;5),'Survival Probabilities'!$C$11, if(and(F832&gt;= 5, F832&lt;10),'Survival Probabilities'!$C$12,if(and(F832&gt;= 10, F832&lt;20),'Survival Probabilities'!$C$13,if(and(F832&gt;= 20, F832&lt;30),'Survival Probabilities'!$C$14,if(and(F832&gt;= 30, F832&lt;40),'Survival Probabilities'!$C$15,if(and(F832&gt;= 40, F832&lt;50),'Survival Probabilities'!$C$16,if(and(F832&gt;= 50, F832&lt;60),'Survival Probabilities'!$C$17,if(and(F832&gt;= 60, F832&lt;70),'Survival Probabilities'!$C$18,if(and(F832&gt;= 70, F832&lt;80),5%,if(and(F832&gt;= 80, F832&lt;90),5%,if(isblank(F832),1))))))))))))</f>
        <v>0.4019607843</v>
      </c>
      <c r="Q832" s="4">
        <f>if(L832 = "C",'Survival Probabilities'!$C$7,if(L832="Q",'Survival Probabilities'!$C$8,if(L832="S",'Survival Probabilities'!$C$9,if(isblank(L832),1))))</f>
        <v>0.5535714286</v>
      </c>
      <c r="R832" s="5">
        <f>if(M832='Survival Probabilities'!$B$21,'Survival Probabilities'!$C$21,if(M832='Survival Probabilities'!$B$22,'Survival Probabilities'!$C$22,if(M832='Survival Probabilities'!$B$23,'Survival Probabilities'!$C$23,if(M832='Survival Probabilities'!$B$24,'Survival Probabilities'!$C$24,if(M832='Survival Probabilities'!$B$25,'Survival Probabilities'!$C$25,if(M832='Survival Probabilities'!$B$26,'Survival Probabilities'!$C$26,if(M832='Survival Probabilities'!$B$27,'Survival Probabilities'!$C$27,if(M832='Survival Probabilities'!$B$28,5%,if(M832="",1)))))))))</f>
        <v>1</v>
      </c>
      <c r="S832" s="4">
        <f t="shared" si="1"/>
        <v>0.040099089</v>
      </c>
      <c r="T832" s="5">
        <f>if(S832&gt;='Survival Probabilities'!$J$4,1,0)</f>
        <v>1</v>
      </c>
      <c r="U832" s="5">
        <f t="shared" si="2"/>
        <v>1</v>
      </c>
    </row>
    <row r="833">
      <c r="A833" s="3">
        <v>832.0</v>
      </c>
      <c r="B833" s="3">
        <v>1.0</v>
      </c>
      <c r="C833" s="3">
        <v>2.0</v>
      </c>
      <c r="D833" s="3" t="s">
        <v>1155</v>
      </c>
      <c r="E833" s="3" t="s">
        <v>22</v>
      </c>
      <c r="F833" s="3">
        <v>0.83</v>
      </c>
      <c r="G833" s="3">
        <v>1.0</v>
      </c>
      <c r="H833" s="3">
        <v>1.0</v>
      </c>
      <c r="I833" s="3">
        <v>29106.0</v>
      </c>
      <c r="J833" s="3">
        <v>18.75</v>
      </c>
      <c r="L833" s="3" t="s">
        <v>24</v>
      </c>
      <c r="M833" s="5" t="str">
        <f t="shared" si="3"/>
        <v/>
      </c>
      <c r="N833" s="4">
        <f>if(C833=1,'Survival Probabilities'!$C$2,if(C833 = 2,'Survival Probabilities'!$C$3,if(C833 = 3,'Survival Probabilities'!$C$4,if(isblank(C833),1))))</f>
        <v>0.472826087</v>
      </c>
      <c r="O833" s="4">
        <f>if(E833 = "male",'Survival Probabilities'!$C$5,if(E833="female",'Survival Probabilities'!$C$6,if(isblank(E833),1)))</f>
        <v>0.1889081456</v>
      </c>
      <c r="P833" s="4">
        <f>if(F833 &lt; 1,'Survival Probabilities'!$C$10,if(and(F833&gt;= 1, F833&lt;5),'Survival Probabilities'!$C$11, if(and(F833&gt;= 5, F833&lt;10),'Survival Probabilities'!$C$12,if(and(F833&gt;= 10, F833&lt;20),'Survival Probabilities'!$C$13,if(and(F833&gt;= 20, F833&lt;30),'Survival Probabilities'!$C$14,if(and(F833&gt;= 30, F833&lt;40),'Survival Probabilities'!$C$15,if(and(F833&gt;= 40, F833&lt;50),'Survival Probabilities'!$C$16,if(and(F833&gt;= 50, F833&lt;60),'Survival Probabilities'!$C$17,if(and(F833&gt;= 60, F833&lt;70),'Survival Probabilities'!$C$18,if(and(F833&gt;= 70, F833&lt;80),5%,if(and(F833&gt;= 80, F833&lt;90),5%,if(isblank(F833),1))))))))))))</f>
        <v>1</v>
      </c>
      <c r="Q833" s="4">
        <f>if(L833 = "C",'Survival Probabilities'!$C$7,if(L833="Q",'Survival Probabilities'!$C$8,if(L833="S",'Survival Probabilities'!$C$9,if(isblank(L833),1))))</f>
        <v>0.3369565217</v>
      </c>
      <c r="R833" s="5">
        <f>if(M833='Survival Probabilities'!$B$21,'Survival Probabilities'!$C$21,if(M833='Survival Probabilities'!$B$22,'Survival Probabilities'!$C$22,if(M833='Survival Probabilities'!$B$23,'Survival Probabilities'!$C$23,if(M833='Survival Probabilities'!$B$24,'Survival Probabilities'!$C$24,if(M833='Survival Probabilities'!$B$25,'Survival Probabilities'!$C$25,if(M833='Survival Probabilities'!$B$26,'Survival Probabilities'!$C$26,if(M833='Survival Probabilities'!$B$27,'Survival Probabilities'!$C$27,if(M833='Survival Probabilities'!$B$28,5%,if(M833="",1)))))))))</f>
        <v>1</v>
      </c>
      <c r="S833" s="4">
        <f t="shared" si="1"/>
        <v>0.03009719215</v>
      </c>
      <c r="T833" s="5">
        <f>if(S833&gt;='Survival Probabilities'!$J$4,1,0)</f>
        <v>1</v>
      </c>
      <c r="U833" s="5">
        <f t="shared" si="2"/>
        <v>1</v>
      </c>
    </row>
    <row r="834">
      <c r="A834" s="3">
        <v>833.0</v>
      </c>
      <c r="B834" s="3">
        <v>0.0</v>
      </c>
      <c r="C834" s="3">
        <v>3.0</v>
      </c>
      <c r="D834" s="3" t="s">
        <v>1156</v>
      </c>
      <c r="E834" s="3" t="s">
        <v>22</v>
      </c>
      <c r="G834" s="3">
        <v>0.0</v>
      </c>
      <c r="H834" s="3">
        <v>0.0</v>
      </c>
      <c r="I834" s="3">
        <v>2671.0</v>
      </c>
      <c r="J834" s="3">
        <v>7.2292</v>
      </c>
      <c r="L834" s="3" t="s">
        <v>29</v>
      </c>
      <c r="M834" s="5" t="str">
        <f t="shared" si="3"/>
        <v/>
      </c>
      <c r="N834" s="4">
        <f>if(C834=1,'Survival Probabilities'!$C$2,if(C834 = 2,'Survival Probabilities'!$C$3,if(C834 = 3,'Survival Probabilities'!$C$4,if(isblank(C834),1))))</f>
        <v>0.2428571429</v>
      </c>
      <c r="O834" s="4">
        <f>if(E834 = "male",'Survival Probabilities'!$C$5,if(E834="female",'Survival Probabilities'!$C$6,if(isblank(E834),1)))</f>
        <v>0.1889081456</v>
      </c>
      <c r="P834" s="4">
        <f>if(F834 &lt; 1,'Survival Probabilities'!$C$10,if(and(F834&gt;= 1, F834&lt;5),'Survival Probabilities'!$C$11, if(and(F834&gt;= 5, F834&lt;10),'Survival Probabilities'!$C$12,if(and(F834&gt;= 10, F834&lt;20),'Survival Probabilities'!$C$13,if(and(F834&gt;= 20, F834&lt;30),'Survival Probabilities'!$C$14,if(and(F834&gt;= 30, F834&lt;40),'Survival Probabilities'!$C$15,if(and(F834&gt;= 40, F834&lt;50),'Survival Probabilities'!$C$16,if(and(F834&gt;= 50, F834&lt;60),'Survival Probabilities'!$C$17,if(and(F834&gt;= 60, F834&lt;70),'Survival Probabilities'!$C$18,if(and(F834&gt;= 70, F834&lt;80),5%,if(and(F834&gt;= 80, F834&lt;90),5%,if(isblank(F834),1))))))))))))</f>
        <v>1</v>
      </c>
      <c r="Q834" s="4">
        <f>if(L834 = "C",'Survival Probabilities'!$C$7,if(L834="Q",'Survival Probabilities'!$C$8,if(L834="S",'Survival Probabilities'!$C$9,if(isblank(L834),1))))</f>
        <v>0.5535714286</v>
      </c>
      <c r="R834" s="5">
        <f>if(M834='Survival Probabilities'!$B$21,'Survival Probabilities'!$C$21,if(M834='Survival Probabilities'!$B$22,'Survival Probabilities'!$C$22,if(M834='Survival Probabilities'!$B$23,'Survival Probabilities'!$C$23,if(M834='Survival Probabilities'!$B$24,'Survival Probabilities'!$C$24,if(M834='Survival Probabilities'!$B$25,'Survival Probabilities'!$C$25,if(M834='Survival Probabilities'!$B$26,'Survival Probabilities'!$C$26,if(M834='Survival Probabilities'!$B$27,'Survival Probabilities'!$C$27,if(M834='Survival Probabilities'!$B$28,5%,if(M834="",1)))))))))</f>
        <v>1</v>
      </c>
      <c r="S834" s="4">
        <f t="shared" si="1"/>
        <v>0.02539657978</v>
      </c>
      <c r="T834" s="5">
        <f>if(S834&gt;='Survival Probabilities'!$J$4,1,0)</f>
        <v>0</v>
      </c>
      <c r="U834" s="5">
        <f t="shared" si="2"/>
        <v>1</v>
      </c>
    </row>
    <row r="835">
      <c r="A835" s="3">
        <v>834.0</v>
      </c>
      <c r="B835" s="3">
        <v>0.0</v>
      </c>
      <c r="C835" s="3">
        <v>3.0</v>
      </c>
      <c r="D835" s="3" t="s">
        <v>1157</v>
      </c>
      <c r="E835" s="3" t="s">
        <v>22</v>
      </c>
      <c r="F835" s="3">
        <v>23.0</v>
      </c>
      <c r="G835" s="3">
        <v>0.0</v>
      </c>
      <c r="H835" s="3">
        <v>0.0</v>
      </c>
      <c r="I835" s="3">
        <v>347468.0</v>
      </c>
      <c r="J835" s="3">
        <v>7.8542</v>
      </c>
      <c r="L835" s="3" t="s">
        <v>24</v>
      </c>
      <c r="M835" s="5" t="str">
        <f t="shared" si="3"/>
        <v/>
      </c>
      <c r="N835" s="4">
        <f>if(C835=1,'Survival Probabilities'!$C$2,if(C835 = 2,'Survival Probabilities'!$C$3,if(C835 = 3,'Survival Probabilities'!$C$4,if(isblank(C835),1))))</f>
        <v>0.2428571429</v>
      </c>
      <c r="O835" s="4">
        <f>if(E835 = "male",'Survival Probabilities'!$C$5,if(E835="female",'Survival Probabilities'!$C$6,if(isblank(E835),1)))</f>
        <v>0.1889081456</v>
      </c>
      <c r="P835" s="4">
        <f>if(F835 &lt; 1,'Survival Probabilities'!$C$10,if(and(F835&gt;= 1, F835&lt;5),'Survival Probabilities'!$C$11, if(and(F835&gt;= 5, F835&lt;10),'Survival Probabilities'!$C$12,if(and(F835&gt;= 10, F835&lt;20),'Survival Probabilities'!$C$13,if(and(F835&gt;= 20, F835&lt;30),'Survival Probabilities'!$C$14,if(and(F835&gt;= 30, F835&lt;40),'Survival Probabilities'!$C$15,if(and(F835&gt;= 40, F835&lt;50),'Survival Probabilities'!$C$16,if(and(F835&gt;= 50, F835&lt;60),'Survival Probabilities'!$C$17,if(and(F835&gt;= 60, F835&lt;70),'Survival Probabilities'!$C$18,if(and(F835&gt;= 70, F835&lt;80),5%,if(and(F835&gt;= 80, F835&lt;90),5%,if(isblank(F835),1))))))))))))</f>
        <v>0.35</v>
      </c>
      <c r="Q835" s="4">
        <f>if(L835 = "C",'Survival Probabilities'!$C$7,if(L835="Q",'Survival Probabilities'!$C$8,if(L835="S",'Survival Probabilities'!$C$9,if(isblank(L835),1))))</f>
        <v>0.3369565217</v>
      </c>
      <c r="R835" s="5">
        <f>if(M835='Survival Probabilities'!$B$21,'Survival Probabilities'!$C$21,if(M835='Survival Probabilities'!$B$22,'Survival Probabilities'!$C$22,if(M835='Survival Probabilities'!$B$23,'Survival Probabilities'!$C$23,if(M835='Survival Probabilities'!$B$24,'Survival Probabilities'!$C$24,if(M835='Survival Probabilities'!$B$25,'Survival Probabilities'!$C$25,if(M835='Survival Probabilities'!$B$26,'Survival Probabilities'!$C$26,if(M835='Survival Probabilities'!$B$27,'Survival Probabilities'!$C$27,if(M835='Survival Probabilities'!$B$28,5%,if(M835="",1)))))))))</f>
        <v>1</v>
      </c>
      <c r="S835" s="4">
        <f t="shared" si="1"/>
        <v>0.005410575691</v>
      </c>
      <c r="T835" s="5">
        <f>if(S835&gt;='Survival Probabilities'!$J$4,1,0)</f>
        <v>0</v>
      </c>
      <c r="U835" s="5">
        <f t="shared" si="2"/>
        <v>1</v>
      </c>
    </row>
    <row r="836">
      <c r="A836" s="3">
        <v>835.0</v>
      </c>
      <c r="B836" s="3">
        <v>0.0</v>
      </c>
      <c r="C836" s="3">
        <v>3.0</v>
      </c>
      <c r="D836" s="3" t="s">
        <v>1158</v>
      </c>
      <c r="E836" s="3" t="s">
        <v>22</v>
      </c>
      <c r="F836" s="3">
        <v>18.0</v>
      </c>
      <c r="G836" s="3">
        <v>0.0</v>
      </c>
      <c r="H836" s="3">
        <v>0.0</v>
      </c>
      <c r="I836" s="3">
        <v>2223.0</v>
      </c>
      <c r="J836" s="3">
        <v>8.3</v>
      </c>
      <c r="L836" s="3" t="s">
        <v>24</v>
      </c>
      <c r="M836" s="5" t="str">
        <f t="shared" si="3"/>
        <v/>
      </c>
      <c r="N836" s="4">
        <f>if(C836=1,'Survival Probabilities'!$C$2,if(C836 = 2,'Survival Probabilities'!$C$3,if(C836 = 3,'Survival Probabilities'!$C$4,if(isblank(C836),1))))</f>
        <v>0.2428571429</v>
      </c>
      <c r="O836" s="4">
        <f>if(E836 = "male",'Survival Probabilities'!$C$5,if(E836="female",'Survival Probabilities'!$C$6,if(isblank(E836),1)))</f>
        <v>0.1889081456</v>
      </c>
      <c r="P836" s="4">
        <f>if(F836 &lt; 1,'Survival Probabilities'!$C$10,if(and(F836&gt;= 1, F836&lt;5),'Survival Probabilities'!$C$11, if(and(F836&gt;= 5, F836&lt;10),'Survival Probabilities'!$C$12,if(and(F836&gt;= 10, F836&lt;20),'Survival Probabilities'!$C$13,if(and(F836&gt;= 20, F836&lt;30),'Survival Probabilities'!$C$14,if(and(F836&gt;= 30, F836&lt;40),'Survival Probabilities'!$C$15,if(and(F836&gt;= 40, F836&lt;50),'Survival Probabilities'!$C$16,if(and(F836&gt;= 50, F836&lt;60),'Survival Probabilities'!$C$17,if(and(F836&gt;= 60, F836&lt;70),'Survival Probabilities'!$C$18,if(and(F836&gt;= 70, F836&lt;80),5%,if(and(F836&gt;= 80, F836&lt;90),5%,if(isblank(F836),1))))))))))))</f>
        <v>0.4019607843</v>
      </c>
      <c r="Q836" s="4">
        <f>if(L836 = "C",'Survival Probabilities'!$C$7,if(L836="Q",'Survival Probabilities'!$C$8,if(L836="S",'Survival Probabilities'!$C$9,if(isblank(L836),1))))</f>
        <v>0.3369565217</v>
      </c>
      <c r="R836" s="5">
        <f>if(M836='Survival Probabilities'!$B$21,'Survival Probabilities'!$C$21,if(M836='Survival Probabilities'!$B$22,'Survival Probabilities'!$C$22,if(M836='Survival Probabilities'!$B$23,'Survival Probabilities'!$C$23,if(M836='Survival Probabilities'!$B$24,'Survival Probabilities'!$C$24,if(M836='Survival Probabilities'!$B$25,'Survival Probabilities'!$C$25,if(M836='Survival Probabilities'!$B$26,'Survival Probabilities'!$C$26,if(M836='Survival Probabilities'!$B$27,'Survival Probabilities'!$C$27,if(M836='Survival Probabilities'!$B$28,5%,if(M836="",1)))))))))</f>
        <v>1</v>
      </c>
      <c r="S836" s="4">
        <f t="shared" si="1"/>
        <v>0.006213826424</v>
      </c>
      <c r="T836" s="5">
        <f>if(S836&gt;='Survival Probabilities'!$J$4,1,0)</f>
        <v>0</v>
      </c>
      <c r="U836" s="5">
        <f t="shared" si="2"/>
        <v>1</v>
      </c>
    </row>
    <row r="837">
      <c r="A837" s="3">
        <v>836.0</v>
      </c>
      <c r="B837" s="3">
        <v>1.0</v>
      </c>
      <c r="C837" s="3">
        <v>1.0</v>
      </c>
      <c r="D837" s="3" t="s">
        <v>1159</v>
      </c>
      <c r="E837" s="3" t="s">
        <v>26</v>
      </c>
      <c r="F837" s="3">
        <v>39.0</v>
      </c>
      <c r="G837" s="3">
        <v>1.0</v>
      </c>
      <c r="H837" s="3">
        <v>1.0</v>
      </c>
      <c r="I837" s="3" t="s">
        <v>1160</v>
      </c>
      <c r="J837" s="3">
        <v>83.1583</v>
      </c>
      <c r="K837" s="3" t="s">
        <v>1161</v>
      </c>
      <c r="L837" s="3" t="s">
        <v>29</v>
      </c>
      <c r="M837" s="5" t="str">
        <f t="shared" si="3"/>
        <v>E</v>
      </c>
      <c r="N837" s="4">
        <f>if(C837=1,'Survival Probabilities'!$C$2,if(C837 = 2,'Survival Probabilities'!$C$3,if(C837 = 3,'Survival Probabilities'!$C$4,if(isblank(C837),1))))</f>
        <v>0.6296296296</v>
      </c>
      <c r="O837" s="4">
        <f>if(E837 = "male",'Survival Probabilities'!$C$5,if(E837="female",'Survival Probabilities'!$C$6,if(isblank(E837),1)))</f>
        <v>0.7420382166</v>
      </c>
      <c r="P837" s="4">
        <f>if(F837 &lt; 1,'Survival Probabilities'!$C$10,if(and(F837&gt;= 1, F837&lt;5),'Survival Probabilities'!$C$11, if(and(F837&gt;= 5, F837&lt;10),'Survival Probabilities'!$C$12,if(and(F837&gt;= 10, F837&lt;20),'Survival Probabilities'!$C$13,if(and(F837&gt;= 20, F837&lt;30),'Survival Probabilities'!$C$14,if(and(F837&gt;= 30, F837&lt;40),'Survival Probabilities'!$C$15,if(and(F837&gt;= 40, F837&lt;50),'Survival Probabilities'!$C$16,if(and(F837&gt;= 50, F837&lt;60),'Survival Probabilities'!$C$17,if(and(F837&gt;= 60, F837&lt;70),'Survival Probabilities'!$C$18,if(and(F837&gt;= 70, F837&lt;80),5%,if(and(F837&gt;= 80, F837&lt;90),5%,if(isblank(F837),1))))))))))))</f>
        <v>0.4371257485</v>
      </c>
      <c r="Q837" s="4">
        <f>if(L837 = "C",'Survival Probabilities'!$C$7,if(L837="Q",'Survival Probabilities'!$C$8,if(L837="S",'Survival Probabilities'!$C$9,if(isblank(L837),1))))</f>
        <v>0.5535714286</v>
      </c>
      <c r="R837" s="4">
        <f>if(M837='Survival Probabilities'!$B$21,'Survival Probabilities'!$C$21,if(M837='Survival Probabilities'!$B$22,'Survival Probabilities'!$C$22,if(M837='Survival Probabilities'!$B$23,'Survival Probabilities'!$C$23,if(M837='Survival Probabilities'!$B$24,'Survival Probabilities'!$C$24,if(M837='Survival Probabilities'!$B$25,'Survival Probabilities'!$C$25,if(M837='Survival Probabilities'!$B$26,'Survival Probabilities'!$C$26,if(M837='Survival Probabilities'!$B$27,'Survival Probabilities'!$C$27,if(M837='Survival Probabilities'!$B$28,5%,if(M837="",1)))))))))</f>
        <v>0.75</v>
      </c>
      <c r="S837" s="4">
        <f t="shared" si="1"/>
        <v>0.08479158418</v>
      </c>
      <c r="T837" s="5">
        <f>if(S837&gt;='Survival Probabilities'!$J$4,1,0)</f>
        <v>1</v>
      </c>
      <c r="U837" s="5">
        <f t="shared" si="2"/>
        <v>1</v>
      </c>
    </row>
    <row r="838">
      <c r="A838" s="3">
        <v>837.0</v>
      </c>
      <c r="B838" s="3">
        <v>0.0</v>
      </c>
      <c r="C838" s="3">
        <v>3.0</v>
      </c>
      <c r="D838" s="3" t="s">
        <v>1162</v>
      </c>
      <c r="E838" s="3" t="s">
        <v>22</v>
      </c>
      <c r="F838" s="3">
        <v>21.0</v>
      </c>
      <c r="G838" s="3">
        <v>0.0</v>
      </c>
      <c r="H838" s="3">
        <v>0.0</v>
      </c>
      <c r="I838" s="3">
        <v>315097.0</v>
      </c>
      <c r="J838" s="3">
        <v>8.6625</v>
      </c>
      <c r="L838" s="3" t="s">
        <v>24</v>
      </c>
      <c r="M838" s="5" t="str">
        <f t="shared" si="3"/>
        <v/>
      </c>
      <c r="N838" s="4">
        <f>if(C838=1,'Survival Probabilities'!$C$2,if(C838 = 2,'Survival Probabilities'!$C$3,if(C838 = 3,'Survival Probabilities'!$C$4,if(isblank(C838),1))))</f>
        <v>0.2428571429</v>
      </c>
      <c r="O838" s="4">
        <f>if(E838 = "male",'Survival Probabilities'!$C$5,if(E838="female",'Survival Probabilities'!$C$6,if(isblank(E838),1)))</f>
        <v>0.1889081456</v>
      </c>
      <c r="P838" s="4">
        <f>if(F838 &lt; 1,'Survival Probabilities'!$C$10,if(and(F838&gt;= 1, F838&lt;5),'Survival Probabilities'!$C$11, if(and(F838&gt;= 5, F838&lt;10),'Survival Probabilities'!$C$12,if(and(F838&gt;= 10, F838&lt;20),'Survival Probabilities'!$C$13,if(and(F838&gt;= 20, F838&lt;30),'Survival Probabilities'!$C$14,if(and(F838&gt;= 30, F838&lt;40),'Survival Probabilities'!$C$15,if(and(F838&gt;= 40, F838&lt;50),'Survival Probabilities'!$C$16,if(and(F838&gt;= 50, F838&lt;60),'Survival Probabilities'!$C$17,if(and(F838&gt;= 60, F838&lt;70),'Survival Probabilities'!$C$18,if(and(F838&gt;= 70, F838&lt;80),5%,if(and(F838&gt;= 80, F838&lt;90),5%,if(isblank(F838),1))))))))))))</f>
        <v>0.35</v>
      </c>
      <c r="Q838" s="4">
        <f>if(L838 = "C",'Survival Probabilities'!$C$7,if(L838="Q",'Survival Probabilities'!$C$8,if(L838="S",'Survival Probabilities'!$C$9,if(isblank(L838),1))))</f>
        <v>0.3369565217</v>
      </c>
      <c r="R838" s="5">
        <f>if(M838='Survival Probabilities'!$B$21,'Survival Probabilities'!$C$21,if(M838='Survival Probabilities'!$B$22,'Survival Probabilities'!$C$22,if(M838='Survival Probabilities'!$B$23,'Survival Probabilities'!$C$23,if(M838='Survival Probabilities'!$B$24,'Survival Probabilities'!$C$24,if(M838='Survival Probabilities'!$B$25,'Survival Probabilities'!$C$25,if(M838='Survival Probabilities'!$B$26,'Survival Probabilities'!$C$26,if(M838='Survival Probabilities'!$B$27,'Survival Probabilities'!$C$27,if(M838='Survival Probabilities'!$B$28,5%,if(M838="",1)))))))))</f>
        <v>1</v>
      </c>
      <c r="S838" s="4">
        <f t="shared" si="1"/>
        <v>0.005410575691</v>
      </c>
      <c r="T838" s="5">
        <f>if(S838&gt;='Survival Probabilities'!$J$4,1,0)</f>
        <v>0</v>
      </c>
      <c r="U838" s="5">
        <f t="shared" si="2"/>
        <v>1</v>
      </c>
    </row>
    <row r="839">
      <c r="A839" s="3">
        <v>838.0</v>
      </c>
      <c r="B839" s="3">
        <v>0.0</v>
      </c>
      <c r="C839" s="3">
        <v>3.0</v>
      </c>
      <c r="D839" s="3" t="s">
        <v>1163</v>
      </c>
      <c r="E839" s="3" t="s">
        <v>22</v>
      </c>
      <c r="G839" s="3">
        <v>0.0</v>
      </c>
      <c r="H839" s="3">
        <v>0.0</v>
      </c>
      <c r="I839" s="3">
        <v>392092.0</v>
      </c>
      <c r="J839" s="3">
        <v>8.05</v>
      </c>
      <c r="L839" s="3" t="s">
        <v>24</v>
      </c>
      <c r="M839" s="5" t="str">
        <f t="shared" si="3"/>
        <v/>
      </c>
      <c r="N839" s="4">
        <f>if(C839=1,'Survival Probabilities'!$C$2,if(C839 = 2,'Survival Probabilities'!$C$3,if(C839 = 3,'Survival Probabilities'!$C$4,if(isblank(C839),1))))</f>
        <v>0.2428571429</v>
      </c>
      <c r="O839" s="4">
        <f>if(E839 = "male",'Survival Probabilities'!$C$5,if(E839="female",'Survival Probabilities'!$C$6,if(isblank(E839),1)))</f>
        <v>0.1889081456</v>
      </c>
      <c r="P839" s="4">
        <f>if(F839 &lt; 1,'Survival Probabilities'!$C$10,if(and(F839&gt;= 1, F839&lt;5),'Survival Probabilities'!$C$11, if(and(F839&gt;= 5, F839&lt;10),'Survival Probabilities'!$C$12,if(and(F839&gt;= 10, F839&lt;20),'Survival Probabilities'!$C$13,if(and(F839&gt;= 20, F839&lt;30),'Survival Probabilities'!$C$14,if(and(F839&gt;= 30, F839&lt;40),'Survival Probabilities'!$C$15,if(and(F839&gt;= 40, F839&lt;50),'Survival Probabilities'!$C$16,if(and(F839&gt;= 50, F839&lt;60),'Survival Probabilities'!$C$17,if(and(F839&gt;= 60, F839&lt;70),'Survival Probabilities'!$C$18,if(and(F839&gt;= 70, F839&lt;80),5%,if(and(F839&gt;= 80, F839&lt;90),5%,if(isblank(F839),1))))))))))))</f>
        <v>1</v>
      </c>
      <c r="Q839" s="4">
        <f>if(L839 = "C",'Survival Probabilities'!$C$7,if(L839="Q",'Survival Probabilities'!$C$8,if(L839="S",'Survival Probabilities'!$C$9,if(isblank(L839),1))))</f>
        <v>0.3369565217</v>
      </c>
      <c r="R839" s="5">
        <f>if(M839='Survival Probabilities'!$B$21,'Survival Probabilities'!$C$21,if(M839='Survival Probabilities'!$B$22,'Survival Probabilities'!$C$22,if(M839='Survival Probabilities'!$B$23,'Survival Probabilities'!$C$23,if(M839='Survival Probabilities'!$B$24,'Survival Probabilities'!$C$24,if(M839='Survival Probabilities'!$B$25,'Survival Probabilities'!$C$25,if(M839='Survival Probabilities'!$B$26,'Survival Probabilities'!$C$26,if(M839='Survival Probabilities'!$B$27,'Survival Probabilities'!$C$27,if(M839='Survival Probabilities'!$B$28,5%,if(M839="",1)))))))))</f>
        <v>1</v>
      </c>
      <c r="S839" s="4">
        <f t="shared" si="1"/>
        <v>0.01545878769</v>
      </c>
      <c r="T839" s="5">
        <f>if(S839&gt;='Survival Probabilities'!$J$4,1,0)</f>
        <v>0</v>
      </c>
      <c r="U839" s="5">
        <f t="shared" si="2"/>
        <v>1</v>
      </c>
    </row>
    <row r="840">
      <c r="A840" s="3">
        <v>839.0</v>
      </c>
      <c r="B840" s="3">
        <v>1.0</v>
      </c>
      <c r="C840" s="3">
        <v>3.0</v>
      </c>
      <c r="D840" s="3" t="s">
        <v>1164</v>
      </c>
      <c r="E840" s="3" t="s">
        <v>22</v>
      </c>
      <c r="F840" s="3">
        <v>32.0</v>
      </c>
      <c r="G840" s="3">
        <v>0.0</v>
      </c>
      <c r="H840" s="3">
        <v>0.0</v>
      </c>
      <c r="I840" s="3">
        <v>1601.0</v>
      </c>
      <c r="J840" s="3">
        <v>56.4958</v>
      </c>
      <c r="L840" s="3" t="s">
        <v>24</v>
      </c>
      <c r="M840" s="5" t="str">
        <f t="shared" si="3"/>
        <v/>
      </c>
      <c r="N840" s="4">
        <f>if(C840=1,'Survival Probabilities'!$C$2,if(C840 = 2,'Survival Probabilities'!$C$3,if(C840 = 3,'Survival Probabilities'!$C$4,if(isblank(C840),1))))</f>
        <v>0.2428571429</v>
      </c>
      <c r="O840" s="4">
        <f>if(E840 = "male",'Survival Probabilities'!$C$5,if(E840="female",'Survival Probabilities'!$C$6,if(isblank(E840),1)))</f>
        <v>0.1889081456</v>
      </c>
      <c r="P840" s="4">
        <f>if(F840 &lt; 1,'Survival Probabilities'!$C$10,if(and(F840&gt;= 1, F840&lt;5),'Survival Probabilities'!$C$11, if(and(F840&gt;= 5, F840&lt;10),'Survival Probabilities'!$C$12,if(and(F840&gt;= 10, F840&lt;20),'Survival Probabilities'!$C$13,if(and(F840&gt;= 20, F840&lt;30),'Survival Probabilities'!$C$14,if(and(F840&gt;= 30, F840&lt;40),'Survival Probabilities'!$C$15,if(and(F840&gt;= 40, F840&lt;50),'Survival Probabilities'!$C$16,if(and(F840&gt;= 50, F840&lt;60),'Survival Probabilities'!$C$17,if(and(F840&gt;= 60, F840&lt;70),'Survival Probabilities'!$C$18,if(and(F840&gt;= 70, F840&lt;80),5%,if(and(F840&gt;= 80, F840&lt;90),5%,if(isblank(F840),1))))))))))))</f>
        <v>0.4371257485</v>
      </c>
      <c r="Q840" s="4">
        <f>if(L840 = "C",'Survival Probabilities'!$C$7,if(L840="Q",'Survival Probabilities'!$C$8,if(L840="S",'Survival Probabilities'!$C$9,if(isblank(L840),1))))</f>
        <v>0.3369565217</v>
      </c>
      <c r="R840" s="5">
        <f>if(M840='Survival Probabilities'!$B$21,'Survival Probabilities'!$C$21,if(M840='Survival Probabilities'!$B$22,'Survival Probabilities'!$C$22,if(M840='Survival Probabilities'!$B$23,'Survival Probabilities'!$C$23,if(M840='Survival Probabilities'!$B$24,'Survival Probabilities'!$C$24,if(M840='Survival Probabilities'!$B$25,'Survival Probabilities'!$C$25,if(M840='Survival Probabilities'!$B$26,'Survival Probabilities'!$C$26,if(M840='Survival Probabilities'!$B$27,'Survival Probabilities'!$C$27,if(M840='Survival Probabilities'!$B$28,5%,if(M840="",1)))))))))</f>
        <v>1</v>
      </c>
      <c r="S840" s="4">
        <f t="shared" si="1"/>
        <v>0.00675743414</v>
      </c>
      <c r="T840" s="5">
        <f>if(S840&gt;='Survival Probabilities'!$J$4,1,0)</f>
        <v>0</v>
      </c>
      <c r="U840" s="5">
        <f t="shared" si="2"/>
        <v>0</v>
      </c>
    </row>
    <row r="841">
      <c r="A841" s="3">
        <v>840.0</v>
      </c>
      <c r="B841" s="3">
        <v>1.0</v>
      </c>
      <c r="C841" s="3">
        <v>1.0</v>
      </c>
      <c r="D841" s="3" t="s">
        <v>1165</v>
      </c>
      <c r="E841" s="3" t="s">
        <v>22</v>
      </c>
      <c r="G841" s="3">
        <v>0.0</v>
      </c>
      <c r="H841" s="3">
        <v>0.0</v>
      </c>
      <c r="I841" s="3">
        <v>11774.0</v>
      </c>
      <c r="J841" s="3">
        <v>29.7</v>
      </c>
      <c r="K841" s="3" t="s">
        <v>1166</v>
      </c>
      <c r="L841" s="3" t="s">
        <v>29</v>
      </c>
      <c r="M841" s="5" t="str">
        <f t="shared" si="3"/>
        <v>C</v>
      </c>
      <c r="N841" s="4">
        <f>if(C841=1,'Survival Probabilities'!$C$2,if(C841 = 2,'Survival Probabilities'!$C$3,if(C841 = 3,'Survival Probabilities'!$C$4,if(isblank(C841),1))))</f>
        <v>0.6296296296</v>
      </c>
      <c r="O841" s="4">
        <f>if(E841 = "male",'Survival Probabilities'!$C$5,if(E841="female",'Survival Probabilities'!$C$6,if(isblank(E841),1)))</f>
        <v>0.1889081456</v>
      </c>
      <c r="P841" s="4">
        <f>if(F841 &lt; 1,'Survival Probabilities'!$C$10,if(and(F841&gt;= 1, F841&lt;5),'Survival Probabilities'!$C$11, if(and(F841&gt;= 5, F841&lt;10),'Survival Probabilities'!$C$12,if(and(F841&gt;= 10, F841&lt;20),'Survival Probabilities'!$C$13,if(and(F841&gt;= 20, F841&lt;30),'Survival Probabilities'!$C$14,if(and(F841&gt;= 30, F841&lt;40),'Survival Probabilities'!$C$15,if(and(F841&gt;= 40, F841&lt;50),'Survival Probabilities'!$C$16,if(and(F841&gt;= 50, F841&lt;60),'Survival Probabilities'!$C$17,if(and(F841&gt;= 60, F841&lt;70),'Survival Probabilities'!$C$18,if(and(F841&gt;= 70, F841&lt;80),5%,if(and(F841&gt;= 80, F841&lt;90),5%,if(isblank(F841),1))))))))))))</f>
        <v>1</v>
      </c>
      <c r="Q841" s="4">
        <f>if(L841 = "C",'Survival Probabilities'!$C$7,if(L841="Q",'Survival Probabilities'!$C$8,if(L841="S",'Survival Probabilities'!$C$9,if(isblank(L841),1))))</f>
        <v>0.5535714286</v>
      </c>
      <c r="R841" s="4">
        <f>if(M841='Survival Probabilities'!$B$21,'Survival Probabilities'!$C$21,if(M841='Survival Probabilities'!$B$22,'Survival Probabilities'!$C$22,if(M841='Survival Probabilities'!$B$23,'Survival Probabilities'!$C$23,if(M841='Survival Probabilities'!$B$24,'Survival Probabilities'!$C$24,if(M841='Survival Probabilities'!$B$25,'Survival Probabilities'!$C$25,if(M841='Survival Probabilities'!$B$26,'Survival Probabilities'!$C$26,if(M841='Survival Probabilities'!$B$27,'Survival Probabilities'!$C$27,if(M841='Survival Probabilities'!$B$28,5%,if(M841="",1)))))))))</f>
        <v>0.593220339</v>
      </c>
      <c r="S841" s="4">
        <f t="shared" si="1"/>
        <v>0.03905939765</v>
      </c>
      <c r="T841" s="5">
        <f>if(S841&gt;='Survival Probabilities'!$J$4,1,0)</f>
        <v>1</v>
      </c>
      <c r="U841" s="5">
        <f t="shared" si="2"/>
        <v>1</v>
      </c>
    </row>
    <row r="842">
      <c r="A842" s="3">
        <v>841.0</v>
      </c>
      <c r="B842" s="3">
        <v>0.0</v>
      </c>
      <c r="C842" s="3">
        <v>3.0</v>
      </c>
      <c r="D842" s="3" t="s">
        <v>1167</v>
      </c>
      <c r="E842" s="3" t="s">
        <v>22</v>
      </c>
      <c r="F842" s="3">
        <v>20.0</v>
      </c>
      <c r="G842" s="3">
        <v>0.0</v>
      </c>
      <c r="H842" s="3">
        <v>0.0</v>
      </c>
      <c r="I842" s="3" t="s">
        <v>1168</v>
      </c>
      <c r="J842" s="3">
        <v>7.925</v>
      </c>
      <c r="L842" s="3" t="s">
        <v>24</v>
      </c>
      <c r="M842" s="5" t="str">
        <f t="shared" si="3"/>
        <v/>
      </c>
      <c r="N842" s="4">
        <f>if(C842=1,'Survival Probabilities'!$C$2,if(C842 = 2,'Survival Probabilities'!$C$3,if(C842 = 3,'Survival Probabilities'!$C$4,if(isblank(C842),1))))</f>
        <v>0.2428571429</v>
      </c>
      <c r="O842" s="4">
        <f>if(E842 = "male",'Survival Probabilities'!$C$5,if(E842="female",'Survival Probabilities'!$C$6,if(isblank(E842),1)))</f>
        <v>0.1889081456</v>
      </c>
      <c r="P842" s="4">
        <f>if(F842 &lt; 1,'Survival Probabilities'!$C$10,if(and(F842&gt;= 1, F842&lt;5),'Survival Probabilities'!$C$11, if(and(F842&gt;= 5, F842&lt;10),'Survival Probabilities'!$C$12,if(and(F842&gt;= 10, F842&lt;20),'Survival Probabilities'!$C$13,if(and(F842&gt;= 20, F842&lt;30),'Survival Probabilities'!$C$14,if(and(F842&gt;= 30, F842&lt;40),'Survival Probabilities'!$C$15,if(and(F842&gt;= 40, F842&lt;50),'Survival Probabilities'!$C$16,if(and(F842&gt;= 50, F842&lt;60),'Survival Probabilities'!$C$17,if(and(F842&gt;= 60, F842&lt;70),'Survival Probabilities'!$C$18,if(and(F842&gt;= 70, F842&lt;80),5%,if(and(F842&gt;= 80, F842&lt;90),5%,if(isblank(F842),1))))))))))))</f>
        <v>0.35</v>
      </c>
      <c r="Q842" s="4">
        <f>if(L842 = "C",'Survival Probabilities'!$C$7,if(L842="Q",'Survival Probabilities'!$C$8,if(L842="S",'Survival Probabilities'!$C$9,if(isblank(L842),1))))</f>
        <v>0.3369565217</v>
      </c>
      <c r="R842" s="5">
        <f>if(M842='Survival Probabilities'!$B$21,'Survival Probabilities'!$C$21,if(M842='Survival Probabilities'!$B$22,'Survival Probabilities'!$C$22,if(M842='Survival Probabilities'!$B$23,'Survival Probabilities'!$C$23,if(M842='Survival Probabilities'!$B$24,'Survival Probabilities'!$C$24,if(M842='Survival Probabilities'!$B$25,'Survival Probabilities'!$C$25,if(M842='Survival Probabilities'!$B$26,'Survival Probabilities'!$C$26,if(M842='Survival Probabilities'!$B$27,'Survival Probabilities'!$C$27,if(M842='Survival Probabilities'!$B$28,5%,if(M842="",1)))))))))</f>
        <v>1</v>
      </c>
      <c r="S842" s="4">
        <f t="shared" si="1"/>
        <v>0.005410575691</v>
      </c>
      <c r="T842" s="5">
        <f>if(S842&gt;='Survival Probabilities'!$J$4,1,0)</f>
        <v>0</v>
      </c>
      <c r="U842" s="5">
        <f t="shared" si="2"/>
        <v>1</v>
      </c>
    </row>
    <row r="843">
      <c r="A843" s="3">
        <v>842.0</v>
      </c>
      <c r="B843" s="3">
        <v>0.0</v>
      </c>
      <c r="C843" s="3">
        <v>2.0</v>
      </c>
      <c r="D843" s="3" t="s">
        <v>1169</v>
      </c>
      <c r="E843" s="3" t="s">
        <v>22</v>
      </c>
      <c r="F843" s="3">
        <v>16.0</v>
      </c>
      <c r="G843" s="3">
        <v>0.0</v>
      </c>
      <c r="H843" s="3">
        <v>0.0</v>
      </c>
      <c r="I843" s="3" t="s">
        <v>1081</v>
      </c>
      <c r="J843" s="3">
        <v>10.5</v>
      </c>
      <c r="L843" s="3" t="s">
        <v>24</v>
      </c>
      <c r="M843" s="5" t="str">
        <f t="shared" si="3"/>
        <v/>
      </c>
      <c r="N843" s="4">
        <f>if(C843=1,'Survival Probabilities'!$C$2,if(C843 = 2,'Survival Probabilities'!$C$3,if(C843 = 3,'Survival Probabilities'!$C$4,if(isblank(C843),1))))</f>
        <v>0.472826087</v>
      </c>
      <c r="O843" s="4">
        <f>if(E843 = "male",'Survival Probabilities'!$C$5,if(E843="female",'Survival Probabilities'!$C$6,if(isblank(E843),1)))</f>
        <v>0.1889081456</v>
      </c>
      <c r="P843" s="4">
        <f>if(F843 &lt; 1,'Survival Probabilities'!$C$10,if(and(F843&gt;= 1, F843&lt;5),'Survival Probabilities'!$C$11, if(and(F843&gt;= 5, F843&lt;10),'Survival Probabilities'!$C$12,if(and(F843&gt;= 10, F843&lt;20),'Survival Probabilities'!$C$13,if(and(F843&gt;= 20, F843&lt;30),'Survival Probabilities'!$C$14,if(and(F843&gt;= 30, F843&lt;40),'Survival Probabilities'!$C$15,if(and(F843&gt;= 40, F843&lt;50),'Survival Probabilities'!$C$16,if(and(F843&gt;= 50, F843&lt;60),'Survival Probabilities'!$C$17,if(and(F843&gt;= 60, F843&lt;70),'Survival Probabilities'!$C$18,if(and(F843&gt;= 70, F843&lt;80),5%,if(and(F843&gt;= 80, F843&lt;90),5%,if(isblank(F843),1))))))))))))</f>
        <v>0.4019607843</v>
      </c>
      <c r="Q843" s="4">
        <f>if(L843 = "C",'Survival Probabilities'!$C$7,if(L843="Q",'Survival Probabilities'!$C$8,if(L843="S",'Survival Probabilities'!$C$9,if(isblank(L843),1))))</f>
        <v>0.3369565217</v>
      </c>
      <c r="R843" s="5">
        <f>if(M843='Survival Probabilities'!$B$21,'Survival Probabilities'!$C$21,if(M843='Survival Probabilities'!$B$22,'Survival Probabilities'!$C$22,if(M843='Survival Probabilities'!$B$23,'Survival Probabilities'!$C$23,if(M843='Survival Probabilities'!$B$24,'Survival Probabilities'!$C$24,if(M843='Survival Probabilities'!$B$25,'Survival Probabilities'!$C$25,if(M843='Survival Probabilities'!$B$26,'Survival Probabilities'!$C$26,if(M843='Survival Probabilities'!$B$27,'Survival Probabilities'!$C$27,if(M843='Survival Probabilities'!$B$28,5%,if(M843="",1)))))))))</f>
        <v>1</v>
      </c>
      <c r="S843" s="4">
        <f t="shared" si="1"/>
        <v>0.01209789096</v>
      </c>
      <c r="T843" s="5">
        <f>if(S843&gt;='Survival Probabilities'!$J$4,1,0)</f>
        <v>0</v>
      </c>
      <c r="U843" s="5">
        <f t="shared" si="2"/>
        <v>1</v>
      </c>
    </row>
    <row r="844">
      <c r="A844" s="3">
        <v>843.0</v>
      </c>
      <c r="B844" s="3">
        <v>1.0</v>
      </c>
      <c r="C844" s="3">
        <v>1.0</v>
      </c>
      <c r="D844" s="3" t="s">
        <v>1170</v>
      </c>
      <c r="E844" s="3" t="s">
        <v>26</v>
      </c>
      <c r="F844" s="3">
        <v>30.0</v>
      </c>
      <c r="G844" s="3">
        <v>0.0</v>
      </c>
      <c r="H844" s="3">
        <v>0.0</v>
      </c>
      <c r="I844" s="3">
        <v>113798.0</v>
      </c>
      <c r="J844" s="3">
        <v>31.0</v>
      </c>
      <c r="L844" s="3" t="s">
        <v>29</v>
      </c>
      <c r="M844" s="5" t="str">
        <f t="shared" si="3"/>
        <v/>
      </c>
      <c r="N844" s="4">
        <f>if(C844=1,'Survival Probabilities'!$C$2,if(C844 = 2,'Survival Probabilities'!$C$3,if(C844 = 3,'Survival Probabilities'!$C$4,if(isblank(C844),1))))</f>
        <v>0.6296296296</v>
      </c>
      <c r="O844" s="4">
        <f>if(E844 = "male",'Survival Probabilities'!$C$5,if(E844="female",'Survival Probabilities'!$C$6,if(isblank(E844),1)))</f>
        <v>0.7420382166</v>
      </c>
      <c r="P844" s="4">
        <f>if(F844 &lt; 1,'Survival Probabilities'!$C$10,if(and(F844&gt;= 1, F844&lt;5),'Survival Probabilities'!$C$11, if(and(F844&gt;= 5, F844&lt;10),'Survival Probabilities'!$C$12,if(and(F844&gt;= 10, F844&lt;20),'Survival Probabilities'!$C$13,if(and(F844&gt;= 20, F844&lt;30),'Survival Probabilities'!$C$14,if(and(F844&gt;= 30, F844&lt;40),'Survival Probabilities'!$C$15,if(and(F844&gt;= 40, F844&lt;50),'Survival Probabilities'!$C$16,if(and(F844&gt;= 50, F844&lt;60),'Survival Probabilities'!$C$17,if(and(F844&gt;= 60, F844&lt;70),'Survival Probabilities'!$C$18,if(and(F844&gt;= 70, F844&lt;80),5%,if(and(F844&gt;= 80, F844&lt;90),5%,if(isblank(F844),1))))))))))))</f>
        <v>0.4371257485</v>
      </c>
      <c r="Q844" s="4">
        <f>if(L844 = "C",'Survival Probabilities'!$C$7,if(L844="Q",'Survival Probabilities'!$C$8,if(L844="S",'Survival Probabilities'!$C$9,if(isblank(L844),1))))</f>
        <v>0.5535714286</v>
      </c>
      <c r="R844" s="5">
        <f>if(M844='Survival Probabilities'!$B$21,'Survival Probabilities'!$C$21,if(M844='Survival Probabilities'!$B$22,'Survival Probabilities'!$C$22,if(M844='Survival Probabilities'!$B$23,'Survival Probabilities'!$C$23,if(M844='Survival Probabilities'!$B$24,'Survival Probabilities'!$C$24,if(M844='Survival Probabilities'!$B$25,'Survival Probabilities'!$C$25,if(M844='Survival Probabilities'!$B$26,'Survival Probabilities'!$C$26,if(M844='Survival Probabilities'!$B$27,'Survival Probabilities'!$C$27,if(M844='Survival Probabilities'!$B$28,5%,if(M844="",1)))))))))</f>
        <v>1</v>
      </c>
      <c r="S844" s="4">
        <f t="shared" si="1"/>
        <v>0.1130554456</v>
      </c>
      <c r="T844" s="5">
        <f>if(S844&gt;='Survival Probabilities'!$J$4,1,0)</f>
        <v>1</v>
      </c>
      <c r="U844" s="5">
        <f t="shared" si="2"/>
        <v>1</v>
      </c>
    </row>
    <row r="845">
      <c r="A845" s="3">
        <v>844.0</v>
      </c>
      <c r="B845" s="3">
        <v>0.0</v>
      </c>
      <c r="C845" s="3">
        <v>3.0</v>
      </c>
      <c r="D845" s="3" t="s">
        <v>1171</v>
      </c>
      <c r="E845" s="3" t="s">
        <v>22</v>
      </c>
      <c r="F845" s="3">
        <v>34.5</v>
      </c>
      <c r="G845" s="3">
        <v>0.0</v>
      </c>
      <c r="H845" s="3">
        <v>0.0</v>
      </c>
      <c r="I845" s="3">
        <v>2683.0</v>
      </c>
      <c r="J845" s="3">
        <v>6.4375</v>
      </c>
      <c r="L845" s="3" t="s">
        <v>29</v>
      </c>
      <c r="M845" s="5" t="str">
        <f t="shared" si="3"/>
        <v/>
      </c>
      <c r="N845" s="4">
        <f>if(C845=1,'Survival Probabilities'!$C$2,if(C845 = 2,'Survival Probabilities'!$C$3,if(C845 = 3,'Survival Probabilities'!$C$4,if(isblank(C845),1))))</f>
        <v>0.2428571429</v>
      </c>
      <c r="O845" s="4">
        <f>if(E845 = "male",'Survival Probabilities'!$C$5,if(E845="female",'Survival Probabilities'!$C$6,if(isblank(E845),1)))</f>
        <v>0.1889081456</v>
      </c>
      <c r="P845" s="4">
        <f>if(F845 &lt; 1,'Survival Probabilities'!$C$10,if(and(F845&gt;= 1, F845&lt;5),'Survival Probabilities'!$C$11, if(and(F845&gt;= 5, F845&lt;10),'Survival Probabilities'!$C$12,if(and(F845&gt;= 10, F845&lt;20),'Survival Probabilities'!$C$13,if(and(F845&gt;= 20, F845&lt;30),'Survival Probabilities'!$C$14,if(and(F845&gt;= 30, F845&lt;40),'Survival Probabilities'!$C$15,if(and(F845&gt;= 40, F845&lt;50),'Survival Probabilities'!$C$16,if(and(F845&gt;= 50, F845&lt;60),'Survival Probabilities'!$C$17,if(and(F845&gt;= 60, F845&lt;70),'Survival Probabilities'!$C$18,if(and(F845&gt;= 70, F845&lt;80),5%,if(and(F845&gt;= 80, F845&lt;90),5%,if(isblank(F845),1))))))))))))</f>
        <v>0.4371257485</v>
      </c>
      <c r="Q845" s="4">
        <f>if(L845 = "C",'Survival Probabilities'!$C$7,if(L845="Q",'Survival Probabilities'!$C$8,if(L845="S",'Survival Probabilities'!$C$9,if(isblank(L845),1))))</f>
        <v>0.5535714286</v>
      </c>
      <c r="R845" s="5">
        <f>if(M845='Survival Probabilities'!$B$21,'Survival Probabilities'!$C$21,if(M845='Survival Probabilities'!$B$22,'Survival Probabilities'!$C$22,if(M845='Survival Probabilities'!$B$23,'Survival Probabilities'!$C$23,if(M845='Survival Probabilities'!$B$24,'Survival Probabilities'!$C$24,if(M845='Survival Probabilities'!$B$25,'Survival Probabilities'!$C$25,if(M845='Survival Probabilities'!$B$26,'Survival Probabilities'!$C$26,if(M845='Survival Probabilities'!$B$27,'Survival Probabilities'!$C$27,if(M845='Survival Probabilities'!$B$28,5%,if(M845="",1)))))))))</f>
        <v>1</v>
      </c>
      <c r="S845" s="4">
        <f t="shared" si="1"/>
        <v>0.01110149894</v>
      </c>
      <c r="T845" s="5">
        <f>if(S845&gt;='Survival Probabilities'!$J$4,1,0)</f>
        <v>0</v>
      </c>
      <c r="U845" s="5">
        <f t="shared" si="2"/>
        <v>1</v>
      </c>
    </row>
    <row r="846">
      <c r="A846" s="3">
        <v>845.0</v>
      </c>
      <c r="B846" s="3">
        <v>0.0</v>
      </c>
      <c r="C846" s="3">
        <v>3.0</v>
      </c>
      <c r="D846" s="3" t="s">
        <v>1172</v>
      </c>
      <c r="E846" s="3" t="s">
        <v>22</v>
      </c>
      <c r="F846" s="3">
        <v>17.0</v>
      </c>
      <c r="G846" s="3">
        <v>0.0</v>
      </c>
      <c r="H846" s="3">
        <v>0.0</v>
      </c>
      <c r="I846" s="3">
        <v>315090.0</v>
      </c>
      <c r="J846" s="3">
        <v>8.6625</v>
      </c>
      <c r="L846" s="3" t="s">
        <v>24</v>
      </c>
      <c r="M846" s="5" t="str">
        <f t="shared" si="3"/>
        <v/>
      </c>
      <c r="N846" s="4">
        <f>if(C846=1,'Survival Probabilities'!$C$2,if(C846 = 2,'Survival Probabilities'!$C$3,if(C846 = 3,'Survival Probabilities'!$C$4,if(isblank(C846),1))))</f>
        <v>0.2428571429</v>
      </c>
      <c r="O846" s="4">
        <f>if(E846 = "male",'Survival Probabilities'!$C$5,if(E846="female",'Survival Probabilities'!$C$6,if(isblank(E846),1)))</f>
        <v>0.1889081456</v>
      </c>
      <c r="P846" s="4">
        <f>if(F846 &lt; 1,'Survival Probabilities'!$C$10,if(and(F846&gt;= 1, F846&lt;5),'Survival Probabilities'!$C$11, if(and(F846&gt;= 5, F846&lt;10),'Survival Probabilities'!$C$12,if(and(F846&gt;= 10, F846&lt;20),'Survival Probabilities'!$C$13,if(and(F846&gt;= 20, F846&lt;30),'Survival Probabilities'!$C$14,if(and(F846&gt;= 30, F846&lt;40),'Survival Probabilities'!$C$15,if(and(F846&gt;= 40, F846&lt;50),'Survival Probabilities'!$C$16,if(and(F846&gt;= 50, F846&lt;60),'Survival Probabilities'!$C$17,if(and(F846&gt;= 60, F846&lt;70),'Survival Probabilities'!$C$18,if(and(F846&gt;= 70, F846&lt;80),5%,if(and(F846&gt;= 80, F846&lt;90),5%,if(isblank(F846),1))))))))))))</f>
        <v>0.4019607843</v>
      </c>
      <c r="Q846" s="4">
        <f>if(L846 = "C",'Survival Probabilities'!$C$7,if(L846="Q",'Survival Probabilities'!$C$8,if(L846="S",'Survival Probabilities'!$C$9,if(isblank(L846),1))))</f>
        <v>0.3369565217</v>
      </c>
      <c r="R846" s="5">
        <f>if(M846='Survival Probabilities'!$B$21,'Survival Probabilities'!$C$21,if(M846='Survival Probabilities'!$B$22,'Survival Probabilities'!$C$22,if(M846='Survival Probabilities'!$B$23,'Survival Probabilities'!$C$23,if(M846='Survival Probabilities'!$B$24,'Survival Probabilities'!$C$24,if(M846='Survival Probabilities'!$B$25,'Survival Probabilities'!$C$25,if(M846='Survival Probabilities'!$B$26,'Survival Probabilities'!$C$26,if(M846='Survival Probabilities'!$B$27,'Survival Probabilities'!$C$27,if(M846='Survival Probabilities'!$B$28,5%,if(M846="",1)))))))))</f>
        <v>1</v>
      </c>
      <c r="S846" s="4">
        <f t="shared" si="1"/>
        <v>0.006213826424</v>
      </c>
      <c r="T846" s="5">
        <f>if(S846&gt;='Survival Probabilities'!$J$4,1,0)</f>
        <v>0</v>
      </c>
      <c r="U846" s="5">
        <f t="shared" si="2"/>
        <v>1</v>
      </c>
    </row>
    <row r="847">
      <c r="A847" s="3">
        <v>846.0</v>
      </c>
      <c r="B847" s="3">
        <v>0.0</v>
      </c>
      <c r="C847" s="3">
        <v>3.0</v>
      </c>
      <c r="D847" s="3" t="s">
        <v>1173</v>
      </c>
      <c r="E847" s="3" t="s">
        <v>22</v>
      </c>
      <c r="F847" s="3">
        <v>42.0</v>
      </c>
      <c r="G847" s="3">
        <v>0.0</v>
      </c>
      <c r="H847" s="3">
        <v>0.0</v>
      </c>
      <c r="I847" s="3" t="s">
        <v>1174</v>
      </c>
      <c r="J847" s="3">
        <v>7.55</v>
      </c>
      <c r="L847" s="3" t="s">
        <v>24</v>
      </c>
      <c r="M847" s="5" t="str">
        <f t="shared" si="3"/>
        <v/>
      </c>
      <c r="N847" s="4">
        <f>if(C847=1,'Survival Probabilities'!$C$2,if(C847 = 2,'Survival Probabilities'!$C$3,if(C847 = 3,'Survival Probabilities'!$C$4,if(isblank(C847),1))))</f>
        <v>0.2428571429</v>
      </c>
      <c r="O847" s="4">
        <f>if(E847 = "male",'Survival Probabilities'!$C$5,if(E847="female",'Survival Probabilities'!$C$6,if(isblank(E847),1)))</f>
        <v>0.1889081456</v>
      </c>
      <c r="P847" s="4">
        <f>if(F847 &lt; 1,'Survival Probabilities'!$C$10,if(and(F847&gt;= 1, F847&lt;5),'Survival Probabilities'!$C$11, if(and(F847&gt;= 5, F847&lt;10),'Survival Probabilities'!$C$12,if(and(F847&gt;= 10, F847&lt;20),'Survival Probabilities'!$C$13,if(and(F847&gt;= 20, F847&lt;30),'Survival Probabilities'!$C$14,if(and(F847&gt;= 30, F847&lt;40),'Survival Probabilities'!$C$15,if(and(F847&gt;= 40, F847&lt;50),'Survival Probabilities'!$C$16,if(and(F847&gt;= 50, F847&lt;60),'Survival Probabilities'!$C$17,if(and(F847&gt;= 60, F847&lt;70),'Survival Probabilities'!$C$18,if(and(F847&gt;= 70, F847&lt;80),5%,if(and(F847&gt;= 80, F847&lt;90),5%,if(isblank(F847),1))))))))))))</f>
        <v>0.3820224719</v>
      </c>
      <c r="Q847" s="4">
        <f>if(L847 = "C",'Survival Probabilities'!$C$7,if(L847="Q",'Survival Probabilities'!$C$8,if(L847="S",'Survival Probabilities'!$C$9,if(isblank(L847),1))))</f>
        <v>0.3369565217</v>
      </c>
      <c r="R847" s="5">
        <f>if(M847='Survival Probabilities'!$B$21,'Survival Probabilities'!$C$21,if(M847='Survival Probabilities'!$B$22,'Survival Probabilities'!$C$22,if(M847='Survival Probabilities'!$B$23,'Survival Probabilities'!$C$23,if(M847='Survival Probabilities'!$B$24,'Survival Probabilities'!$C$24,if(M847='Survival Probabilities'!$B$25,'Survival Probabilities'!$C$25,if(M847='Survival Probabilities'!$B$26,'Survival Probabilities'!$C$26,if(M847='Survival Probabilities'!$B$27,'Survival Probabilities'!$C$27,if(M847='Survival Probabilities'!$B$28,5%,if(M847="",1)))))))))</f>
        <v>1</v>
      </c>
      <c r="S847" s="4">
        <f t="shared" si="1"/>
        <v>0.005905604286</v>
      </c>
      <c r="T847" s="5">
        <f>if(S847&gt;='Survival Probabilities'!$J$4,1,0)</f>
        <v>0</v>
      </c>
      <c r="U847" s="5">
        <f t="shared" si="2"/>
        <v>1</v>
      </c>
    </row>
    <row r="848">
      <c r="A848" s="3">
        <v>847.0</v>
      </c>
      <c r="B848" s="3">
        <v>0.0</v>
      </c>
      <c r="C848" s="3">
        <v>3.0</v>
      </c>
      <c r="D848" s="3" t="s">
        <v>1175</v>
      </c>
      <c r="E848" s="3" t="s">
        <v>22</v>
      </c>
      <c r="G848" s="3">
        <v>8.0</v>
      </c>
      <c r="H848" s="3">
        <v>2.0</v>
      </c>
      <c r="I848" s="3" t="s">
        <v>260</v>
      </c>
      <c r="J848" s="3">
        <v>69.55</v>
      </c>
      <c r="L848" s="3" t="s">
        <v>24</v>
      </c>
      <c r="M848" s="5" t="str">
        <f t="shared" si="3"/>
        <v/>
      </c>
      <c r="N848" s="4">
        <f>if(C848=1,'Survival Probabilities'!$C$2,if(C848 = 2,'Survival Probabilities'!$C$3,if(C848 = 3,'Survival Probabilities'!$C$4,if(isblank(C848),1))))</f>
        <v>0.2428571429</v>
      </c>
      <c r="O848" s="4">
        <f>if(E848 = "male",'Survival Probabilities'!$C$5,if(E848="female",'Survival Probabilities'!$C$6,if(isblank(E848),1)))</f>
        <v>0.1889081456</v>
      </c>
      <c r="P848" s="4">
        <f>if(F848 &lt; 1,'Survival Probabilities'!$C$10,if(and(F848&gt;= 1, F848&lt;5),'Survival Probabilities'!$C$11, if(and(F848&gt;= 5, F848&lt;10),'Survival Probabilities'!$C$12,if(and(F848&gt;= 10, F848&lt;20),'Survival Probabilities'!$C$13,if(and(F848&gt;= 20, F848&lt;30),'Survival Probabilities'!$C$14,if(and(F848&gt;= 30, F848&lt;40),'Survival Probabilities'!$C$15,if(and(F848&gt;= 40, F848&lt;50),'Survival Probabilities'!$C$16,if(and(F848&gt;= 50, F848&lt;60),'Survival Probabilities'!$C$17,if(and(F848&gt;= 60, F848&lt;70),'Survival Probabilities'!$C$18,if(and(F848&gt;= 70, F848&lt;80),5%,if(and(F848&gt;= 80, F848&lt;90),5%,if(isblank(F848),1))))))))))))</f>
        <v>1</v>
      </c>
      <c r="Q848" s="4">
        <f>if(L848 = "C",'Survival Probabilities'!$C$7,if(L848="Q",'Survival Probabilities'!$C$8,if(L848="S",'Survival Probabilities'!$C$9,if(isblank(L848),1))))</f>
        <v>0.3369565217</v>
      </c>
      <c r="R848" s="5">
        <f>if(M848='Survival Probabilities'!$B$21,'Survival Probabilities'!$C$21,if(M848='Survival Probabilities'!$B$22,'Survival Probabilities'!$C$22,if(M848='Survival Probabilities'!$B$23,'Survival Probabilities'!$C$23,if(M848='Survival Probabilities'!$B$24,'Survival Probabilities'!$C$24,if(M848='Survival Probabilities'!$B$25,'Survival Probabilities'!$C$25,if(M848='Survival Probabilities'!$B$26,'Survival Probabilities'!$C$26,if(M848='Survival Probabilities'!$B$27,'Survival Probabilities'!$C$27,if(M848='Survival Probabilities'!$B$28,5%,if(M848="",1)))))))))</f>
        <v>1</v>
      </c>
      <c r="S848" s="4">
        <f t="shared" si="1"/>
        <v>0.01545878769</v>
      </c>
      <c r="T848" s="5">
        <f>if(S848&gt;='Survival Probabilities'!$J$4,1,0)</f>
        <v>0</v>
      </c>
      <c r="U848" s="5">
        <f t="shared" si="2"/>
        <v>1</v>
      </c>
    </row>
    <row r="849">
      <c r="A849" s="3">
        <v>848.0</v>
      </c>
      <c r="B849" s="3">
        <v>0.0</v>
      </c>
      <c r="C849" s="3">
        <v>3.0</v>
      </c>
      <c r="D849" s="3" t="s">
        <v>1176</v>
      </c>
      <c r="E849" s="3" t="s">
        <v>22</v>
      </c>
      <c r="F849" s="3">
        <v>35.0</v>
      </c>
      <c r="G849" s="3">
        <v>0.0</v>
      </c>
      <c r="H849" s="3">
        <v>0.0</v>
      </c>
      <c r="I849" s="3">
        <v>349213.0</v>
      </c>
      <c r="J849" s="3">
        <v>7.8958</v>
      </c>
      <c r="L849" s="3" t="s">
        <v>29</v>
      </c>
      <c r="M849" s="5" t="str">
        <f t="shared" si="3"/>
        <v/>
      </c>
      <c r="N849" s="4">
        <f>if(C849=1,'Survival Probabilities'!$C$2,if(C849 = 2,'Survival Probabilities'!$C$3,if(C849 = 3,'Survival Probabilities'!$C$4,if(isblank(C849),1))))</f>
        <v>0.2428571429</v>
      </c>
      <c r="O849" s="4">
        <f>if(E849 = "male",'Survival Probabilities'!$C$5,if(E849="female",'Survival Probabilities'!$C$6,if(isblank(E849),1)))</f>
        <v>0.1889081456</v>
      </c>
      <c r="P849" s="4">
        <f>if(F849 &lt; 1,'Survival Probabilities'!$C$10,if(and(F849&gt;= 1, F849&lt;5),'Survival Probabilities'!$C$11, if(and(F849&gt;= 5, F849&lt;10),'Survival Probabilities'!$C$12,if(and(F849&gt;= 10, F849&lt;20),'Survival Probabilities'!$C$13,if(and(F849&gt;= 20, F849&lt;30),'Survival Probabilities'!$C$14,if(and(F849&gt;= 30, F849&lt;40),'Survival Probabilities'!$C$15,if(and(F849&gt;= 40, F849&lt;50),'Survival Probabilities'!$C$16,if(and(F849&gt;= 50, F849&lt;60),'Survival Probabilities'!$C$17,if(and(F849&gt;= 60, F849&lt;70),'Survival Probabilities'!$C$18,if(and(F849&gt;= 70, F849&lt;80),5%,if(and(F849&gt;= 80, F849&lt;90),5%,if(isblank(F849),1))))))))))))</f>
        <v>0.4371257485</v>
      </c>
      <c r="Q849" s="4">
        <f>if(L849 = "C",'Survival Probabilities'!$C$7,if(L849="Q",'Survival Probabilities'!$C$8,if(L849="S",'Survival Probabilities'!$C$9,if(isblank(L849),1))))</f>
        <v>0.5535714286</v>
      </c>
      <c r="R849" s="5">
        <f>if(M849='Survival Probabilities'!$B$21,'Survival Probabilities'!$C$21,if(M849='Survival Probabilities'!$B$22,'Survival Probabilities'!$C$22,if(M849='Survival Probabilities'!$B$23,'Survival Probabilities'!$C$23,if(M849='Survival Probabilities'!$B$24,'Survival Probabilities'!$C$24,if(M849='Survival Probabilities'!$B$25,'Survival Probabilities'!$C$25,if(M849='Survival Probabilities'!$B$26,'Survival Probabilities'!$C$26,if(M849='Survival Probabilities'!$B$27,'Survival Probabilities'!$C$27,if(M849='Survival Probabilities'!$B$28,5%,if(M849="",1)))))))))</f>
        <v>1</v>
      </c>
      <c r="S849" s="4">
        <f t="shared" si="1"/>
        <v>0.01110149894</v>
      </c>
      <c r="T849" s="5">
        <f>if(S849&gt;='Survival Probabilities'!$J$4,1,0)</f>
        <v>0</v>
      </c>
      <c r="U849" s="5">
        <f t="shared" si="2"/>
        <v>1</v>
      </c>
    </row>
    <row r="850">
      <c r="A850" s="3">
        <v>849.0</v>
      </c>
      <c r="B850" s="3">
        <v>0.0</v>
      </c>
      <c r="C850" s="3">
        <v>2.0</v>
      </c>
      <c r="D850" s="3" t="s">
        <v>1177</v>
      </c>
      <c r="E850" s="3" t="s">
        <v>22</v>
      </c>
      <c r="F850" s="3">
        <v>28.0</v>
      </c>
      <c r="G850" s="3">
        <v>0.0</v>
      </c>
      <c r="H850" s="3">
        <v>1.0</v>
      </c>
      <c r="I850" s="3">
        <v>248727.0</v>
      </c>
      <c r="J850" s="3">
        <v>33.0</v>
      </c>
      <c r="L850" s="3" t="s">
        <v>24</v>
      </c>
      <c r="M850" s="5" t="str">
        <f t="shared" si="3"/>
        <v/>
      </c>
      <c r="N850" s="4">
        <f>if(C850=1,'Survival Probabilities'!$C$2,if(C850 = 2,'Survival Probabilities'!$C$3,if(C850 = 3,'Survival Probabilities'!$C$4,if(isblank(C850),1))))</f>
        <v>0.472826087</v>
      </c>
      <c r="O850" s="4">
        <f>if(E850 = "male",'Survival Probabilities'!$C$5,if(E850="female",'Survival Probabilities'!$C$6,if(isblank(E850),1)))</f>
        <v>0.1889081456</v>
      </c>
      <c r="P850" s="4">
        <f>if(F850 &lt; 1,'Survival Probabilities'!$C$10,if(and(F850&gt;= 1, F850&lt;5),'Survival Probabilities'!$C$11, if(and(F850&gt;= 5, F850&lt;10),'Survival Probabilities'!$C$12,if(and(F850&gt;= 10, F850&lt;20),'Survival Probabilities'!$C$13,if(and(F850&gt;= 20, F850&lt;30),'Survival Probabilities'!$C$14,if(and(F850&gt;= 30, F850&lt;40),'Survival Probabilities'!$C$15,if(and(F850&gt;= 40, F850&lt;50),'Survival Probabilities'!$C$16,if(and(F850&gt;= 50, F850&lt;60),'Survival Probabilities'!$C$17,if(and(F850&gt;= 60, F850&lt;70),'Survival Probabilities'!$C$18,if(and(F850&gt;= 70, F850&lt;80),5%,if(and(F850&gt;= 80, F850&lt;90),5%,if(isblank(F850),1))))))))))))</f>
        <v>0.35</v>
      </c>
      <c r="Q850" s="4">
        <f>if(L850 = "C",'Survival Probabilities'!$C$7,if(L850="Q",'Survival Probabilities'!$C$8,if(L850="S",'Survival Probabilities'!$C$9,if(isblank(L850),1))))</f>
        <v>0.3369565217</v>
      </c>
      <c r="R850" s="5">
        <f>if(M850='Survival Probabilities'!$B$21,'Survival Probabilities'!$C$21,if(M850='Survival Probabilities'!$B$22,'Survival Probabilities'!$C$22,if(M850='Survival Probabilities'!$B$23,'Survival Probabilities'!$C$23,if(M850='Survival Probabilities'!$B$24,'Survival Probabilities'!$C$24,if(M850='Survival Probabilities'!$B$25,'Survival Probabilities'!$C$25,if(M850='Survival Probabilities'!$B$26,'Survival Probabilities'!$C$26,if(M850='Survival Probabilities'!$B$27,'Survival Probabilities'!$C$27,if(M850='Survival Probabilities'!$B$28,5%,if(M850="",1)))))))))</f>
        <v>1</v>
      </c>
      <c r="S850" s="4">
        <f t="shared" si="1"/>
        <v>0.01053401725</v>
      </c>
      <c r="T850" s="5">
        <f>if(S850&gt;='Survival Probabilities'!$J$4,1,0)</f>
        <v>0</v>
      </c>
      <c r="U850" s="5">
        <f t="shared" si="2"/>
        <v>1</v>
      </c>
    </row>
    <row r="851">
      <c r="A851" s="3">
        <v>850.0</v>
      </c>
      <c r="B851" s="3">
        <v>1.0</v>
      </c>
      <c r="C851" s="3">
        <v>1.0</v>
      </c>
      <c r="D851" s="3" t="s">
        <v>1178</v>
      </c>
      <c r="E851" s="3" t="s">
        <v>26</v>
      </c>
      <c r="G851" s="3">
        <v>1.0</v>
      </c>
      <c r="H851" s="3">
        <v>0.0</v>
      </c>
      <c r="I851" s="3">
        <v>17453.0</v>
      </c>
      <c r="J851" s="3">
        <v>89.1042</v>
      </c>
      <c r="K851" s="3" t="s">
        <v>664</v>
      </c>
      <c r="L851" s="3" t="s">
        <v>29</v>
      </c>
      <c r="M851" s="5" t="str">
        <f t="shared" si="3"/>
        <v>C</v>
      </c>
      <c r="N851" s="4">
        <f>if(C851=1,'Survival Probabilities'!$C$2,if(C851 = 2,'Survival Probabilities'!$C$3,if(C851 = 3,'Survival Probabilities'!$C$4,if(isblank(C851),1))))</f>
        <v>0.6296296296</v>
      </c>
      <c r="O851" s="4">
        <f>if(E851 = "male",'Survival Probabilities'!$C$5,if(E851="female",'Survival Probabilities'!$C$6,if(isblank(E851),1)))</f>
        <v>0.7420382166</v>
      </c>
      <c r="P851" s="4">
        <f>if(F851 &lt; 1,'Survival Probabilities'!$C$10,if(and(F851&gt;= 1, F851&lt;5),'Survival Probabilities'!$C$11, if(and(F851&gt;= 5, F851&lt;10),'Survival Probabilities'!$C$12,if(and(F851&gt;= 10, F851&lt;20),'Survival Probabilities'!$C$13,if(and(F851&gt;= 20, F851&lt;30),'Survival Probabilities'!$C$14,if(and(F851&gt;= 30, F851&lt;40),'Survival Probabilities'!$C$15,if(and(F851&gt;= 40, F851&lt;50),'Survival Probabilities'!$C$16,if(and(F851&gt;= 50, F851&lt;60),'Survival Probabilities'!$C$17,if(and(F851&gt;= 60, F851&lt;70),'Survival Probabilities'!$C$18,if(and(F851&gt;= 70, F851&lt;80),5%,if(and(F851&gt;= 80, F851&lt;90),5%,if(isblank(F851),1))))))))))))</f>
        <v>1</v>
      </c>
      <c r="Q851" s="4">
        <f>if(L851 = "C",'Survival Probabilities'!$C$7,if(L851="Q",'Survival Probabilities'!$C$8,if(L851="S",'Survival Probabilities'!$C$9,if(isblank(L851),1))))</f>
        <v>0.5535714286</v>
      </c>
      <c r="R851" s="4">
        <f>if(M851='Survival Probabilities'!$B$21,'Survival Probabilities'!$C$21,if(M851='Survival Probabilities'!$B$22,'Survival Probabilities'!$C$22,if(M851='Survival Probabilities'!$B$23,'Survival Probabilities'!$C$23,if(M851='Survival Probabilities'!$B$24,'Survival Probabilities'!$C$24,if(M851='Survival Probabilities'!$B$25,'Survival Probabilities'!$C$25,if(M851='Survival Probabilities'!$B$26,'Survival Probabilities'!$C$26,if(M851='Survival Probabilities'!$B$27,'Survival Probabilities'!$C$27,if(M851='Survival Probabilities'!$B$28,5%,if(M851="",1)))))))))</f>
        <v>0.593220339</v>
      </c>
      <c r="S851" s="4">
        <f t="shared" si="1"/>
        <v>0.1534267656</v>
      </c>
      <c r="T851" s="5">
        <f>if(S851&gt;='Survival Probabilities'!$J$4,1,0)</f>
        <v>1</v>
      </c>
      <c r="U851" s="5">
        <f t="shared" si="2"/>
        <v>1</v>
      </c>
    </row>
    <row r="852">
      <c r="A852" s="3">
        <v>851.0</v>
      </c>
      <c r="B852" s="3">
        <v>0.0</v>
      </c>
      <c r="C852" s="3">
        <v>3.0</v>
      </c>
      <c r="D852" s="3" t="s">
        <v>1179</v>
      </c>
      <c r="E852" s="3" t="s">
        <v>22</v>
      </c>
      <c r="F852" s="3">
        <v>4.0</v>
      </c>
      <c r="G852" s="3">
        <v>4.0</v>
      </c>
      <c r="H852" s="3">
        <v>2.0</v>
      </c>
      <c r="I852" s="3">
        <v>347082.0</v>
      </c>
      <c r="J852" s="3">
        <v>31.275</v>
      </c>
      <c r="L852" s="3" t="s">
        <v>24</v>
      </c>
      <c r="M852" s="5" t="str">
        <f t="shared" si="3"/>
        <v/>
      </c>
      <c r="N852" s="4">
        <f>if(C852=1,'Survival Probabilities'!$C$2,if(C852 = 2,'Survival Probabilities'!$C$3,if(C852 = 3,'Survival Probabilities'!$C$4,if(isblank(C852),1))))</f>
        <v>0.2428571429</v>
      </c>
      <c r="O852" s="4">
        <f>if(E852 = "male",'Survival Probabilities'!$C$5,if(E852="female",'Survival Probabilities'!$C$6,if(isblank(E852),1)))</f>
        <v>0.1889081456</v>
      </c>
      <c r="P852" s="4">
        <f>if(F852 &lt; 1,'Survival Probabilities'!$C$10,if(and(F852&gt;= 1, F852&lt;5),'Survival Probabilities'!$C$11, if(and(F852&gt;= 5, F852&lt;10),'Survival Probabilities'!$C$12,if(and(F852&gt;= 10, F852&lt;20),'Survival Probabilities'!$C$13,if(and(F852&gt;= 20, F852&lt;30),'Survival Probabilities'!$C$14,if(and(F852&gt;= 30, F852&lt;40),'Survival Probabilities'!$C$15,if(and(F852&gt;= 40, F852&lt;50),'Survival Probabilities'!$C$16,if(and(F852&gt;= 50, F852&lt;60),'Survival Probabilities'!$C$17,if(and(F852&gt;= 60, F852&lt;70),'Survival Probabilities'!$C$18,if(and(F852&gt;= 70, F852&lt;80),5%,if(and(F852&gt;= 80, F852&lt;90),5%,if(isblank(F852),1))))))))))))</f>
        <v>0.6060606061</v>
      </c>
      <c r="Q852" s="4">
        <f>if(L852 = "C",'Survival Probabilities'!$C$7,if(L852="Q",'Survival Probabilities'!$C$8,if(L852="S",'Survival Probabilities'!$C$9,if(isblank(L852),1))))</f>
        <v>0.3369565217</v>
      </c>
      <c r="R852" s="5">
        <f>if(M852='Survival Probabilities'!$B$21,'Survival Probabilities'!$C$21,if(M852='Survival Probabilities'!$B$22,'Survival Probabilities'!$C$22,if(M852='Survival Probabilities'!$B$23,'Survival Probabilities'!$C$23,if(M852='Survival Probabilities'!$B$24,'Survival Probabilities'!$C$24,if(M852='Survival Probabilities'!$B$25,'Survival Probabilities'!$C$25,if(M852='Survival Probabilities'!$B$26,'Survival Probabilities'!$C$26,if(M852='Survival Probabilities'!$B$27,'Survival Probabilities'!$C$27,if(M852='Survival Probabilities'!$B$28,5%,if(M852="",1)))))))))</f>
        <v>1</v>
      </c>
      <c r="S852" s="4">
        <f t="shared" si="1"/>
        <v>0.009368962236</v>
      </c>
      <c r="T852" s="5">
        <f>if(S852&gt;='Survival Probabilities'!$J$4,1,0)</f>
        <v>0</v>
      </c>
      <c r="U852" s="5">
        <f t="shared" si="2"/>
        <v>1</v>
      </c>
    </row>
    <row r="853">
      <c r="A853" s="3">
        <v>852.0</v>
      </c>
      <c r="B853" s="3">
        <v>0.0</v>
      </c>
      <c r="C853" s="3">
        <v>3.0</v>
      </c>
      <c r="D853" s="3" t="s">
        <v>1180</v>
      </c>
      <c r="E853" s="3" t="s">
        <v>22</v>
      </c>
      <c r="F853" s="3">
        <v>74.0</v>
      </c>
      <c r="G853" s="3">
        <v>0.0</v>
      </c>
      <c r="H853" s="3">
        <v>0.0</v>
      </c>
      <c r="I853" s="3">
        <v>347060.0</v>
      </c>
      <c r="J853" s="3">
        <v>7.775</v>
      </c>
      <c r="L853" s="3" t="s">
        <v>24</v>
      </c>
      <c r="M853" s="5" t="str">
        <f t="shared" si="3"/>
        <v/>
      </c>
      <c r="N853" s="4">
        <f>if(C853=1,'Survival Probabilities'!$C$2,if(C853 = 2,'Survival Probabilities'!$C$3,if(C853 = 3,'Survival Probabilities'!$C$4,if(isblank(C853),1))))</f>
        <v>0.2428571429</v>
      </c>
      <c r="O853" s="4">
        <f>if(E853 = "male",'Survival Probabilities'!$C$5,if(E853="female",'Survival Probabilities'!$C$6,if(isblank(E853),1)))</f>
        <v>0.1889081456</v>
      </c>
      <c r="P853" s="5">
        <f>if(F853 &lt; 1,'Survival Probabilities'!$C$10,if(and(F853&gt;= 1, F853&lt;5),'Survival Probabilities'!$C$11, if(and(F853&gt;= 5, F853&lt;10),'Survival Probabilities'!$C$12,if(and(F853&gt;= 10, F853&lt;20),'Survival Probabilities'!$C$13,if(and(F853&gt;= 20, F853&lt;30),'Survival Probabilities'!$C$14,if(and(F853&gt;= 30, F853&lt;40),'Survival Probabilities'!$C$15,if(and(F853&gt;= 40, F853&lt;50),'Survival Probabilities'!$C$16,if(and(F853&gt;= 50, F853&lt;60),'Survival Probabilities'!$C$17,if(and(F853&gt;= 60, F853&lt;70),'Survival Probabilities'!$C$18,if(and(F853&gt;= 70, F853&lt;80),5%,if(and(F853&gt;= 80, F853&lt;90),5%,if(isblank(F853),1))))))))))))</f>
        <v>0.05</v>
      </c>
      <c r="Q853" s="4">
        <f>if(L853 = "C",'Survival Probabilities'!$C$7,if(L853="Q",'Survival Probabilities'!$C$8,if(L853="S",'Survival Probabilities'!$C$9,if(isblank(L853),1))))</f>
        <v>0.3369565217</v>
      </c>
      <c r="R853" s="5">
        <f>if(M853='Survival Probabilities'!$B$21,'Survival Probabilities'!$C$21,if(M853='Survival Probabilities'!$B$22,'Survival Probabilities'!$C$22,if(M853='Survival Probabilities'!$B$23,'Survival Probabilities'!$C$23,if(M853='Survival Probabilities'!$B$24,'Survival Probabilities'!$C$24,if(M853='Survival Probabilities'!$B$25,'Survival Probabilities'!$C$25,if(M853='Survival Probabilities'!$B$26,'Survival Probabilities'!$C$26,if(M853='Survival Probabilities'!$B$27,'Survival Probabilities'!$C$27,if(M853='Survival Probabilities'!$B$28,5%,if(M853="",1)))))))))</f>
        <v>1</v>
      </c>
      <c r="S853" s="4">
        <f t="shared" si="1"/>
        <v>0.0007729393845</v>
      </c>
      <c r="T853" s="5">
        <f>if(S853&gt;='Survival Probabilities'!$J$4,1,0)</f>
        <v>0</v>
      </c>
      <c r="U853" s="5">
        <f t="shared" si="2"/>
        <v>1</v>
      </c>
    </row>
    <row r="854">
      <c r="A854" s="3">
        <v>853.0</v>
      </c>
      <c r="B854" s="3">
        <v>0.0</v>
      </c>
      <c r="C854" s="3">
        <v>3.0</v>
      </c>
      <c r="D854" s="3" t="s">
        <v>1181</v>
      </c>
      <c r="E854" s="3" t="s">
        <v>26</v>
      </c>
      <c r="F854" s="3">
        <v>9.0</v>
      </c>
      <c r="G854" s="3">
        <v>1.0</v>
      </c>
      <c r="H854" s="3">
        <v>1.0</v>
      </c>
      <c r="I854" s="3">
        <v>2678.0</v>
      </c>
      <c r="J854" s="3">
        <v>15.2458</v>
      </c>
      <c r="L854" s="3" t="s">
        <v>29</v>
      </c>
      <c r="M854" s="5" t="str">
        <f t="shared" si="3"/>
        <v/>
      </c>
      <c r="N854" s="4">
        <f>if(C854=1,'Survival Probabilities'!$C$2,if(C854 = 2,'Survival Probabilities'!$C$3,if(C854 = 3,'Survival Probabilities'!$C$4,if(isblank(C854),1))))</f>
        <v>0.2428571429</v>
      </c>
      <c r="O854" s="4">
        <f>if(E854 = "male",'Survival Probabilities'!$C$5,if(E854="female",'Survival Probabilities'!$C$6,if(isblank(E854),1)))</f>
        <v>0.7420382166</v>
      </c>
      <c r="P854" s="4">
        <f>if(F854 &lt; 1,'Survival Probabilities'!$C$10,if(and(F854&gt;= 1, F854&lt;5),'Survival Probabilities'!$C$11, if(and(F854&gt;= 5, F854&lt;10),'Survival Probabilities'!$C$12,if(and(F854&gt;= 10, F854&lt;20),'Survival Probabilities'!$C$13,if(and(F854&gt;= 20, F854&lt;30),'Survival Probabilities'!$C$14,if(and(F854&gt;= 30, F854&lt;40),'Survival Probabilities'!$C$15,if(and(F854&gt;= 40, F854&lt;50),'Survival Probabilities'!$C$16,if(and(F854&gt;= 50, F854&lt;60),'Survival Probabilities'!$C$17,if(and(F854&gt;= 60, F854&lt;70),'Survival Probabilities'!$C$18,if(and(F854&gt;= 70, F854&lt;80),5%,if(and(F854&gt;= 80, F854&lt;90),5%,if(isblank(F854),1))))))))))))</f>
        <v>0.5</v>
      </c>
      <c r="Q854" s="4">
        <f>if(L854 = "C",'Survival Probabilities'!$C$7,if(L854="Q",'Survival Probabilities'!$C$8,if(L854="S",'Survival Probabilities'!$C$9,if(isblank(L854),1))))</f>
        <v>0.5535714286</v>
      </c>
      <c r="R854" s="5">
        <f>if(M854='Survival Probabilities'!$B$21,'Survival Probabilities'!$C$21,if(M854='Survival Probabilities'!$B$22,'Survival Probabilities'!$C$22,if(M854='Survival Probabilities'!$B$23,'Survival Probabilities'!$C$23,if(M854='Survival Probabilities'!$B$24,'Survival Probabilities'!$C$24,if(M854='Survival Probabilities'!$B$25,'Survival Probabilities'!$C$25,if(M854='Survival Probabilities'!$B$26,'Survival Probabilities'!$C$26,if(M854='Survival Probabilities'!$B$27,'Survival Probabilities'!$C$27,if(M854='Survival Probabilities'!$B$28,5%,if(M854="",1)))))))))</f>
        <v>1</v>
      </c>
      <c r="S854" s="4">
        <f t="shared" si="1"/>
        <v>0.04987935461</v>
      </c>
      <c r="T854" s="5">
        <f>if(S854&gt;='Survival Probabilities'!$J$4,1,0)</f>
        <v>1</v>
      </c>
      <c r="U854" s="5">
        <f t="shared" si="2"/>
        <v>0</v>
      </c>
    </row>
    <row r="855">
      <c r="A855" s="3">
        <v>854.0</v>
      </c>
      <c r="B855" s="3">
        <v>1.0</v>
      </c>
      <c r="C855" s="3">
        <v>1.0</v>
      </c>
      <c r="D855" s="3" t="s">
        <v>1182</v>
      </c>
      <c r="E855" s="3" t="s">
        <v>26</v>
      </c>
      <c r="F855" s="3">
        <v>16.0</v>
      </c>
      <c r="G855" s="3">
        <v>0.0</v>
      </c>
      <c r="H855" s="3">
        <v>1.0</v>
      </c>
      <c r="I855" s="3" t="s">
        <v>1183</v>
      </c>
      <c r="J855" s="3">
        <v>39.4</v>
      </c>
      <c r="K855" s="3" t="s">
        <v>1184</v>
      </c>
      <c r="L855" s="3" t="s">
        <v>24</v>
      </c>
      <c r="M855" s="5" t="str">
        <f t="shared" si="3"/>
        <v>D</v>
      </c>
      <c r="N855" s="4">
        <f>if(C855=1,'Survival Probabilities'!$C$2,if(C855 = 2,'Survival Probabilities'!$C$3,if(C855 = 3,'Survival Probabilities'!$C$4,if(isblank(C855),1))))</f>
        <v>0.6296296296</v>
      </c>
      <c r="O855" s="4">
        <f>if(E855 = "male",'Survival Probabilities'!$C$5,if(E855="female",'Survival Probabilities'!$C$6,if(isblank(E855),1)))</f>
        <v>0.7420382166</v>
      </c>
      <c r="P855" s="4">
        <f>if(F855 &lt; 1,'Survival Probabilities'!$C$10,if(and(F855&gt;= 1, F855&lt;5),'Survival Probabilities'!$C$11, if(and(F855&gt;= 5, F855&lt;10),'Survival Probabilities'!$C$12,if(and(F855&gt;= 10, F855&lt;20),'Survival Probabilities'!$C$13,if(and(F855&gt;= 20, F855&lt;30),'Survival Probabilities'!$C$14,if(and(F855&gt;= 30, F855&lt;40),'Survival Probabilities'!$C$15,if(and(F855&gt;= 40, F855&lt;50),'Survival Probabilities'!$C$16,if(and(F855&gt;= 50, F855&lt;60),'Survival Probabilities'!$C$17,if(and(F855&gt;= 60, F855&lt;70),'Survival Probabilities'!$C$18,if(and(F855&gt;= 70, F855&lt;80),5%,if(and(F855&gt;= 80, F855&lt;90),5%,if(isblank(F855),1))))))))))))</f>
        <v>0.4019607843</v>
      </c>
      <c r="Q855" s="4">
        <f>if(L855 = "C",'Survival Probabilities'!$C$7,if(L855="Q",'Survival Probabilities'!$C$8,if(L855="S",'Survival Probabilities'!$C$9,if(isblank(L855),1))))</f>
        <v>0.3369565217</v>
      </c>
      <c r="R855" s="4">
        <f>if(M855='Survival Probabilities'!$B$21,'Survival Probabilities'!$C$21,if(M855='Survival Probabilities'!$B$22,'Survival Probabilities'!$C$22,if(M855='Survival Probabilities'!$B$23,'Survival Probabilities'!$C$23,if(M855='Survival Probabilities'!$B$24,'Survival Probabilities'!$C$24,if(M855='Survival Probabilities'!$B$25,'Survival Probabilities'!$C$25,if(M855='Survival Probabilities'!$B$26,'Survival Probabilities'!$C$26,if(M855='Survival Probabilities'!$B$27,'Survival Probabilities'!$C$27,if(M855='Survival Probabilities'!$B$28,5%,if(M855="",1)))))))))</f>
        <v>0.7575757576</v>
      </c>
      <c r="S855" s="4">
        <f t="shared" si="1"/>
        <v>0.04793967113</v>
      </c>
      <c r="T855" s="5">
        <f>if(S855&gt;='Survival Probabilities'!$J$4,1,0)</f>
        <v>1</v>
      </c>
      <c r="U855" s="5">
        <f t="shared" si="2"/>
        <v>1</v>
      </c>
    </row>
    <row r="856">
      <c r="A856" s="3">
        <v>855.0</v>
      </c>
      <c r="B856" s="3">
        <v>0.0</v>
      </c>
      <c r="C856" s="3">
        <v>2.0</v>
      </c>
      <c r="D856" s="3" t="s">
        <v>1185</v>
      </c>
      <c r="E856" s="3" t="s">
        <v>26</v>
      </c>
      <c r="F856" s="3">
        <v>44.0</v>
      </c>
      <c r="G856" s="3">
        <v>1.0</v>
      </c>
      <c r="H856" s="3">
        <v>0.0</v>
      </c>
      <c r="I856" s="3">
        <v>244252.0</v>
      </c>
      <c r="J856" s="3">
        <v>26.0</v>
      </c>
      <c r="L856" s="3" t="s">
        <v>24</v>
      </c>
      <c r="M856" s="5" t="str">
        <f t="shared" si="3"/>
        <v/>
      </c>
      <c r="N856" s="4">
        <f>if(C856=1,'Survival Probabilities'!$C$2,if(C856 = 2,'Survival Probabilities'!$C$3,if(C856 = 3,'Survival Probabilities'!$C$4,if(isblank(C856),1))))</f>
        <v>0.472826087</v>
      </c>
      <c r="O856" s="4">
        <f>if(E856 = "male",'Survival Probabilities'!$C$5,if(E856="female",'Survival Probabilities'!$C$6,if(isblank(E856),1)))</f>
        <v>0.7420382166</v>
      </c>
      <c r="P856" s="4">
        <f>if(F856 &lt; 1,'Survival Probabilities'!$C$10,if(and(F856&gt;= 1, F856&lt;5),'Survival Probabilities'!$C$11, if(and(F856&gt;= 5, F856&lt;10),'Survival Probabilities'!$C$12,if(and(F856&gt;= 10, F856&lt;20),'Survival Probabilities'!$C$13,if(and(F856&gt;= 20, F856&lt;30),'Survival Probabilities'!$C$14,if(and(F856&gt;= 30, F856&lt;40),'Survival Probabilities'!$C$15,if(and(F856&gt;= 40, F856&lt;50),'Survival Probabilities'!$C$16,if(and(F856&gt;= 50, F856&lt;60),'Survival Probabilities'!$C$17,if(and(F856&gt;= 60, F856&lt;70),'Survival Probabilities'!$C$18,if(and(F856&gt;= 70, F856&lt;80),5%,if(and(F856&gt;= 80, F856&lt;90),5%,if(isblank(F856),1))))))))))))</f>
        <v>0.3820224719</v>
      </c>
      <c r="Q856" s="4">
        <f>if(L856 = "C",'Survival Probabilities'!$C$7,if(L856="Q",'Survival Probabilities'!$C$8,if(L856="S",'Survival Probabilities'!$C$9,if(isblank(L856),1))))</f>
        <v>0.3369565217</v>
      </c>
      <c r="R856" s="5">
        <f>if(M856='Survival Probabilities'!$B$21,'Survival Probabilities'!$C$21,if(M856='Survival Probabilities'!$B$22,'Survival Probabilities'!$C$22,if(M856='Survival Probabilities'!$B$23,'Survival Probabilities'!$C$23,if(M856='Survival Probabilities'!$B$24,'Survival Probabilities'!$C$24,if(M856='Survival Probabilities'!$B$25,'Survival Probabilities'!$C$25,if(M856='Survival Probabilities'!$B$26,'Survival Probabilities'!$C$26,if(M856='Survival Probabilities'!$B$27,'Survival Probabilities'!$C$27,if(M856='Survival Probabilities'!$B$28,5%,if(M856="",1)))))))))</f>
        <v>1</v>
      </c>
      <c r="S856" s="4">
        <f t="shared" si="1"/>
        <v>0.04516380041</v>
      </c>
      <c r="T856" s="5">
        <f>if(S856&gt;='Survival Probabilities'!$J$4,1,0)</f>
        <v>1</v>
      </c>
      <c r="U856" s="5">
        <f t="shared" si="2"/>
        <v>0</v>
      </c>
    </row>
    <row r="857">
      <c r="A857" s="3">
        <v>856.0</v>
      </c>
      <c r="B857" s="3">
        <v>1.0</v>
      </c>
      <c r="C857" s="3">
        <v>3.0</v>
      </c>
      <c r="D857" s="3" t="s">
        <v>1186</v>
      </c>
      <c r="E857" s="3" t="s">
        <v>26</v>
      </c>
      <c r="F857" s="3">
        <v>18.0</v>
      </c>
      <c r="G857" s="3">
        <v>0.0</v>
      </c>
      <c r="H857" s="3">
        <v>1.0</v>
      </c>
      <c r="I857" s="3">
        <v>392091.0</v>
      </c>
      <c r="J857" s="3">
        <v>9.35</v>
      </c>
      <c r="L857" s="3" t="s">
        <v>24</v>
      </c>
      <c r="M857" s="5" t="str">
        <f t="shared" si="3"/>
        <v/>
      </c>
      <c r="N857" s="4">
        <f>if(C857=1,'Survival Probabilities'!$C$2,if(C857 = 2,'Survival Probabilities'!$C$3,if(C857 = 3,'Survival Probabilities'!$C$4,if(isblank(C857),1))))</f>
        <v>0.2428571429</v>
      </c>
      <c r="O857" s="4">
        <f>if(E857 = "male",'Survival Probabilities'!$C$5,if(E857="female",'Survival Probabilities'!$C$6,if(isblank(E857),1)))</f>
        <v>0.7420382166</v>
      </c>
      <c r="P857" s="4">
        <f>if(F857 &lt; 1,'Survival Probabilities'!$C$10,if(and(F857&gt;= 1, F857&lt;5),'Survival Probabilities'!$C$11, if(and(F857&gt;= 5, F857&lt;10),'Survival Probabilities'!$C$12,if(and(F857&gt;= 10, F857&lt;20),'Survival Probabilities'!$C$13,if(and(F857&gt;= 20, F857&lt;30),'Survival Probabilities'!$C$14,if(and(F857&gt;= 30, F857&lt;40),'Survival Probabilities'!$C$15,if(and(F857&gt;= 40, F857&lt;50),'Survival Probabilities'!$C$16,if(and(F857&gt;= 50, F857&lt;60),'Survival Probabilities'!$C$17,if(and(F857&gt;= 60, F857&lt;70),'Survival Probabilities'!$C$18,if(and(F857&gt;= 70, F857&lt;80),5%,if(and(F857&gt;= 80, F857&lt;90),5%,if(isblank(F857),1))))))))))))</f>
        <v>0.4019607843</v>
      </c>
      <c r="Q857" s="4">
        <f>if(L857 = "C",'Survival Probabilities'!$C$7,if(L857="Q",'Survival Probabilities'!$C$8,if(L857="S",'Survival Probabilities'!$C$9,if(isblank(L857),1))))</f>
        <v>0.3369565217</v>
      </c>
      <c r="R857" s="5">
        <f>if(M857='Survival Probabilities'!$B$21,'Survival Probabilities'!$C$21,if(M857='Survival Probabilities'!$B$22,'Survival Probabilities'!$C$22,if(M857='Survival Probabilities'!$B$23,'Survival Probabilities'!$C$23,if(M857='Survival Probabilities'!$B$24,'Survival Probabilities'!$C$24,if(M857='Survival Probabilities'!$B$25,'Survival Probabilities'!$C$25,if(M857='Survival Probabilities'!$B$26,'Survival Probabilities'!$C$26,if(M857='Survival Probabilities'!$B$27,'Survival Probabilities'!$C$27,if(M857='Survival Probabilities'!$B$28,5%,if(M857="",1)))))))))</f>
        <v>1</v>
      </c>
      <c r="S857" s="4">
        <f t="shared" si="1"/>
        <v>0.02440814113</v>
      </c>
      <c r="T857" s="5">
        <f>if(S857&gt;='Survival Probabilities'!$J$4,1,0)</f>
        <v>0</v>
      </c>
      <c r="U857" s="5">
        <f t="shared" si="2"/>
        <v>0</v>
      </c>
    </row>
    <row r="858">
      <c r="A858" s="3">
        <v>857.0</v>
      </c>
      <c r="B858" s="3">
        <v>1.0</v>
      </c>
      <c r="C858" s="3">
        <v>1.0</v>
      </c>
      <c r="D858" s="3" t="s">
        <v>1187</v>
      </c>
      <c r="E858" s="3" t="s">
        <v>26</v>
      </c>
      <c r="F858" s="3">
        <v>45.0</v>
      </c>
      <c r="G858" s="3">
        <v>1.0</v>
      </c>
      <c r="H858" s="3">
        <v>1.0</v>
      </c>
      <c r="I858" s="3">
        <v>36928.0</v>
      </c>
      <c r="J858" s="3">
        <v>164.8667</v>
      </c>
      <c r="L858" s="3" t="s">
        <v>24</v>
      </c>
      <c r="M858" s="5" t="str">
        <f t="shared" si="3"/>
        <v/>
      </c>
      <c r="N858" s="4">
        <f>if(C858=1,'Survival Probabilities'!$C$2,if(C858 = 2,'Survival Probabilities'!$C$3,if(C858 = 3,'Survival Probabilities'!$C$4,if(isblank(C858),1))))</f>
        <v>0.6296296296</v>
      </c>
      <c r="O858" s="4">
        <f>if(E858 = "male",'Survival Probabilities'!$C$5,if(E858="female",'Survival Probabilities'!$C$6,if(isblank(E858),1)))</f>
        <v>0.7420382166</v>
      </c>
      <c r="P858" s="4">
        <f>if(F858 &lt; 1,'Survival Probabilities'!$C$10,if(and(F858&gt;= 1, F858&lt;5),'Survival Probabilities'!$C$11, if(and(F858&gt;= 5, F858&lt;10),'Survival Probabilities'!$C$12,if(and(F858&gt;= 10, F858&lt;20),'Survival Probabilities'!$C$13,if(and(F858&gt;= 20, F858&lt;30),'Survival Probabilities'!$C$14,if(and(F858&gt;= 30, F858&lt;40),'Survival Probabilities'!$C$15,if(and(F858&gt;= 40, F858&lt;50),'Survival Probabilities'!$C$16,if(and(F858&gt;= 50, F858&lt;60),'Survival Probabilities'!$C$17,if(and(F858&gt;= 60, F858&lt;70),'Survival Probabilities'!$C$18,if(and(F858&gt;= 70, F858&lt;80),5%,if(and(F858&gt;= 80, F858&lt;90),5%,if(isblank(F858),1))))))))))))</f>
        <v>0.3820224719</v>
      </c>
      <c r="Q858" s="4">
        <f>if(L858 = "C",'Survival Probabilities'!$C$7,if(L858="Q",'Survival Probabilities'!$C$8,if(L858="S",'Survival Probabilities'!$C$9,if(isblank(L858),1))))</f>
        <v>0.3369565217</v>
      </c>
      <c r="R858" s="5">
        <f>if(M858='Survival Probabilities'!$B$21,'Survival Probabilities'!$C$21,if(M858='Survival Probabilities'!$B$22,'Survival Probabilities'!$C$22,if(M858='Survival Probabilities'!$B$23,'Survival Probabilities'!$C$23,if(M858='Survival Probabilities'!$B$24,'Survival Probabilities'!$C$24,if(M858='Survival Probabilities'!$B$25,'Survival Probabilities'!$C$25,if(M858='Survival Probabilities'!$B$26,'Survival Probabilities'!$C$26,if(M858='Survival Probabilities'!$B$27,'Survival Probabilities'!$C$27,if(M858='Survival Probabilities'!$B$28,5%,if(M858="",1)))))))))</f>
        <v>1</v>
      </c>
      <c r="S858" s="4">
        <f t="shared" si="1"/>
        <v>0.06014149326</v>
      </c>
      <c r="T858" s="5">
        <f>if(S858&gt;='Survival Probabilities'!$J$4,1,0)</f>
        <v>1</v>
      </c>
      <c r="U858" s="5">
        <f t="shared" si="2"/>
        <v>1</v>
      </c>
    </row>
    <row r="859">
      <c r="A859" s="3">
        <v>858.0</v>
      </c>
      <c r="B859" s="3">
        <v>1.0</v>
      </c>
      <c r="C859" s="3">
        <v>1.0</v>
      </c>
      <c r="D859" s="3" t="s">
        <v>1188</v>
      </c>
      <c r="E859" s="3" t="s">
        <v>22</v>
      </c>
      <c r="F859" s="3">
        <v>51.0</v>
      </c>
      <c r="G859" s="3">
        <v>0.0</v>
      </c>
      <c r="H859" s="3">
        <v>0.0</v>
      </c>
      <c r="I859" s="3">
        <v>113055.0</v>
      </c>
      <c r="J859" s="3">
        <v>26.55</v>
      </c>
      <c r="K859" s="3" t="s">
        <v>1189</v>
      </c>
      <c r="L859" s="3" t="s">
        <v>24</v>
      </c>
      <c r="M859" s="5" t="str">
        <f t="shared" si="3"/>
        <v>E</v>
      </c>
      <c r="N859" s="4">
        <f>if(C859=1,'Survival Probabilities'!$C$2,if(C859 = 2,'Survival Probabilities'!$C$3,if(C859 = 3,'Survival Probabilities'!$C$4,if(isblank(C859),1))))</f>
        <v>0.6296296296</v>
      </c>
      <c r="O859" s="4">
        <f>if(E859 = "male",'Survival Probabilities'!$C$5,if(E859="female",'Survival Probabilities'!$C$6,if(isblank(E859),1)))</f>
        <v>0.1889081456</v>
      </c>
      <c r="P859" s="4">
        <f>if(F859 &lt; 1,'Survival Probabilities'!$C$10,if(and(F859&gt;= 1, F859&lt;5),'Survival Probabilities'!$C$11, if(and(F859&gt;= 5, F859&lt;10),'Survival Probabilities'!$C$12,if(and(F859&gt;= 10, F859&lt;20),'Survival Probabilities'!$C$13,if(and(F859&gt;= 20, F859&lt;30),'Survival Probabilities'!$C$14,if(and(F859&gt;= 30, F859&lt;40),'Survival Probabilities'!$C$15,if(and(F859&gt;= 40, F859&lt;50),'Survival Probabilities'!$C$16,if(and(F859&gt;= 50, F859&lt;60),'Survival Probabilities'!$C$17,if(and(F859&gt;= 60, F859&lt;70),'Survival Probabilities'!$C$18,if(and(F859&gt;= 70, F859&lt;80),5%,if(and(F859&gt;= 80, F859&lt;90),5%,if(isblank(F859),1))))))))))))</f>
        <v>0.4166666667</v>
      </c>
      <c r="Q859" s="4">
        <f>if(L859 = "C",'Survival Probabilities'!$C$7,if(L859="Q",'Survival Probabilities'!$C$8,if(L859="S",'Survival Probabilities'!$C$9,if(isblank(L859),1))))</f>
        <v>0.3369565217</v>
      </c>
      <c r="R859" s="4">
        <f>if(M859='Survival Probabilities'!$B$21,'Survival Probabilities'!$C$21,if(M859='Survival Probabilities'!$B$22,'Survival Probabilities'!$C$22,if(M859='Survival Probabilities'!$B$23,'Survival Probabilities'!$C$23,if(M859='Survival Probabilities'!$B$24,'Survival Probabilities'!$C$24,if(M859='Survival Probabilities'!$B$25,'Survival Probabilities'!$C$25,if(M859='Survival Probabilities'!$B$26,'Survival Probabilities'!$C$26,if(M859='Survival Probabilities'!$B$27,'Survival Probabilities'!$C$27,if(M859='Survival Probabilities'!$B$28,5%,if(M859="",1)))))))))</f>
        <v>0.75</v>
      </c>
      <c r="S859" s="4">
        <f t="shared" si="1"/>
        <v>0.01252448077</v>
      </c>
      <c r="T859" s="5">
        <f>if(S859&gt;='Survival Probabilities'!$J$4,1,0)</f>
        <v>0</v>
      </c>
      <c r="U859" s="5">
        <f t="shared" si="2"/>
        <v>0</v>
      </c>
    </row>
    <row r="860">
      <c r="A860" s="3">
        <v>859.0</v>
      </c>
      <c r="B860" s="3">
        <v>1.0</v>
      </c>
      <c r="C860" s="3">
        <v>3.0</v>
      </c>
      <c r="D860" s="3" t="s">
        <v>1190</v>
      </c>
      <c r="E860" s="3" t="s">
        <v>26</v>
      </c>
      <c r="F860" s="3">
        <v>24.0</v>
      </c>
      <c r="G860" s="3">
        <v>0.0</v>
      </c>
      <c r="H860" s="3">
        <v>3.0</v>
      </c>
      <c r="I860" s="3">
        <v>2666.0</v>
      </c>
      <c r="J860" s="3">
        <v>19.2583</v>
      </c>
      <c r="L860" s="3" t="s">
        <v>29</v>
      </c>
      <c r="M860" s="5" t="str">
        <f t="shared" si="3"/>
        <v/>
      </c>
      <c r="N860" s="4">
        <f>if(C860=1,'Survival Probabilities'!$C$2,if(C860 = 2,'Survival Probabilities'!$C$3,if(C860 = 3,'Survival Probabilities'!$C$4,if(isblank(C860),1))))</f>
        <v>0.2428571429</v>
      </c>
      <c r="O860" s="4">
        <f>if(E860 = "male",'Survival Probabilities'!$C$5,if(E860="female",'Survival Probabilities'!$C$6,if(isblank(E860),1)))</f>
        <v>0.7420382166</v>
      </c>
      <c r="P860" s="4">
        <f>if(F860 &lt; 1,'Survival Probabilities'!$C$10,if(and(F860&gt;= 1, F860&lt;5),'Survival Probabilities'!$C$11, if(and(F860&gt;= 5, F860&lt;10),'Survival Probabilities'!$C$12,if(and(F860&gt;= 10, F860&lt;20),'Survival Probabilities'!$C$13,if(and(F860&gt;= 20, F860&lt;30),'Survival Probabilities'!$C$14,if(and(F860&gt;= 30, F860&lt;40),'Survival Probabilities'!$C$15,if(and(F860&gt;= 40, F860&lt;50),'Survival Probabilities'!$C$16,if(and(F860&gt;= 50, F860&lt;60),'Survival Probabilities'!$C$17,if(and(F860&gt;= 60, F860&lt;70),'Survival Probabilities'!$C$18,if(and(F860&gt;= 70, F860&lt;80),5%,if(and(F860&gt;= 80, F860&lt;90),5%,if(isblank(F860),1))))))))))))</f>
        <v>0.35</v>
      </c>
      <c r="Q860" s="4">
        <f>if(L860 = "C",'Survival Probabilities'!$C$7,if(L860="Q",'Survival Probabilities'!$C$8,if(L860="S",'Survival Probabilities'!$C$9,if(isblank(L860),1))))</f>
        <v>0.5535714286</v>
      </c>
      <c r="R860" s="5">
        <f>if(M860='Survival Probabilities'!$B$21,'Survival Probabilities'!$C$21,if(M860='Survival Probabilities'!$B$22,'Survival Probabilities'!$C$22,if(M860='Survival Probabilities'!$B$23,'Survival Probabilities'!$C$23,if(M860='Survival Probabilities'!$B$24,'Survival Probabilities'!$C$24,if(M860='Survival Probabilities'!$B$25,'Survival Probabilities'!$C$25,if(M860='Survival Probabilities'!$B$26,'Survival Probabilities'!$C$26,if(M860='Survival Probabilities'!$B$27,'Survival Probabilities'!$C$27,if(M860='Survival Probabilities'!$B$28,5%,if(M860="",1)))))))))</f>
        <v>1</v>
      </c>
      <c r="S860" s="4">
        <f t="shared" si="1"/>
        <v>0.03491554823</v>
      </c>
      <c r="T860" s="5">
        <f>if(S860&gt;='Survival Probabilities'!$J$4,1,0)</f>
        <v>1</v>
      </c>
      <c r="U860" s="5">
        <f t="shared" si="2"/>
        <v>1</v>
      </c>
    </row>
    <row r="861">
      <c r="A861" s="3">
        <v>860.0</v>
      </c>
      <c r="B861" s="3">
        <v>0.0</v>
      </c>
      <c r="C861" s="3">
        <v>3.0</v>
      </c>
      <c r="D861" s="3" t="s">
        <v>1191</v>
      </c>
      <c r="E861" s="3" t="s">
        <v>22</v>
      </c>
      <c r="G861" s="3">
        <v>0.0</v>
      </c>
      <c r="H861" s="3">
        <v>0.0</v>
      </c>
      <c r="I861" s="3">
        <v>2629.0</v>
      </c>
      <c r="J861" s="3">
        <v>7.2292</v>
      </c>
      <c r="L861" s="3" t="s">
        <v>29</v>
      </c>
      <c r="M861" s="5" t="str">
        <f t="shared" si="3"/>
        <v/>
      </c>
      <c r="N861" s="4">
        <f>if(C861=1,'Survival Probabilities'!$C$2,if(C861 = 2,'Survival Probabilities'!$C$3,if(C861 = 3,'Survival Probabilities'!$C$4,if(isblank(C861),1))))</f>
        <v>0.2428571429</v>
      </c>
      <c r="O861" s="4">
        <f>if(E861 = "male",'Survival Probabilities'!$C$5,if(E861="female",'Survival Probabilities'!$C$6,if(isblank(E861),1)))</f>
        <v>0.1889081456</v>
      </c>
      <c r="P861" s="4">
        <f>if(F861 &lt; 1,'Survival Probabilities'!$C$10,if(and(F861&gt;= 1, F861&lt;5),'Survival Probabilities'!$C$11, if(and(F861&gt;= 5, F861&lt;10),'Survival Probabilities'!$C$12,if(and(F861&gt;= 10, F861&lt;20),'Survival Probabilities'!$C$13,if(and(F861&gt;= 20, F861&lt;30),'Survival Probabilities'!$C$14,if(and(F861&gt;= 30, F861&lt;40),'Survival Probabilities'!$C$15,if(and(F861&gt;= 40, F861&lt;50),'Survival Probabilities'!$C$16,if(and(F861&gt;= 50, F861&lt;60),'Survival Probabilities'!$C$17,if(and(F861&gt;= 60, F861&lt;70),'Survival Probabilities'!$C$18,if(and(F861&gt;= 70, F861&lt;80),5%,if(and(F861&gt;= 80, F861&lt;90),5%,if(isblank(F861),1))))))))))))</f>
        <v>1</v>
      </c>
      <c r="Q861" s="4">
        <f>if(L861 = "C",'Survival Probabilities'!$C$7,if(L861="Q",'Survival Probabilities'!$C$8,if(L861="S",'Survival Probabilities'!$C$9,if(isblank(L861),1))))</f>
        <v>0.5535714286</v>
      </c>
      <c r="R861" s="5">
        <f>if(M861='Survival Probabilities'!$B$21,'Survival Probabilities'!$C$21,if(M861='Survival Probabilities'!$B$22,'Survival Probabilities'!$C$22,if(M861='Survival Probabilities'!$B$23,'Survival Probabilities'!$C$23,if(M861='Survival Probabilities'!$B$24,'Survival Probabilities'!$C$24,if(M861='Survival Probabilities'!$B$25,'Survival Probabilities'!$C$25,if(M861='Survival Probabilities'!$B$26,'Survival Probabilities'!$C$26,if(M861='Survival Probabilities'!$B$27,'Survival Probabilities'!$C$27,if(M861='Survival Probabilities'!$B$28,5%,if(M861="",1)))))))))</f>
        <v>1</v>
      </c>
      <c r="S861" s="4">
        <f t="shared" si="1"/>
        <v>0.02539657978</v>
      </c>
      <c r="T861" s="5">
        <f>if(S861&gt;='Survival Probabilities'!$J$4,1,0)</f>
        <v>0</v>
      </c>
      <c r="U861" s="5">
        <f t="shared" si="2"/>
        <v>1</v>
      </c>
    </row>
    <row r="862">
      <c r="A862" s="3">
        <v>861.0</v>
      </c>
      <c r="B862" s="3">
        <v>0.0</v>
      </c>
      <c r="C862" s="3">
        <v>3.0</v>
      </c>
      <c r="D862" s="3" t="s">
        <v>1192</v>
      </c>
      <c r="E862" s="3" t="s">
        <v>22</v>
      </c>
      <c r="F862" s="3">
        <v>41.0</v>
      </c>
      <c r="G862" s="3">
        <v>2.0</v>
      </c>
      <c r="H862" s="3">
        <v>0.0</v>
      </c>
      <c r="I862" s="3">
        <v>350026.0</v>
      </c>
      <c r="J862" s="3">
        <v>14.1083</v>
      </c>
      <c r="L862" s="3" t="s">
        <v>24</v>
      </c>
      <c r="M862" s="5" t="str">
        <f t="shared" si="3"/>
        <v/>
      </c>
      <c r="N862" s="4">
        <f>if(C862=1,'Survival Probabilities'!$C$2,if(C862 = 2,'Survival Probabilities'!$C$3,if(C862 = 3,'Survival Probabilities'!$C$4,if(isblank(C862),1))))</f>
        <v>0.2428571429</v>
      </c>
      <c r="O862" s="4">
        <f>if(E862 = "male",'Survival Probabilities'!$C$5,if(E862="female",'Survival Probabilities'!$C$6,if(isblank(E862),1)))</f>
        <v>0.1889081456</v>
      </c>
      <c r="P862" s="4">
        <f>if(F862 &lt; 1,'Survival Probabilities'!$C$10,if(and(F862&gt;= 1, F862&lt;5),'Survival Probabilities'!$C$11, if(and(F862&gt;= 5, F862&lt;10),'Survival Probabilities'!$C$12,if(and(F862&gt;= 10, F862&lt;20),'Survival Probabilities'!$C$13,if(and(F862&gt;= 20, F862&lt;30),'Survival Probabilities'!$C$14,if(and(F862&gt;= 30, F862&lt;40),'Survival Probabilities'!$C$15,if(and(F862&gt;= 40, F862&lt;50),'Survival Probabilities'!$C$16,if(and(F862&gt;= 50, F862&lt;60),'Survival Probabilities'!$C$17,if(and(F862&gt;= 60, F862&lt;70),'Survival Probabilities'!$C$18,if(and(F862&gt;= 70, F862&lt;80),5%,if(and(F862&gt;= 80, F862&lt;90),5%,if(isblank(F862),1))))))))))))</f>
        <v>0.3820224719</v>
      </c>
      <c r="Q862" s="4">
        <f>if(L862 = "C",'Survival Probabilities'!$C$7,if(L862="Q",'Survival Probabilities'!$C$8,if(L862="S",'Survival Probabilities'!$C$9,if(isblank(L862),1))))</f>
        <v>0.3369565217</v>
      </c>
      <c r="R862" s="5">
        <f>if(M862='Survival Probabilities'!$B$21,'Survival Probabilities'!$C$21,if(M862='Survival Probabilities'!$B$22,'Survival Probabilities'!$C$22,if(M862='Survival Probabilities'!$B$23,'Survival Probabilities'!$C$23,if(M862='Survival Probabilities'!$B$24,'Survival Probabilities'!$C$24,if(M862='Survival Probabilities'!$B$25,'Survival Probabilities'!$C$25,if(M862='Survival Probabilities'!$B$26,'Survival Probabilities'!$C$26,if(M862='Survival Probabilities'!$B$27,'Survival Probabilities'!$C$27,if(M862='Survival Probabilities'!$B$28,5%,if(M862="",1)))))))))</f>
        <v>1</v>
      </c>
      <c r="S862" s="4">
        <f t="shared" si="1"/>
        <v>0.005905604286</v>
      </c>
      <c r="T862" s="5">
        <f>if(S862&gt;='Survival Probabilities'!$J$4,1,0)</f>
        <v>0</v>
      </c>
      <c r="U862" s="5">
        <f t="shared" si="2"/>
        <v>1</v>
      </c>
    </row>
    <row r="863">
      <c r="A863" s="3">
        <v>862.0</v>
      </c>
      <c r="B863" s="3">
        <v>0.0</v>
      </c>
      <c r="C863" s="3">
        <v>2.0</v>
      </c>
      <c r="D863" s="3" t="s">
        <v>1193</v>
      </c>
      <c r="E863" s="3" t="s">
        <v>22</v>
      </c>
      <c r="F863" s="3">
        <v>21.0</v>
      </c>
      <c r="G863" s="3">
        <v>1.0</v>
      </c>
      <c r="H863" s="3">
        <v>0.0</v>
      </c>
      <c r="I863" s="3">
        <v>28134.0</v>
      </c>
      <c r="J863" s="3">
        <v>11.5</v>
      </c>
      <c r="L863" s="3" t="s">
        <v>24</v>
      </c>
      <c r="M863" s="5" t="str">
        <f t="shared" si="3"/>
        <v/>
      </c>
      <c r="N863" s="4">
        <f>if(C863=1,'Survival Probabilities'!$C$2,if(C863 = 2,'Survival Probabilities'!$C$3,if(C863 = 3,'Survival Probabilities'!$C$4,if(isblank(C863),1))))</f>
        <v>0.472826087</v>
      </c>
      <c r="O863" s="4">
        <f>if(E863 = "male",'Survival Probabilities'!$C$5,if(E863="female",'Survival Probabilities'!$C$6,if(isblank(E863),1)))</f>
        <v>0.1889081456</v>
      </c>
      <c r="P863" s="4">
        <f>if(F863 &lt; 1,'Survival Probabilities'!$C$10,if(and(F863&gt;= 1, F863&lt;5),'Survival Probabilities'!$C$11, if(and(F863&gt;= 5, F863&lt;10),'Survival Probabilities'!$C$12,if(and(F863&gt;= 10, F863&lt;20),'Survival Probabilities'!$C$13,if(and(F863&gt;= 20, F863&lt;30),'Survival Probabilities'!$C$14,if(and(F863&gt;= 30, F863&lt;40),'Survival Probabilities'!$C$15,if(and(F863&gt;= 40, F863&lt;50),'Survival Probabilities'!$C$16,if(and(F863&gt;= 50, F863&lt;60),'Survival Probabilities'!$C$17,if(and(F863&gt;= 60, F863&lt;70),'Survival Probabilities'!$C$18,if(and(F863&gt;= 70, F863&lt;80),5%,if(and(F863&gt;= 80, F863&lt;90),5%,if(isblank(F863),1))))))))))))</f>
        <v>0.35</v>
      </c>
      <c r="Q863" s="4">
        <f>if(L863 = "C",'Survival Probabilities'!$C$7,if(L863="Q",'Survival Probabilities'!$C$8,if(L863="S",'Survival Probabilities'!$C$9,if(isblank(L863),1))))</f>
        <v>0.3369565217</v>
      </c>
      <c r="R863" s="5">
        <f>if(M863='Survival Probabilities'!$B$21,'Survival Probabilities'!$C$21,if(M863='Survival Probabilities'!$B$22,'Survival Probabilities'!$C$22,if(M863='Survival Probabilities'!$B$23,'Survival Probabilities'!$C$23,if(M863='Survival Probabilities'!$B$24,'Survival Probabilities'!$C$24,if(M863='Survival Probabilities'!$B$25,'Survival Probabilities'!$C$25,if(M863='Survival Probabilities'!$B$26,'Survival Probabilities'!$C$26,if(M863='Survival Probabilities'!$B$27,'Survival Probabilities'!$C$27,if(M863='Survival Probabilities'!$B$28,5%,if(M863="",1)))))))))</f>
        <v>1</v>
      </c>
      <c r="S863" s="4">
        <f t="shared" si="1"/>
        <v>0.01053401725</v>
      </c>
      <c r="T863" s="5">
        <f>if(S863&gt;='Survival Probabilities'!$J$4,1,0)</f>
        <v>0</v>
      </c>
      <c r="U863" s="5">
        <f t="shared" si="2"/>
        <v>1</v>
      </c>
    </row>
    <row r="864">
      <c r="A864" s="3">
        <v>863.0</v>
      </c>
      <c r="B864" s="3">
        <v>1.0</v>
      </c>
      <c r="C864" s="3">
        <v>1.0</v>
      </c>
      <c r="D864" s="3" t="s">
        <v>1194</v>
      </c>
      <c r="E864" s="3" t="s">
        <v>26</v>
      </c>
      <c r="F864" s="3">
        <v>48.0</v>
      </c>
      <c r="G864" s="3">
        <v>0.0</v>
      </c>
      <c r="H864" s="3">
        <v>0.0</v>
      </c>
      <c r="I864" s="3">
        <v>17466.0</v>
      </c>
      <c r="J864" s="3">
        <v>25.9292</v>
      </c>
      <c r="K864" s="3" t="s">
        <v>1114</v>
      </c>
      <c r="L864" s="3" t="s">
        <v>24</v>
      </c>
      <c r="M864" s="5" t="str">
        <f t="shared" si="3"/>
        <v>D</v>
      </c>
      <c r="N864" s="4">
        <f>if(C864=1,'Survival Probabilities'!$C$2,if(C864 = 2,'Survival Probabilities'!$C$3,if(C864 = 3,'Survival Probabilities'!$C$4,if(isblank(C864),1))))</f>
        <v>0.6296296296</v>
      </c>
      <c r="O864" s="4">
        <f>if(E864 = "male",'Survival Probabilities'!$C$5,if(E864="female",'Survival Probabilities'!$C$6,if(isblank(E864),1)))</f>
        <v>0.7420382166</v>
      </c>
      <c r="P864" s="4">
        <f>if(F864 &lt; 1,'Survival Probabilities'!$C$10,if(and(F864&gt;= 1, F864&lt;5),'Survival Probabilities'!$C$11, if(and(F864&gt;= 5, F864&lt;10),'Survival Probabilities'!$C$12,if(and(F864&gt;= 10, F864&lt;20),'Survival Probabilities'!$C$13,if(and(F864&gt;= 20, F864&lt;30),'Survival Probabilities'!$C$14,if(and(F864&gt;= 30, F864&lt;40),'Survival Probabilities'!$C$15,if(and(F864&gt;= 40, F864&lt;50),'Survival Probabilities'!$C$16,if(and(F864&gt;= 50, F864&lt;60),'Survival Probabilities'!$C$17,if(and(F864&gt;= 60, F864&lt;70),'Survival Probabilities'!$C$18,if(and(F864&gt;= 70, F864&lt;80),5%,if(and(F864&gt;= 80, F864&lt;90),5%,if(isblank(F864),1))))))))))))</f>
        <v>0.3820224719</v>
      </c>
      <c r="Q864" s="4">
        <f>if(L864 = "C",'Survival Probabilities'!$C$7,if(L864="Q",'Survival Probabilities'!$C$8,if(L864="S",'Survival Probabilities'!$C$9,if(isblank(L864),1))))</f>
        <v>0.3369565217</v>
      </c>
      <c r="R864" s="4">
        <f>if(M864='Survival Probabilities'!$B$21,'Survival Probabilities'!$C$21,if(M864='Survival Probabilities'!$B$22,'Survival Probabilities'!$C$22,if(M864='Survival Probabilities'!$B$23,'Survival Probabilities'!$C$23,if(M864='Survival Probabilities'!$B$24,'Survival Probabilities'!$C$24,if(M864='Survival Probabilities'!$B$25,'Survival Probabilities'!$C$25,if(M864='Survival Probabilities'!$B$26,'Survival Probabilities'!$C$26,if(M864='Survival Probabilities'!$B$27,'Survival Probabilities'!$C$27,if(M864='Survival Probabilities'!$B$28,5%,if(M864="",1)))))))))</f>
        <v>0.7575757576</v>
      </c>
      <c r="S864" s="4">
        <f t="shared" si="1"/>
        <v>0.04556173732</v>
      </c>
      <c r="T864" s="5">
        <f>if(S864&gt;='Survival Probabilities'!$J$4,1,0)</f>
        <v>1</v>
      </c>
      <c r="U864" s="5">
        <f t="shared" si="2"/>
        <v>1</v>
      </c>
    </row>
    <row r="865">
      <c r="A865" s="3">
        <v>864.0</v>
      </c>
      <c r="B865" s="3">
        <v>0.0</v>
      </c>
      <c r="C865" s="3">
        <v>3.0</v>
      </c>
      <c r="D865" s="3" t="s">
        <v>1195</v>
      </c>
      <c r="E865" s="3" t="s">
        <v>26</v>
      </c>
      <c r="G865" s="3">
        <v>8.0</v>
      </c>
      <c r="H865" s="3">
        <v>2.0</v>
      </c>
      <c r="I865" s="3" t="s">
        <v>260</v>
      </c>
      <c r="J865" s="3">
        <v>69.55</v>
      </c>
      <c r="L865" s="3" t="s">
        <v>24</v>
      </c>
      <c r="M865" s="5" t="str">
        <f t="shared" si="3"/>
        <v/>
      </c>
      <c r="N865" s="4">
        <f>if(C865=1,'Survival Probabilities'!$C$2,if(C865 = 2,'Survival Probabilities'!$C$3,if(C865 = 3,'Survival Probabilities'!$C$4,if(isblank(C865),1))))</f>
        <v>0.2428571429</v>
      </c>
      <c r="O865" s="4">
        <f>if(E865 = "male",'Survival Probabilities'!$C$5,if(E865="female",'Survival Probabilities'!$C$6,if(isblank(E865),1)))</f>
        <v>0.7420382166</v>
      </c>
      <c r="P865" s="4">
        <f>if(F865 &lt; 1,'Survival Probabilities'!$C$10,if(and(F865&gt;= 1, F865&lt;5),'Survival Probabilities'!$C$11, if(and(F865&gt;= 5, F865&lt;10),'Survival Probabilities'!$C$12,if(and(F865&gt;= 10, F865&lt;20),'Survival Probabilities'!$C$13,if(and(F865&gt;= 20, F865&lt;30),'Survival Probabilities'!$C$14,if(and(F865&gt;= 30, F865&lt;40),'Survival Probabilities'!$C$15,if(and(F865&gt;= 40, F865&lt;50),'Survival Probabilities'!$C$16,if(and(F865&gt;= 50, F865&lt;60),'Survival Probabilities'!$C$17,if(and(F865&gt;= 60, F865&lt;70),'Survival Probabilities'!$C$18,if(and(F865&gt;= 70, F865&lt;80),5%,if(and(F865&gt;= 80, F865&lt;90),5%,if(isblank(F865),1))))))))))))</f>
        <v>1</v>
      </c>
      <c r="Q865" s="4">
        <f>if(L865 = "C",'Survival Probabilities'!$C$7,if(L865="Q",'Survival Probabilities'!$C$8,if(L865="S",'Survival Probabilities'!$C$9,if(isblank(L865),1))))</f>
        <v>0.3369565217</v>
      </c>
      <c r="R865" s="5">
        <f>if(M865='Survival Probabilities'!$B$21,'Survival Probabilities'!$C$21,if(M865='Survival Probabilities'!$B$22,'Survival Probabilities'!$C$22,if(M865='Survival Probabilities'!$B$23,'Survival Probabilities'!$C$23,if(M865='Survival Probabilities'!$B$24,'Survival Probabilities'!$C$24,if(M865='Survival Probabilities'!$B$25,'Survival Probabilities'!$C$25,if(M865='Survival Probabilities'!$B$26,'Survival Probabilities'!$C$26,if(M865='Survival Probabilities'!$B$27,'Survival Probabilities'!$C$27,if(M865='Survival Probabilities'!$B$28,5%,if(M865="",1)))))))))</f>
        <v>1</v>
      </c>
      <c r="S865" s="4">
        <f t="shared" si="1"/>
        <v>0.06072269257</v>
      </c>
      <c r="T865" s="5">
        <f>if(S865&gt;='Survival Probabilities'!$J$4,1,0)</f>
        <v>1</v>
      </c>
      <c r="U865" s="5">
        <f t="shared" si="2"/>
        <v>0</v>
      </c>
    </row>
    <row r="866">
      <c r="A866" s="3">
        <v>865.0</v>
      </c>
      <c r="B866" s="3">
        <v>0.0</v>
      </c>
      <c r="C866" s="3">
        <v>2.0</v>
      </c>
      <c r="D866" s="3" t="s">
        <v>1196</v>
      </c>
      <c r="E866" s="3" t="s">
        <v>22</v>
      </c>
      <c r="F866" s="3">
        <v>24.0</v>
      </c>
      <c r="G866" s="3">
        <v>0.0</v>
      </c>
      <c r="H866" s="3">
        <v>0.0</v>
      </c>
      <c r="I866" s="3">
        <v>233866.0</v>
      </c>
      <c r="J866" s="3">
        <v>13.0</v>
      </c>
      <c r="L866" s="3" t="s">
        <v>24</v>
      </c>
      <c r="M866" s="5" t="str">
        <f t="shared" si="3"/>
        <v/>
      </c>
      <c r="N866" s="4">
        <f>if(C866=1,'Survival Probabilities'!$C$2,if(C866 = 2,'Survival Probabilities'!$C$3,if(C866 = 3,'Survival Probabilities'!$C$4,if(isblank(C866),1))))</f>
        <v>0.472826087</v>
      </c>
      <c r="O866" s="4">
        <f>if(E866 = "male",'Survival Probabilities'!$C$5,if(E866="female",'Survival Probabilities'!$C$6,if(isblank(E866),1)))</f>
        <v>0.1889081456</v>
      </c>
      <c r="P866" s="4">
        <f>if(F866 &lt; 1,'Survival Probabilities'!$C$10,if(and(F866&gt;= 1, F866&lt;5),'Survival Probabilities'!$C$11, if(and(F866&gt;= 5, F866&lt;10),'Survival Probabilities'!$C$12,if(and(F866&gt;= 10, F866&lt;20),'Survival Probabilities'!$C$13,if(and(F866&gt;= 20, F866&lt;30),'Survival Probabilities'!$C$14,if(and(F866&gt;= 30, F866&lt;40),'Survival Probabilities'!$C$15,if(and(F866&gt;= 40, F866&lt;50),'Survival Probabilities'!$C$16,if(and(F866&gt;= 50, F866&lt;60),'Survival Probabilities'!$C$17,if(and(F866&gt;= 60, F866&lt;70),'Survival Probabilities'!$C$18,if(and(F866&gt;= 70, F866&lt;80),5%,if(and(F866&gt;= 80, F866&lt;90),5%,if(isblank(F866),1))))))))))))</f>
        <v>0.35</v>
      </c>
      <c r="Q866" s="4">
        <f>if(L866 = "C",'Survival Probabilities'!$C$7,if(L866="Q",'Survival Probabilities'!$C$8,if(L866="S",'Survival Probabilities'!$C$9,if(isblank(L866),1))))</f>
        <v>0.3369565217</v>
      </c>
      <c r="R866" s="5">
        <f>if(M866='Survival Probabilities'!$B$21,'Survival Probabilities'!$C$21,if(M866='Survival Probabilities'!$B$22,'Survival Probabilities'!$C$22,if(M866='Survival Probabilities'!$B$23,'Survival Probabilities'!$C$23,if(M866='Survival Probabilities'!$B$24,'Survival Probabilities'!$C$24,if(M866='Survival Probabilities'!$B$25,'Survival Probabilities'!$C$25,if(M866='Survival Probabilities'!$B$26,'Survival Probabilities'!$C$26,if(M866='Survival Probabilities'!$B$27,'Survival Probabilities'!$C$27,if(M866='Survival Probabilities'!$B$28,5%,if(M866="",1)))))))))</f>
        <v>1</v>
      </c>
      <c r="S866" s="4">
        <f t="shared" si="1"/>
        <v>0.01053401725</v>
      </c>
      <c r="T866" s="5">
        <f>if(S866&gt;='Survival Probabilities'!$J$4,1,0)</f>
        <v>0</v>
      </c>
      <c r="U866" s="5">
        <f t="shared" si="2"/>
        <v>1</v>
      </c>
    </row>
    <row r="867">
      <c r="A867" s="3">
        <v>866.0</v>
      </c>
      <c r="B867" s="3">
        <v>1.0</v>
      </c>
      <c r="C867" s="3">
        <v>2.0</v>
      </c>
      <c r="D867" s="3" t="s">
        <v>1197</v>
      </c>
      <c r="E867" s="3" t="s">
        <v>26</v>
      </c>
      <c r="F867" s="3">
        <v>42.0</v>
      </c>
      <c r="G867" s="3">
        <v>0.0</v>
      </c>
      <c r="H867" s="3">
        <v>0.0</v>
      </c>
      <c r="I867" s="3">
        <v>236852.0</v>
      </c>
      <c r="J867" s="3">
        <v>13.0</v>
      </c>
      <c r="L867" s="3" t="s">
        <v>24</v>
      </c>
      <c r="M867" s="5" t="str">
        <f t="shared" si="3"/>
        <v/>
      </c>
      <c r="N867" s="4">
        <f>if(C867=1,'Survival Probabilities'!$C$2,if(C867 = 2,'Survival Probabilities'!$C$3,if(C867 = 3,'Survival Probabilities'!$C$4,if(isblank(C867),1))))</f>
        <v>0.472826087</v>
      </c>
      <c r="O867" s="4">
        <f>if(E867 = "male",'Survival Probabilities'!$C$5,if(E867="female",'Survival Probabilities'!$C$6,if(isblank(E867),1)))</f>
        <v>0.7420382166</v>
      </c>
      <c r="P867" s="4">
        <f>if(F867 &lt; 1,'Survival Probabilities'!$C$10,if(and(F867&gt;= 1, F867&lt;5),'Survival Probabilities'!$C$11, if(and(F867&gt;= 5, F867&lt;10),'Survival Probabilities'!$C$12,if(and(F867&gt;= 10, F867&lt;20),'Survival Probabilities'!$C$13,if(and(F867&gt;= 20, F867&lt;30),'Survival Probabilities'!$C$14,if(and(F867&gt;= 30, F867&lt;40),'Survival Probabilities'!$C$15,if(and(F867&gt;= 40, F867&lt;50),'Survival Probabilities'!$C$16,if(and(F867&gt;= 50, F867&lt;60),'Survival Probabilities'!$C$17,if(and(F867&gt;= 60, F867&lt;70),'Survival Probabilities'!$C$18,if(and(F867&gt;= 70, F867&lt;80),5%,if(and(F867&gt;= 80, F867&lt;90),5%,if(isblank(F867),1))))))))))))</f>
        <v>0.3820224719</v>
      </c>
      <c r="Q867" s="4">
        <f>if(L867 = "C",'Survival Probabilities'!$C$7,if(L867="Q",'Survival Probabilities'!$C$8,if(L867="S",'Survival Probabilities'!$C$9,if(isblank(L867),1))))</f>
        <v>0.3369565217</v>
      </c>
      <c r="R867" s="5">
        <f>if(M867='Survival Probabilities'!$B$21,'Survival Probabilities'!$C$21,if(M867='Survival Probabilities'!$B$22,'Survival Probabilities'!$C$22,if(M867='Survival Probabilities'!$B$23,'Survival Probabilities'!$C$23,if(M867='Survival Probabilities'!$B$24,'Survival Probabilities'!$C$24,if(M867='Survival Probabilities'!$B$25,'Survival Probabilities'!$C$25,if(M867='Survival Probabilities'!$B$26,'Survival Probabilities'!$C$26,if(M867='Survival Probabilities'!$B$27,'Survival Probabilities'!$C$27,if(M867='Survival Probabilities'!$B$28,5%,if(M867="",1)))))))))</f>
        <v>1</v>
      </c>
      <c r="S867" s="4">
        <f t="shared" si="1"/>
        <v>0.04516380041</v>
      </c>
      <c r="T867" s="5">
        <f>if(S867&gt;='Survival Probabilities'!$J$4,1,0)</f>
        <v>1</v>
      </c>
      <c r="U867" s="5">
        <f t="shared" si="2"/>
        <v>1</v>
      </c>
    </row>
    <row r="868">
      <c r="A868" s="3">
        <v>867.0</v>
      </c>
      <c r="B868" s="3">
        <v>1.0</v>
      </c>
      <c r="C868" s="3">
        <v>2.0</v>
      </c>
      <c r="D868" s="3" t="s">
        <v>1198</v>
      </c>
      <c r="E868" s="3" t="s">
        <v>26</v>
      </c>
      <c r="F868" s="3">
        <v>27.0</v>
      </c>
      <c r="G868" s="3">
        <v>1.0</v>
      </c>
      <c r="H868" s="3">
        <v>0.0</v>
      </c>
      <c r="I868" s="3" t="s">
        <v>1199</v>
      </c>
      <c r="J868" s="3">
        <v>13.8583</v>
      </c>
      <c r="L868" s="3" t="s">
        <v>29</v>
      </c>
      <c r="M868" s="5" t="str">
        <f t="shared" si="3"/>
        <v/>
      </c>
      <c r="N868" s="4">
        <f>if(C868=1,'Survival Probabilities'!$C$2,if(C868 = 2,'Survival Probabilities'!$C$3,if(C868 = 3,'Survival Probabilities'!$C$4,if(isblank(C868),1))))</f>
        <v>0.472826087</v>
      </c>
      <c r="O868" s="4">
        <f>if(E868 = "male",'Survival Probabilities'!$C$5,if(E868="female",'Survival Probabilities'!$C$6,if(isblank(E868),1)))</f>
        <v>0.7420382166</v>
      </c>
      <c r="P868" s="4">
        <f>if(F868 &lt; 1,'Survival Probabilities'!$C$10,if(and(F868&gt;= 1, F868&lt;5),'Survival Probabilities'!$C$11, if(and(F868&gt;= 5, F868&lt;10),'Survival Probabilities'!$C$12,if(and(F868&gt;= 10, F868&lt;20),'Survival Probabilities'!$C$13,if(and(F868&gt;= 20, F868&lt;30),'Survival Probabilities'!$C$14,if(and(F868&gt;= 30, F868&lt;40),'Survival Probabilities'!$C$15,if(and(F868&gt;= 40, F868&lt;50),'Survival Probabilities'!$C$16,if(and(F868&gt;= 50, F868&lt;60),'Survival Probabilities'!$C$17,if(and(F868&gt;= 60, F868&lt;70),'Survival Probabilities'!$C$18,if(and(F868&gt;= 70, F868&lt;80),5%,if(and(F868&gt;= 80, F868&lt;90),5%,if(isblank(F868),1))))))))))))</f>
        <v>0.35</v>
      </c>
      <c r="Q868" s="4">
        <f>if(L868 = "C",'Survival Probabilities'!$C$7,if(L868="Q",'Survival Probabilities'!$C$8,if(L868="S",'Survival Probabilities'!$C$9,if(isblank(L868),1))))</f>
        <v>0.5535714286</v>
      </c>
      <c r="R868" s="5">
        <f>if(M868='Survival Probabilities'!$B$21,'Survival Probabilities'!$C$21,if(M868='Survival Probabilities'!$B$22,'Survival Probabilities'!$C$22,if(M868='Survival Probabilities'!$B$23,'Survival Probabilities'!$C$23,if(M868='Survival Probabilities'!$B$24,'Survival Probabilities'!$C$24,if(M868='Survival Probabilities'!$B$25,'Survival Probabilities'!$C$25,if(M868='Survival Probabilities'!$B$26,'Survival Probabilities'!$C$26,if(M868='Survival Probabilities'!$B$27,'Survival Probabilities'!$C$27,if(M868='Survival Probabilities'!$B$28,5%,if(M868="",1)))))))))</f>
        <v>1</v>
      </c>
      <c r="S868" s="4">
        <f t="shared" si="1"/>
        <v>0.06797816135</v>
      </c>
      <c r="T868" s="5">
        <f>if(S868&gt;='Survival Probabilities'!$J$4,1,0)</f>
        <v>1</v>
      </c>
      <c r="U868" s="5">
        <f t="shared" si="2"/>
        <v>1</v>
      </c>
    </row>
    <row r="869">
      <c r="A869" s="3">
        <v>868.0</v>
      </c>
      <c r="B869" s="3">
        <v>0.0</v>
      </c>
      <c r="C869" s="3">
        <v>1.0</v>
      </c>
      <c r="D869" s="3" t="s">
        <v>1200</v>
      </c>
      <c r="E869" s="3" t="s">
        <v>22</v>
      </c>
      <c r="F869" s="3">
        <v>31.0</v>
      </c>
      <c r="G869" s="3">
        <v>0.0</v>
      </c>
      <c r="H869" s="3">
        <v>0.0</v>
      </c>
      <c r="I869" s="3" t="s">
        <v>1201</v>
      </c>
      <c r="J869" s="3">
        <v>50.4958</v>
      </c>
      <c r="K869" s="3" t="s">
        <v>1202</v>
      </c>
      <c r="L869" s="3" t="s">
        <v>24</v>
      </c>
      <c r="M869" s="5" t="str">
        <f t="shared" si="3"/>
        <v>A</v>
      </c>
      <c r="N869" s="4">
        <f>if(C869=1,'Survival Probabilities'!$C$2,if(C869 = 2,'Survival Probabilities'!$C$3,if(C869 = 3,'Survival Probabilities'!$C$4,if(isblank(C869),1))))</f>
        <v>0.6296296296</v>
      </c>
      <c r="O869" s="4">
        <f>if(E869 = "male",'Survival Probabilities'!$C$5,if(E869="female",'Survival Probabilities'!$C$6,if(isblank(E869),1)))</f>
        <v>0.1889081456</v>
      </c>
      <c r="P869" s="4">
        <f>if(F869 &lt; 1,'Survival Probabilities'!$C$10,if(and(F869&gt;= 1, F869&lt;5),'Survival Probabilities'!$C$11, if(and(F869&gt;= 5, F869&lt;10),'Survival Probabilities'!$C$12,if(and(F869&gt;= 10, F869&lt;20),'Survival Probabilities'!$C$13,if(and(F869&gt;= 20, F869&lt;30),'Survival Probabilities'!$C$14,if(and(F869&gt;= 30, F869&lt;40),'Survival Probabilities'!$C$15,if(and(F869&gt;= 40, F869&lt;50),'Survival Probabilities'!$C$16,if(and(F869&gt;= 50, F869&lt;60),'Survival Probabilities'!$C$17,if(and(F869&gt;= 60, F869&lt;70),'Survival Probabilities'!$C$18,if(and(F869&gt;= 70, F869&lt;80),5%,if(and(F869&gt;= 80, F869&lt;90),5%,if(isblank(F869),1))))))))))))</f>
        <v>0.4371257485</v>
      </c>
      <c r="Q869" s="4">
        <f>if(L869 = "C",'Survival Probabilities'!$C$7,if(L869="Q",'Survival Probabilities'!$C$8,if(L869="S",'Survival Probabilities'!$C$9,if(isblank(L869),1))))</f>
        <v>0.3369565217</v>
      </c>
      <c r="R869" s="4">
        <f>if(M869='Survival Probabilities'!$B$21,'Survival Probabilities'!$C$21,if(M869='Survival Probabilities'!$B$22,'Survival Probabilities'!$C$22,if(M869='Survival Probabilities'!$B$23,'Survival Probabilities'!$C$23,if(M869='Survival Probabilities'!$B$24,'Survival Probabilities'!$C$24,if(M869='Survival Probabilities'!$B$25,'Survival Probabilities'!$C$25,if(M869='Survival Probabilities'!$B$26,'Survival Probabilities'!$C$26,if(M869='Survival Probabilities'!$B$27,'Survival Probabilities'!$C$27,if(M869='Survival Probabilities'!$B$28,5%,if(M869="",1)))))))))</f>
        <v>0.4666666667</v>
      </c>
      <c r="S869" s="4">
        <f t="shared" si="1"/>
        <v>0.008175661058</v>
      </c>
      <c r="T869" s="5">
        <f>if(S869&gt;='Survival Probabilities'!$J$4,1,0)</f>
        <v>0</v>
      </c>
      <c r="U869" s="5">
        <f t="shared" si="2"/>
        <v>1</v>
      </c>
    </row>
    <row r="870">
      <c r="A870" s="3">
        <v>869.0</v>
      </c>
      <c r="B870" s="3">
        <v>0.0</v>
      </c>
      <c r="C870" s="3">
        <v>3.0</v>
      </c>
      <c r="D870" s="3" t="s">
        <v>1203</v>
      </c>
      <c r="E870" s="3" t="s">
        <v>22</v>
      </c>
      <c r="G870" s="3">
        <v>0.0</v>
      </c>
      <c r="H870" s="3">
        <v>0.0</v>
      </c>
      <c r="I870" s="3">
        <v>345777.0</v>
      </c>
      <c r="J870" s="3">
        <v>9.5</v>
      </c>
      <c r="L870" s="3" t="s">
        <v>24</v>
      </c>
      <c r="M870" s="5" t="str">
        <f t="shared" si="3"/>
        <v/>
      </c>
      <c r="N870" s="4">
        <f>if(C870=1,'Survival Probabilities'!$C$2,if(C870 = 2,'Survival Probabilities'!$C$3,if(C870 = 3,'Survival Probabilities'!$C$4,if(isblank(C870),1))))</f>
        <v>0.2428571429</v>
      </c>
      <c r="O870" s="4">
        <f>if(E870 = "male",'Survival Probabilities'!$C$5,if(E870="female",'Survival Probabilities'!$C$6,if(isblank(E870),1)))</f>
        <v>0.1889081456</v>
      </c>
      <c r="P870" s="4">
        <f>if(F870 &lt; 1,'Survival Probabilities'!$C$10,if(and(F870&gt;= 1, F870&lt;5),'Survival Probabilities'!$C$11, if(and(F870&gt;= 5, F870&lt;10),'Survival Probabilities'!$C$12,if(and(F870&gt;= 10, F870&lt;20),'Survival Probabilities'!$C$13,if(and(F870&gt;= 20, F870&lt;30),'Survival Probabilities'!$C$14,if(and(F870&gt;= 30, F870&lt;40),'Survival Probabilities'!$C$15,if(and(F870&gt;= 40, F870&lt;50),'Survival Probabilities'!$C$16,if(and(F870&gt;= 50, F870&lt;60),'Survival Probabilities'!$C$17,if(and(F870&gt;= 60, F870&lt;70),'Survival Probabilities'!$C$18,if(and(F870&gt;= 70, F870&lt;80),5%,if(and(F870&gt;= 80, F870&lt;90),5%,if(isblank(F870),1))))))))))))</f>
        <v>1</v>
      </c>
      <c r="Q870" s="4">
        <f>if(L870 = "C",'Survival Probabilities'!$C$7,if(L870="Q",'Survival Probabilities'!$C$8,if(L870="S",'Survival Probabilities'!$C$9,if(isblank(L870),1))))</f>
        <v>0.3369565217</v>
      </c>
      <c r="R870" s="5">
        <f>if(M870='Survival Probabilities'!$B$21,'Survival Probabilities'!$C$21,if(M870='Survival Probabilities'!$B$22,'Survival Probabilities'!$C$22,if(M870='Survival Probabilities'!$B$23,'Survival Probabilities'!$C$23,if(M870='Survival Probabilities'!$B$24,'Survival Probabilities'!$C$24,if(M870='Survival Probabilities'!$B$25,'Survival Probabilities'!$C$25,if(M870='Survival Probabilities'!$B$26,'Survival Probabilities'!$C$26,if(M870='Survival Probabilities'!$B$27,'Survival Probabilities'!$C$27,if(M870='Survival Probabilities'!$B$28,5%,if(M870="",1)))))))))</f>
        <v>1</v>
      </c>
      <c r="S870" s="4">
        <f t="shared" si="1"/>
        <v>0.01545878769</v>
      </c>
      <c r="T870" s="5">
        <f>if(S870&gt;='Survival Probabilities'!$J$4,1,0)</f>
        <v>0</v>
      </c>
      <c r="U870" s="5">
        <f t="shared" si="2"/>
        <v>1</v>
      </c>
    </row>
    <row r="871">
      <c r="A871" s="3">
        <v>870.0</v>
      </c>
      <c r="B871" s="3">
        <v>1.0</v>
      </c>
      <c r="C871" s="3">
        <v>3.0</v>
      </c>
      <c r="D871" s="3" t="s">
        <v>1204</v>
      </c>
      <c r="E871" s="3" t="s">
        <v>22</v>
      </c>
      <c r="F871" s="3">
        <v>4.0</v>
      </c>
      <c r="G871" s="3">
        <v>1.0</v>
      </c>
      <c r="H871" s="3">
        <v>1.0</v>
      </c>
      <c r="I871" s="3">
        <v>347742.0</v>
      </c>
      <c r="J871" s="3">
        <v>11.1333</v>
      </c>
      <c r="L871" s="3" t="s">
        <v>24</v>
      </c>
      <c r="M871" s="5" t="str">
        <f t="shared" si="3"/>
        <v/>
      </c>
      <c r="N871" s="4">
        <f>if(C871=1,'Survival Probabilities'!$C$2,if(C871 = 2,'Survival Probabilities'!$C$3,if(C871 = 3,'Survival Probabilities'!$C$4,if(isblank(C871),1))))</f>
        <v>0.2428571429</v>
      </c>
      <c r="O871" s="4">
        <f>if(E871 = "male",'Survival Probabilities'!$C$5,if(E871="female",'Survival Probabilities'!$C$6,if(isblank(E871),1)))</f>
        <v>0.1889081456</v>
      </c>
      <c r="P871" s="4">
        <f>if(F871 &lt; 1,'Survival Probabilities'!$C$10,if(and(F871&gt;= 1, F871&lt;5),'Survival Probabilities'!$C$11, if(and(F871&gt;= 5, F871&lt;10),'Survival Probabilities'!$C$12,if(and(F871&gt;= 10, F871&lt;20),'Survival Probabilities'!$C$13,if(and(F871&gt;= 20, F871&lt;30),'Survival Probabilities'!$C$14,if(and(F871&gt;= 30, F871&lt;40),'Survival Probabilities'!$C$15,if(and(F871&gt;= 40, F871&lt;50),'Survival Probabilities'!$C$16,if(and(F871&gt;= 50, F871&lt;60),'Survival Probabilities'!$C$17,if(and(F871&gt;= 60, F871&lt;70),'Survival Probabilities'!$C$18,if(and(F871&gt;= 70, F871&lt;80),5%,if(and(F871&gt;= 80, F871&lt;90),5%,if(isblank(F871),1))))))))))))</f>
        <v>0.6060606061</v>
      </c>
      <c r="Q871" s="4">
        <f>if(L871 = "C",'Survival Probabilities'!$C$7,if(L871="Q",'Survival Probabilities'!$C$8,if(L871="S",'Survival Probabilities'!$C$9,if(isblank(L871),1))))</f>
        <v>0.3369565217</v>
      </c>
      <c r="R871" s="5">
        <f>if(M871='Survival Probabilities'!$B$21,'Survival Probabilities'!$C$21,if(M871='Survival Probabilities'!$B$22,'Survival Probabilities'!$C$22,if(M871='Survival Probabilities'!$B$23,'Survival Probabilities'!$C$23,if(M871='Survival Probabilities'!$B$24,'Survival Probabilities'!$C$24,if(M871='Survival Probabilities'!$B$25,'Survival Probabilities'!$C$25,if(M871='Survival Probabilities'!$B$26,'Survival Probabilities'!$C$26,if(M871='Survival Probabilities'!$B$27,'Survival Probabilities'!$C$27,if(M871='Survival Probabilities'!$B$28,5%,if(M871="",1)))))))))</f>
        <v>1</v>
      </c>
      <c r="S871" s="4">
        <f t="shared" si="1"/>
        <v>0.009368962236</v>
      </c>
      <c r="T871" s="5">
        <f>if(S871&gt;='Survival Probabilities'!$J$4,1,0)</f>
        <v>0</v>
      </c>
      <c r="U871" s="5">
        <f t="shared" si="2"/>
        <v>0</v>
      </c>
    </row>
    <row r="872">
      <c r="A872" s="3">
        <v>871.0</v>
      </c>
      <c r="B872" s="3">
        <v>0.0</v>
      </c>
      <c r="C872" s="3">
        <v>3.0</v>
      </c>
      <c r="D872" s="3" t="s">
        <v>1205</v>
      </c>
      <c r="E872" s="3" t="s">
        <v>22</v>
      </c>
      <c r="F872" s="3">
        <v>26.0</v>
      </c>
      <c r="G872" s="3">
        <v>0.0</v>
      </c>
      <c r="H872" s="3">
        <v>0.0</v>
      </c>
      <c r="I872" s="3">
        <v>349248.0</v>
      </c>
      <c r="J872" s="3">
        <v>7.8958</v>
      </c>
      <c r="L872" s="3" t="s">
        <v>24</v>
      </c>
      <c r="M872" s="5" t="str">
        <f t="shared" si="3"/>
        <v/>
      </c>
      <c r="N872" s="4">
        <f>if(C872=1,'Survival Probabilities'!$C$2,if(C872 = 2,'Survival Probabilities'!$C$3,if(C872 = 3,'Survival Probabilities'!$C$4,if(isblank(C872),1))))</f>
        <v>0.2428571429</v>
      </c>
      <c r="O872" s="4">
        <f>if(E872 = "male",'Survival Probabilities'!$C$5,if(E872="female",'Survival Probabilities'!$C$6,if(isblank(E872),1)))</f>
        <v>0.1889081456</v>
      </c>
      <c r="P872" s="4">
        <f>if(F872 &lt; 1,'Survival Probabilities'!$C$10,if(and(F872&gt;= 1, F872&lt;5),'Survival Probabilities'!$C$11, if(and(F872&gt;= 5, F872&lt;10),'Survival Probabilities'!$C$12,if(and(F872&gt;= 10, F872&lt;20),'Survival Probabilities'!$C$13,if(and(F872&gt;= 20, F872&lt;30),'Survival Probabilities'!$C$14,if(and(F872&gt;= 30, F872&lt;40),'Survival Probabilities'!$C$15,if(and(F872&gt;= 40, F872&lt;50),'Survival Probabilities'!$C$16,if(and(F872&gt;= 50, F872&lt;60),'Survival Probabilities'!$C$17,if(and(F872&gt;= 60, F872&lt;70),'Survival Probabilities'!$C$18,if(and(F872&gt;= 70, F872&lt;80),5%,if(and(F872&gt;= 80, F872&lt;90),5%,if(isblank(F872),1))))))))))))</f>
        <v>0.35</v>
      </c>
      <c r="Q872" s="4">
        <f>if(L872 = "C",'Survival Probabilities'!$C$7,if(L872="Q",'Survival Probabilities'!$C$8,if(L872="S",'Survival Probabilities'!$C$9,if(isblank(L872),1))))</f>
        <v>0.3369565217</v>
      </c>
      <c r="R872" s="5">
        <f>if(M872='Survival Probabilities'!$B$21,'Survival Probabilities'!$C$21,if(M872='Survival Probabilities'!$B$22,'Survival Probabilities'!$C$22,if(M872='Survival Probabilities'!$B$23,'Survival Probabilities'!$C$23,if(M872='Survival Probabilities'!$B$24,'Survival Probabilities'!$C$24,if(M872='Survival Probabilities'!$B$25,'Survival Probabilities'!$C$25,if(M872='Survival Probabilities'!$B$26,'Survival Probabilities'!$C$26,if(M872='Survival Probabilities'!$B$27,'Survival Probabilities'!$C$27,if(M872='Survival Probabilities'!$B$28,5%,if(M872="",1)))))))))</f>
        <v>1</v>
      </c>
      <c r="S872" s="4">
        <f t="shared" si="1"/>
        <v>0.005410575691</v>
      </c>
      <c r="T872" s="5">
        <f>if(S872&gt;='Survival Probabilities'!$J$4,1,0)</f>
        <v>0</v>
      </c>
      <c r="U872" s="5">
        <f t="shared" si="2"/>
        <v>1</v>
      </c>
    </row>
    <row r="873">
      <c r="A873" s="3">
        <v>872.0</v>
      </c>
      <c r="B873" s="3">
        <v>1.0</v>
      </c>
      <c r="C873" s="3">
        <v>1.0</v>
      </c>
      <c r="D873" s="3" t="s">
        <v>1206</v>
      </c>
      <c r="E873" s="3" t="s">
        <v>26</v>
      </c>
      <c r="F873" s="3">
        <v>47.0</v>
      </c>
      <c r="G873" s="3">
        <v>1.0</v>
      </c>
      <c r="H873" s="3">
        <v>1.0</v>
      </c>
      <c r="I873" s="3">
        <v>11751.0</v>
      </c>
      <c r="J873" s="3">
        <v>52.5542</v>
      </c>
      <c r="K873" s="3" t="s">
        <v>386</v>
      </c>
      <c r="L873" s="3" t="s">
        <v>24</v>
      </c>
      <c r="M873" s="5" t="str">
        <f t="shared" si="3"/>
        <v>D</v>
      </c>
      <c r="N873" s="4">
        <f>if(C873=1,'Survival Probabilities'!$C$2,if(C873 = 2,'Survival Probabilities'!$C$3,if(C873 = 3,'Survival Probabilities'!$C$4,if(isblank(C873),1))))</f>
        <v>0.6296296296</v>
      </c>
      <c r="O873" s="4">
        <f>if(E873 = "male",'Survival Probabilities'!$C$5,if(E873="female",'Survival Probabilities'!$C$6,if(isblank(E873),1)))</f>
        <v>0.7420382166</v>
      </c>
      <c r="P873" s="4">
        <f>if(F873 &lt; 1,'Survival Probabilities'!$C$10,if(and(F873&gt;= 1, F873&lt;5),'Survival Probabilities'!$C$11, if(and(F873&gt;= 5, F873&lt;10),'Survival Probabilities'!$C$12,if(and(F873&gt;= 10, F873&lt;20),'Survival Probabilities'!$C$13,if(and(F873&gt;= 20, F873&lt;30),'Survival Probabilities'!$C$14,if(and(F873&gt;= 30, F873&lt;40),'Survival Probabilities'!$C$15,if(and(F873&gt;= 40, F873&lt;50),'Survival Probabilities'!$C$16,if(and(F873&gt;= 50, F873&lt;60),'Survival Probabilities'!$C$17,if(and(F873&gt;= 60, F873&lt;70),'Survival Probabilities'!$C$18,if(and(F873&gt;= 70, F873&lt;80),5%,if(and(F873&gt;= 80, F873&lt;90),5%,if(isblank(F873),1))))))))))))</f>
        <v>0.3820224719</v>
      </c>
      <c r="Q873" s="4">
        <f>if(L873 = "C",'Survival Probabilities'!$C$7,if(L873="Q",'Survival Probabilities'!$C$8,if(L873="S",'Survival Probabilities'!$C$9,if(isblank(L873),1))))</f>
        <v>0.3369565217</v>
      </c>
      <c r="R873" s="4">
        <f>if(M873='Survival Probabilities'!$B$21,'Survival Probabilities'!$C$21,if(M873='Survival Probabilities'!$B$22,'Survival Probabilities'!$C$22,if(M873='Survival Probabilities'!$B$23,'Survival Probabilities'!$C$23,if(M873='Survival Probabilities'!$B$24,'Survival Probabilities'!$C$24,if(M873='Survival Probabilities'!$B$25,'Survival Probabilities'!$C$25,if(M873='Survival Probabilities'!$B$26,'Survival Probabilities'!$C$26,if(M873='Survival Probabilities'!$B$27,'Survival Probabilities'!$C$27,if(M873='Survival Probabilities'!$B$28,5%,if(M873="",1)))))))))</f>
        <v>0.7575757576</v>
      </c>
      <c r="S873" s="4">
        <f t="shared" si="1"/>
        <v>0.04556173732</v>
      </c>
      <c r="T873" s="5">
        <f>if(S873&gt;='Survival Probabilities'!$J$4,1,0)</f>
        <v>1</v>
      </c>
      <c r="U873" s="5">
        <f t="shared" si="2"/>
        <v>1</v>
      </c>
    </row>
    <row r="874">
      <c r="A874" s="3">
        <v>873.0</v>
      </c>
      <c r="B874" s="3">
        <v>0.0</v>
      </c>
      <c r="C874" s="3">
        <v>1.0</v>
      </c>
      <c r="D874" s="3" t="s">
        <v>1207</v>
      </c>
      <c r="E874" s="3" t="s">
        <v>22</v>
      </c>
      <c r="F874" s="3">
        <v>33.0</v>
      </c>
      <c r="G874" s="3">
        <v>0.0</v>
      </c>
      <c r="H874" s="3">
        <v>0.0</v>
      </c>
      <c r="I874" s="3">
        <v>695.0</v>
      </c>
      <c r="J874" s="3">
        <v>5.0</v>
      </c>
      <c r="K874" s="3" t="s">
        <v>966</v>
      </c>
      <c r="L874" s="3" t="s">
        <v>24</v>
      </c>
      <c r="M874" s="5" t="str">
        <f t="shared" si="3"/>
        <v>B</v>
      </c>
      <c r="N874" s="4">
        <f>if(C874=1,'Survival Probabilities'!$C$2,if(C874 = 2,'Survival Probabilities'!$C$3,if(C874 = 3,'Survival Probabilities'!$C$4,if(isblank(C874),1))))</f>
        <v>0.6296296296</v>
      </c>
      <c r="O874" s="4">
        <f>if(E874 = "male",'Survival Probabilities'!$C$5,if(E874="female",'Survival Probabilities'!$C$6,if(isblank(E874),1)))</f>
        <v>0.1889081456</v>
      </c>
      <c r="P874" s="4">
        <f>if(F874 &lt; 1,'Survival Probabilities'!$C$10,if(and(F874&gt;= 1, F874&lt;5),'Survival Probabilities'!$C$11, if(and(F874&gt;= 5, F874&lt;10),'Survival Probabilities'!$C$12,if(and(F874&gt;= 10, F874&lt;20),'Survival Probabilities'!$C$13,if(and(F874&gt;= 20, F874&lt;30),'Survival Probabilities'!$C$14,if(and(F874&gt;= 30, F874&lt;40),'Survival Probabilities'!$C$15,if(and(F874&gt;= 40, F874&lt;50),'Survival Probabilities'!$C$16,if(and(F874&gt;= 50, F874&lt;60),'Survival Probabilities'!$C$17,if(and(F874&gt;= 60, F874&lt;70),'Survival Probabilities'!$C$18,if(and(F874&gt;= 70, F874&lt;80),5%,if(and(F874&gt;= 80, F874&lt;90),5%,if(isblank(F874),1))))))))))))</f>
        <v>0.4371257485</v>
      </c>
      <c r="Q874" s="4">
        <f>if(L874 = "C",'Survival Probabilities'!$C$7,if(L874="Q",'Survival Probabilities'!$C$8,if(L874="S",'Survival Probabilities'!$C$9,if(isblank(L874),1))))</f>
        <v>0.3369565217</v>
      </c>
      <c r="R874" s="4">
        <f>if(M874='Survival Probabilities'!$B$21,'Survival Probabilities'!$C$21,if(M874='Survival Probabilities'!$B$22,'Survival Probabilities'!$C$22,if(M874='Survival Probabilities'!$B$23,'Survival Probabilities'!$C$23,if(M874='Survival Probabilities'!$B$24,'Survival Probabilities'!$C$24,if(M874='Survival Probabilities'!$B$25,'Survival Probabilities'!$C$25,if(M874='Survival Probabilities'!$B$26,'Survival Probabilities'!$C$26,if(M874='Survival Probabilities'!$B$27,'Survival Probabilities'!$C$27,if(M874='Survival Probabilities'!$B$28,5%,if(M874="",1)))))))))</f>
        <v>0.7446808511</v>
      </c>
      <c r="S874" s="4">
        <f t="shared" si="1"/>
        <v>0.01304626765</v>
      </c>
      <c r="T874" s="5">
        <f>if(S874&gt;='Survival Probabilities'!$J$4,1,0)</f>
        <v>0</v>
      </c>
      <c r="U874" s="5">
        <f t="shared" si="2"/>
        <v>1</v>
      </c>
    </row>
    <row r="875">
      <c r="A875" s="3">
        <v>874.0</v>
      </c>
      <c r="B875" s="3">
        <v>0.0</v>
      </c>
      <c r="C875" s="3">
        <v>3.0</v>
      </c>
      <c r="D875" s="3" t="s">
        <v>1208</v>
      </c>
      <c r="E875" s="3" t="s">
        <v>22</v>
      </c>
      <c r="F875" s="3">
        <v>47.0</v>
      </c>
      <c r="G875" s="3">
        <v>0.0</v>
      </c>
      <c r="H875" s="3">
        <v>0.0</v>
      </c>
      <c r="I875" s="3">
        <v>345765.0</v>
      </c>
      <c r="J875" s="3">
        <v>9.0</v>
      </c>
      <c r="L875" s="3" t="s">
        <v>24</v>
      </c>
      <c r="M875" s="5" t="str">
        <f t="shared" si="3"/>
        <v/>
      </c>
      <c r="N875" s="4">
        <f>if(C875=1,'Survival Probabilities'!$C$2,if(C875 = 2,'Survival Probabilities'!$C$3,if(C875 = 3,'Survival Probabilities'!$C$4,if(isblank(C875),1))))</f>
        <v>0.2428571429</v>
      </c>
      <c r="O875" s="4">
        <f>if(E875 = "male",'Survival Probabilities'!$C$5,if(E875="female",'Survival Probabilities'!$C$6,if(isblank(E875),1)))</f>
        <v>0.1889081456</v>
      </c>
      <c r="P875" s="4">
        <f>if(F875 &lt; 1,'Survival Probabilities'!$C$10,if(and(F875&gt;= 1, F875&lt;5),'Survival Probabilities'!$C$11, if(and(F875&gt;= 5, F875&lt;10),'Survival Probabilities'!$C$12,if(and(F875&gt;= 10, F875&lt;20),'Survival Probabilities'!$C$13,if(and(F875&gt;= 20, F875&lt;30),'Survival Probabilities'!$C$14,if(and(F875&gt;= 30, F875&lt;40),'Survival Probabilities'!$C$15,if(and(F875&gt;= 40, F875&lt;50),'Survival Probabilities'!$C$16,if(and(F875&gt;= 50, F875&lt;60),'Survival Probabilities'!$C$17,if(and(F875&gt;= 60, F875&lt;70),'Survival Probabilities'!$C$18,if(and(F875&gt;= 70, F875&lt;80),5%,if(and(F875&gt;= 80, F875&lt;90),5%,if(isblank(F875),1))))))))))))</f>
        <v>0.3820224719</v>
      </c>
      <c r="Q875" s="4">
        <f>if(L875 = "C",'Survival Probabilities'!$C$7,if(L875="Q",'Survival Probabilities'!$C$8,if(L875="S",'Survival Probabilities'!$C$9,if(isblank(L875),1))))</f>
        <v>0.3369565217</v>
      </c>
      <c r="R875" s="5">
        <f>if(M875='Survival Probabilities'!$B$21,'Survival Probabilities'!$C$21,if(M875='Survival Probabilities'!$B$22,'Survival Probabilities'!$C$22,if(M875='Survival Probabilities'!$B$23,'Survival Probabilities'!$C$23,if(M875='Survival Probabilities'!$B$24,'Survival Probabilities'!$C$24,if(M875='Survival Probabilities'!$B$25,'Survival Probabilities'!$C$25,if(M875='Survival Probabilities'!$B$26,'Survival Probabilities'!$C$26,if(M875='Survival Probabilities'!$B$27,'Survival Probabilities'!$C$27,if(M875='Survival Probabilities'!$B$28,5%,if(M875="",1)))))))))</f>
        <v>1</v>
      </c>
      <c r="S875" s="4">
        <f t="shared" si="1"/>
        <v>0.005905604286</v>
      </c>
      <c r="T875" s="5">
        <f>if(S875&gt;='Survival Probabilities'!$J$4,1,0)</f>
        <v>0</v>
      </c>
      <c r="U875" s="5">
        <f t="shared" si="2"/>
        <v>1</v>
      </c>
    </row>
    <row r="876">
      <c r="A876" s="3">
        <v>875.0</v>
      </c>
      <c r="B876" s="3">
        <v>1.0</v>
      </c>
      <c r="C876" s="3">
        <v>2.0</v>
      </c>
      <c r="D876" s="3" t="s">
        <v>1209</v>
      </c>
      <c r="E876" s="3" t="s">
        <v>26</v>
      </c>
      <c r="F876" s="3">
        <v>28.0</v>
      </c>
      <c r="G876" s="3">
        <v>1.0</v>
      </c>
      <c r="H876" s="3">
        <v>0.0</v>
      </c>
      <c r="I876" s="3" t="s">
        <v>474</v>
      </c>
      <c r="J876" s="3">
        <v>24.0</v>
      </c>
      <c r="L876" s="3" t="s">
        <v>29</v>
      </c>
      <c r="M876" s="5" t="str">
        <f t="shared" si="3"/>
        <v/>
      </c>
      <c r="N876" s="4">
        <f>if(C876=1,'Survival Probabilities'!$C$2,if(C876 = 2,'Survival Probabilities'!$C$3,if(C876 = 3,'Survival Probabilities'!$C$4,if(isblank(C876),1))))</f>
        <v>0.472826087</v>
      </c>
      <c r="O876" s="4">
        <f>if(E876 = "male",'Survival Probabilities'!$C$5,if(E876="female",'Survival Probabilities'!$C$6,if(isblank(E876),1)))</f>
        <v>0.7420382166</v>
      </c>
      <c r="P876" s="4">
        <f>if(F876 &lt; 1,'Survival Probabilities'!$C$10,if(and(F876&gt;= 1, F876&lt;5),'Survival Probabilities'!$C$11, if(and(F876&gt;= 5, F876&lt;10),'Survival Probabilities'!$C$12,if(and(F876&gt;= 10, F876&lt;20),'Survival Probabilities'!$C$13,if(and(F876&gt;= 20, F876&lt;30),'Survival Probabilities'!$C$14,if(and(F876&gt;= 30, F876&lt;40),'Survival Probabilities'!$C$15,if(and(F876&gt;= 40, F876&lt;50),'Survival Probabilities'!$C$16,if(and(F876&gt;= 50, F876&lt;60),'Survival Probabilities'!$C$17,if(and(F876&gt;= 60, F876&lt;70),'Survival Probabilities'!$C$18,if(and(F876&gt;= 70, F876&lt;80),5%,if(and(F876&gt;= 80, F876&lt;90),5%,if(isblank(F876),1))))))))))))</f>
        <v>0.35</v>
      </c>
      <c r="Q876" s="4">
        <f>if(L876 = "C",'Survival Probabilities'!$C$7,if(L876="Q",'Survival Probabilities'!$C$8,if(L876="S",'Survival Probabilities'!$C$9,if(isblank(L876),1))))</f>
        <v>0.5535714286</v>
      </c>
      <c r="R876" s="5">
        <f>if(M876='Survival Probabilities'!$B$21,'Survival Probabilities'!$C$21,if(M876='Survival Probabilities'!$B$22,'Survival Probabilities'!$C$22,if(M876='Survival Probabilities'!$B$23,'Survival Probabilities'!$C$23,if(M876='Survival Probabilities'!$B$24,'Survival Probabilities'!$C$24,if(M876='Survival Probabilities'!$B$25,'Survival Probabilities'!$C$25,if(M876='Survival Probabilities'!$B$26,'Survival Probabilities'!$C$26,if(M876='Survival Probabilities'!$B$27,'Survival Probabilities'!$C$27,if(M876='Survival Probabilities'!$B$28,5%,if(M876="",1)))))))))</f>
        <v>1</v>
      </c>
      <c r="S876" s="4">
        <f t="shared" si="1"/>
        <v>0.06797816135</v>
      </c>
      <c r="T876" s="5">
        <f>if(S876&gt;='Survival Probabilities'!$J$4,1,0)</f>
        <v>1</v>
      </c>
      <c r="U876" s="5">
        <f t="shared" si="2"/>
        <v>1</v>
      </c>
    </row>
    <row r="877">
      <c r="A877" s="3">
        <v>876.0</v>
      </c>
      <c r="B877" s="3">
        <v>1.0</v>
      </c>
      <c r="C877" s="3">
        <v>3.0</v>
      </c>
      <c r="D877" s="3" t="s">
        <v>1210</v>
      </c>
      <c r="E877" s="3" t="s">
        <v>26</v>
      </c>
      <c r="F877" s="3">
        <v>15.0</v>
      </c>
      <c r="G877" s="3">
        <v>0.0</v>
      </c>
      <c r="H877" s="3">
        <v>0.0</v>
      </c>
      <c r="I877" s="3">
        <v>2667.0</v>
      </c>
      <c r="J877" s="3">
        <v>7.225</v>
      </c>
      <c r="L877" s="3" t="s">
        <v>29</v>
      </c>
      <c r="M877" s="5" t="str">
        <f t="shared" si="3"/>
        <v/>
      </c>
      <c r="N877" s="4">
        <f>if(C877=1,'Survival Probabilities'!$C$2,if(C877 = 2,'Survival Probabilities'!$C$3,if(C877 = 3,'Survival Probabilities'!$C$4,if(isblank(C877),1))))</f>
        <v>0.2428571429</v>
      </c>
      <c r="O877" s="4">
        <f>if(E877 = "male",'Survival Probabilities'!$C$5,if(E877="female",'Survival Probabilities'!$C$6,if(isblank(E877),1)))</f>
        <v>0.7420382166</v>
      </c>
      <c r="P877" s="4">
        <f>if(F877 &lt; 1,'Survival Probabilities'!$C$10,if(and(F877&gt;= 1, F877&lt;5),'Survival Probabilities'!$C$11, if(and(F877&gt;= 5, F877&lt;10),'Survival Probabilities'!$C$12,if(and(F877&gt;= 10, F877&lt;20),'Survival Probabilities'!$C$13,if(and(F877&gt;= 20, F877&lt;30),'Survival Probabilities'!$C$14,if(and(F877&gt;= 30, F877&lt;40),'Survival Probabilities'!$C$15,if(and(F877&gt;= 40, F877&lt;50),'Survival Probabilities'!$C$16,if(and(F877&gt;= 50, F877&lt;60),'Survival Probabilities'!$C$17,if(and(F877&gt;= 60, F877&lt;70),'Survival Probabilities'!$C$18,if(and(F877&gt;= 70, F877&lt;80),5%,if(and(F877&gt;= 80, F877&lt;90),5%,if(isblank(F877),1))))))))))))</f>
        <v>0.4019607843</v>
      </c>
      <c r="Q877" s="4">
        <f>if(L877 = "C",'Survival Probabilities'!$C$7,if(L877="Q",'Survival Probabilities'!$C$8,if(L877="S",'Survival Probabilities'!$C$9,if(isblank(L877),1))))</f>
        <v>0.5535714286</v>
      </c>
      <c r="R877" s="5">
        <f>if(M877='Survival Probabilities'!$B$21,'Survival Probabilities'!$C$21,if(M877='Survival Probabilities'!$B$22,'Survival Probabilities'!$C$22,if(M877='Survival Probabilities'!$B$23,'Survival Probabilities'!$C$23,if(M877='Survival Probabilities'!$B$24,'Survival Probabilities'!$C$24,if(M877='Survival Probabilities'!$B$25,'Survival Probabilities'!$C$25,if(M877='Survival Probabilities'!$B$26,'Survival Probabilities'!$C$26,if(M877='Survival Probabilities'!$B$27,'Survival Probabilities'!$C$27,if(M877='Survival Probabilities'!$B$28,5%,if(M877="",1)))))))))</f>
        <v>1</v>
      </c>
      <c r="S877" s="4">
        <f t="shared" si="1"/>
        <v>0.040099089</v>
      </c>
      <c r="T877" s="5">
        <f>if(S877&gt;='Survival Probabilities'!$J$4,1,0)</f>
        <v>1</v>
      </c>
      <c r="U877" s="5">
        <f t="shared" si="2"/>
        <v>1</v>
      </c>
    </row>
    <row r="878">
      <c r="A878" s="3">
        <v>877.0</v>
      </c>
      <c r="B878" s="3">
        <v>0.0</v>
      </c>
      <c r="C878" s="3">
        <v>3.0</v>
      </c>
      <c r="D878" s="3" t="s">
        <v>1211</v>
      </c>
      <c r="E878" s="3" t="s">
        <v>22</v>
      </c>
      <c r="F878" s="3">
        <v>20.0</v>
      </c>
      <c r="G878" s="3">
        <v>0.0</v>
      </c>
      <c r="H878" s="3">
        <v>0.0</v>
      </c>
      <c r="I878" s="3">
        <v>7534.0</v>
      </c>
      <c r="J878" s="3">
        <v>9.8458</v>
      </c>
      <c r="L878" s="3" t="s">
        <v>24</v>
      </c>
      <c r="M878" s="5" t="str">
        <f t="shared" si="3"/>
        <v/>
      </c>
      <c r="N878" s="4">
        <f>if(C878=1,'Survival Probabilities'!$C$2,if(C878 = 2,'Survival Probabilities'!$C$3,if(C878 = 3,'Survival Probabilities'!$C$4,if(isblank(C878),1))))</f>
        <v>0.2428571429</v>
      </c>
      <c r="O878" s="4">
        <f>if(E878 = "male",'Survival Probabilities'!$C$5,if(E878="female",'Survival Probabilities'!$C$6,if(isblank(E878),1)))</f>
        <v>0.1889081456</v>
      </c>
      <c r="P878" s="4">
        <f>if(F878 &lt; 1,'Survival Probabilities'!$C$10,if(and(F878&gt;= 1, F878&lt;5),'Survival Probabilities'!$C$11, if(and(F878&gt;= 5, F878&lt;10),'Survival Probabilities'!$C$12,if(and(F878&gt;= 10, F878&lt;20),'Survival Probabilities'!$C$13,if(and(F878&gt;= 20, F878&lt;30),'Survival Probabilities'!$C$14,if(and(F878&gt;= 30, F878&lt;40),'Survival Probabilities'!$C$15,if(and(F878&gt;= 40, F878&lt;50),'Survival Probabilities'!$C$16,if(and(F878&gt;= 50, F878&lt;60),'Survival Probabilities'!$C$17,if(and(F878&gt;= 60, F878&lt;70),'Survival Probabilities'!$C$18,if(and(F878&gt;= 70, F878&lt;80),5%,if(and(F878&gt;= 80, F878&lt;90),5%,if(isblank(F878),1))))))))))))</f>
        <v>0.35</v>
      </c>
      <c r="Q878" s="4">
        <f>if(L878 = "C",'Survival Probabilities'!$C$7,if(L878="Q",'Survival Probabilities'!$C$8,if(L878="S",'Survival Probabilities'!$C$9,if(isblank(L878),1))))</f>
        <v>0.3369565217</v>
      </c>
      <c r="R878" s="5">
        <f>if(M878='Survival Probabilities'!$B$21,'Survival Probabilities'!$C$21,if(M878='Survival Probabilities'!$B$22,'Survival Probabilities'!$C$22,if(M878='Survival Probabilities'!$B$23,'Survival Probabilities'!$C$23,if(M878='Survival Probabilities'!$B$24,'Survival Probabilities'!$C$24,if(M878='Survival Probabilities'!$B$25,'Survival Probabilities'!$C$25,if(M878='Survival Probabilities'!$B$26,'Survival Probabilities'!$C$26,if(M878='Survival Probabilities'!$B$27,'Survival Probabilities'!$C$27,if(M878='Survival Probabilities'!$B$28,5%,if(M878="",1)))))))))</f>
        <v>1</v>
      </c>
      <c r="S878" s="4">
        <f t="shared" si="1"/>
        <v>0.005410575691</v>
      </c>
      <c r="T878" s="5">
        <f>if(S878&gt;='Survival Probabilities'!$J$4,1,0)</f>
        <v>0</v>
      </c>
      <c r="U878" s="5">
        <f t="shared" si="2"/>
        <v>1</v>
      </c>
    </row>
    <row r="879">
      <c r="A879" s="3">
        <v>878.0</v>
      </c>
      <c r="B879" s="3">
        <v>0.0</v>
      </c>
      <c r="C879" s="3">
        <v>3.0</v>
      </c>
      <c r="D879" s="3" t="s">
        <v>1212</v>
      </c>
      <c r="E879" s="3" t="s">
        <v>22</v>
      </c>
      <c r="F879" s="3">
        <v>19.0</v>
      </c>
      <c r="G879" s="3">
        <v>0.0</v>
      </c>
      <c r="H879" s="3">
        <v>0.0</v>
      </c>
      <c r="I879" s="3">
        <v>349212.0</v>
      </c>
      <c r="J879" s="3">
        <v>7.8958</v>
      </c>
      <c r="L879" s="3" t="s">
        <v>24</v>
      </c>
      <c r="M879" s="5" t="str">
        <f t="shared" si="3"/>
        <v/>
      </c>
      <c r="N879" s="4">
        <f>if(C879=1,'Survival Probabilities'!$C$2,if(C879 = 2,'Survival Probabilities'!$C$3,if(C879 = 3,'Survival Probabilities'!$C$4,if(isblank(C879),1))))</f>
        <v>0.2428571429</v>
      </c>
      <c r="O879" s="4">
        <f>if(E879 = "male",'Survival Probabilities'!$C$5,if(E879="female",'Survival Probabilities'!$C$6,if(isblank(E879),1)))</f>
        <v>0.1889081456</v>
      </c>
      <c r="P879" s="4">
        <f>if(F879 &lt; 1,'Survival Probabilities'!$C$10,if(and(F879&gt;= 1, F879&lt;5),'Survival Probabilities'!$C$11, if(and(F879&gt;= 5, F879&lt;10),'Survival Probabilities'!$C$12,if(and(F879&gt;= 10, F879&lt;20),'Survival Probabilities'!$C$13,if(and(F879&gt;= 20, F879&lt;30),'Survival Probabilities'!$C$14,if(and(F879&gt;= 30, F879&lt;40),'Survival Probabilities'!$C$15,if(and(F879&gt;= 40, F879&lt;50),'Survival Probabilities'!$C$16,if(and(F879&gt;= 50, F879&lt;60),'Survival Probabilities'!$C$17,if(and(F879&gt;= 60, F879&lt;70),'Survival Probabilities'!$C$18,if(and(F879&gt;= 70, F879&lt;80),5%,if(and(F879&gt;= 80, F879&lt;90),5%,if(isblank(F879),1))))))))))))</f>
        <v>0.4019607843</v>
      </c>
      <c r="Q879" s="4">
        <f>if(L879 = "C",'Survival Probabilities'!$C$7,if(L879="Q",'Survival Probabilities'!$C$8,if(L879="S",'Survival Probabilities'!$C$9,if(isblank(L879),1))))</f>
        <v>0.3369565217</v>
      </c>
      <c r="R879" s="5">
        <f>if(M879='Survival Probabilities'!$B$21,'Survival Probabilities'!$C$21,if(M879='Survival Probabilities'!$B$22,'Survival Probabilities'!$C$22,if(M879='Survival Probabilities'!$B$23,'Survival Probabilities'!$C$23,if(M879='Survival Probabilities'!$B$24,'Survival Probabilities'!$C$24,if(M879='Survival Probabilities'!$B$25,'Survival Probabilities'!$C$25,if(M879='Survival Probabilities'!$B$26,'Survival Probabilities'!$C$26,if(M879='Survival Probabilities'!$B$27,'Survival Probabilities'!$C$27,if(M879='Survival Probabilities'!$B$28,5%,if(M879="",1)))))))))</f>
        <v>1</v>
      </c>
      <c r="S879" s="4">
        <f t="shared" si="1"/>
        <v>0.006213826424</v>
      </c>
      <c r="T879" s="5">
        <f>if(S879&gt;='Survival Probabilities'!$J$4,1,0)</f>
        <v>0</v>
      </c>
      <c r="U879" s="5">
        <f t="shared" si="2"/>
        <v>1</v>
      </c>
    </row>
    <row r="880">
      <c r="A880" s="3">
        <v>879.0</v>
      </c>
      <c r="B880" s="3">
        <v>0.0</v>
      </c>
      <c r="C880" s="3">
        <v>3.0</v>
      </c>
      <c r="D880" s="3" t="s">
        <v>1213</v>
      </c>
      <c r="E880" s="3" t="s">
        <v>22</v>
      </c>
      <c r="G880" s="3">
        <v>0.0</v>
      </c>
      <c r="H880" s="3">
        <v>0.0</v>
      </c>
      <c r="I880" s="3">
        <v>349217.0</v>
      </c>
      <c r="J880" s="3">
        <v>7.8958</v>
      </c>
      <c r="L880" s="3" t="s">
        <v>24</v>
      </c>
      <c r="M880" s="5" t="str">
        <f t="shared" si="3"/>
        <v/>
      </c>
      <c r="N880" s="4">
        <f>if(C880=1,'Survival Probabilities'!$C$2,if(C880 = 2,'Survival Probabilities'!$C$3,if(C880 = 3,'Survival Probabilities'!$C$4,if(isblank(C880),1))))</f>
        <v>0.2428571429</v>
      </c>
      <c r="O880" s="4">
        <f>if(E880 = "male",'Survival Probabilities'!$C$5,if(E880="female",'Survival Probabilities'!$C$6,if(isblank(E880),1)))</f>
        <v>0.1889081456</v>
      </c>
      <c r="P880" s="4">
        <f>if(F880 &lt; 1,'Survival Probabilities'!$C$10,if(and(F880&gt;= 1, F880&lt;5),'Survival Probabilities'!$C$11, if(and(F880&gt;= 5, F880&lt;10),'Survival Probabilities'!$C$12,if(and(F880&gt;= 10, F880&lt;20),'Survival Probabilities'!$C$13,if(and(F880&gt;= 20, F880&lt;30),'Survival Probabilities'!$C$14,if(and(F880&gt;= 30, F880&lt;40),'Survival Probabilities'!$C$15,if(and(F880&gt;= 40, F880&lt;50),'Survival Probabilities'!$C$16,if(and(F880&gt;= 50, F880&lt;60),'Survival Probabilities'!$C$17,if(and(F880&gt;= 60, F880&lt;70),'Survival Probabilities'!$C$18,if(and(F880&gt;= 70, F880&lt;80),5%,if(and(F880&gt;= 80, F880&lt;90),5%,if(isblank(F880),1))))))))))))</f>
        <v>1</v>
      </c>
      <c r="Q880" s="4">
        <f>if(L880 = "C",'Survival Probabilities'!$C$7,if(L880="Q",'Survival Probabilities'!$C$8,if(L880="S",'Survival Probabilities'!$C$9,if(isblank(L880),1))))</f>
        <v>0.3369565217</v>
      </c>
      <c r="R880" s="5">
        <f>if(M880='Survival Probabilities'!$B$21,'Survival Probabilities'!$C$21,if(M880='Survival Probabilities'!$B$22,'Survival Probabilities'!$C$22,if(M880='Survival Probabilities'!$B$23,'Survival Probabilities'!$C$23,if(M880='Survival Probabilities'!$B$24,'Survival Probabilities'!$C$24,if(M880='Survival Probabilities'!$B$25,'Survival Probabilities'!$C$25,if(M880='Survival Probabilities'!$B$26,'Survival Probabilities'!$C$26,if(M880='Survival Probabilities'!$B$27,'Survival Probabilities'!$C$27,if(M880='Survival Probabilities'!$B$28,5%,if(M880="",1)))))))))</f>
        <v>1</v>
      </c>
      <c r="S880" s="4">
        <f t="shared" si="1"/>
        <v>0.01545878769</v>
      </c>
      <c r="T880" s="5">
        <f>if(S880&gt;='Survival Probabilities'!$J$4,1,0)</f>
        <v>0</v>
      </c>
      <c r="U880" s="5">
        <f t="shared" si="2"/>
        <v>1</v>
      </c>
    </row>
    <row r="881">
      <c r="A881" s="3">
        <v>880.0</v>
      </c>
      <c r="B881" s="3">
        <v>1.0</v>
      </c>
      <c r="C881" s="3">
        <v>1.0</v>
      </c>
      <c r="D881" s="3" t="s">
        <v>1214</v>
      </c>
      <c r="E881" s="3" t="s">
        <v>26</v>
      </c>
      <c r="F881" s="3">
        <v>56.0</v>
      </c>
      <c r="G881" s="3">
        <v>0.0</v>
      </c>
      <c r="H881" s="3">
        <v>1.0</v>
      </c>
      <c r="I881" s="3">
        <v>11767.0</v>
      </c>
      <c r="J881" s="3">
        <v>83.1583</v>
      </c>
      <c r="K881" s="3" t="s">
        <v>1215</v>
      </c>
      <c r="L881" s="3" t="s">
        <v>29</v>
      </c>
      <c r="M881" s="5" t="str">
        <f t="shared" si="3"/>
        <v>C</v>
      </c>
      <c r="N881" s="4">
        <f>if(C881=1,'Survival Probabilities'!$C$2,if(C881 = 2,'Survival Probabilities'!$C$3,if(C881 = 3,'Survival Probabilities'!$C$4,if(isblank(C881),1))))</f>
        <v>0.6296296296</v>
      </c>
      <c r="O881" s="4">
        <f>if(E881 = "male",'Survival Probabilities'!$C$5,if(E881="female",'Survival Probabilities'!$C$6,if(isblank(E881),1)))</f>
        <v>0.7420382166</v>
      </c>
      <c r="P881" s="4">
        <f>if(F881 &lt; 1,'Survival Probabilities'!$C$10,if(and(F881&gt;= 1, F881&lt;5),'Survival Probabilities'!$C$11, if(and(F881&gt;= 5, F881&lt;10),'Survival Probabilities'!$C$12,if(and(F881&gt;= 10, F881&lt;20),'Survival Probabilities'!$C$13,if(and(F881&gt;= 20, F881&lt;30),'Survival Probabilities'!$C$14,if(and(F881&gt;= 30, F881&lt;40),'Survival Probabilities'!$C$15,if(and(F881&gt;= 40, F881&lt;50),'Survival Probabilities'!$C$16,if(and(F881&gt;= 50, F881&lt;60),'Survival Probabilities'!$C$17,if(and(F881&gt;= 60, F881&lt;70),'Survival Probabilities'!$C$18,if(and(F881&gt;= 70, F881&lt;80),5%,if(and(F881&gt;= 80, F881&lt;90),5%,if(isblank(F881),1))))))))))))</f>
        <v>0.4166666667</v>
      </c>
      <c r="Q881" s="4">
        <f>if(L881 = "C",'Survival Probabilities'!$C$7,if(L881="Q",'Survival Probabilities'!$C$8,if(L881="S",'Survival Probabilities'!$C$9,if(isblank(L881),1))))</f>
        <v>0.5535714286</v>
      </c>
      <c r="R881" s="4">
        <f>if(M881='Survival Probabilities'!$B$21,'Survival Probabilities'!$C$21,if(M881='Survival Probabilities'!$B$22,'Survival Probabilities'!$C$22,if(M881='Survival Probabilities'!$B$23,'Survival Probabilities'!$C$23,if(M881='Survival Probabilities'!$B$24,'Survival Probabilities'!$C$24,if(M881='Survival Probabilities'!$B$25,'Survival Probabilities'!$C$25,if(M881='Survival Probabilities'!$B$26,'Survival Probabilities'!$C$26,if(M881='Survival Probabilities'!$B$27,'Survival Probabilities'!$C$27,if(M881='Survival Probabilities'!$B$28,5%,if(M881="",1)))))))))</f>
        <v>0.593220339</v>
      </c>
      <c r="S881" s="4">
        <f t="shared" si="1"/>
        <v>0.06392781899</v>
      </c>
      <c r="T881" s="5">
        <f>if(S881&gt;='Survival Probabilities'!$J$4,1,0)</f>
        <v>1</v>
      </c>
      <c r="U881" s="5">
        <f t="shared" si="2"/>
        <v>1</v>
      </c>
    </row>
    <row r="882">
      <c r="A882" s="3">
        <v>881.0</v>
      </c>
      <c r="B882" s="3">
        <v>1.0</v>
      </c>
      <c r="C882" s="3">
        <v>2.0</v>
      </c>
      <c r="D882" s="3" t="s">
        <v>1216</v>
      </c>
      <c r="E882" s="3" t="s">
        <v>26</v>
      </c>
      <c r="F882" s="3">
        <v>25.0</v>
      </c>
      <c r="G882" s="3">
        <v>0.0</v>
      </c>
      <c r="H882" s="3">
        <v>1.0</v>
      </c>
      <c r="I882" s="3">
        <v>230433.0</v>
      </c>
      <c r="J882" s="3">
        <v>26.0</v>
      </c>
      <c r="L882" s="3" t="s">
        <v>24</v>
      </c>
      <c r="M882" s="5" t="str">
        <f t="shared" si="3"/>
        <v/>
      </c>
      <c r="N882" s="4">
        <f>if(C882=1,'Survival Probabilities'!$C$2,if(C882 = 2,'Survival Probabilities'!$C$3,if(C882 = 3,'Survival Probabilities'!$C$4,if(isblank(C882),1))))</f>
        <v>0.472826087</v>
      </c>
      <c r="O882" s="4">
        <f>if(E882 = "male",'Survival Probabilities'!$C$5,if(E882="female",'Survival Probabilities'!$C$6,if(isblank(E882),1)))</f>
        <v>0.7420382166</v>
      </c>
      <c r="P882" s="4">
        <f>if(F882 &lt; 1,'Survival Probabilities'!$C$10,if(and(F882&gt;= 1, F882&lt;5),'Survival Probabilities'!$C$11, if(and(F882&gt;= 5, F882&lt;10),'Survival Probabilities'!$C$12,if(and(F882&gt;= 10, F882&lt;20),'Survival Probabilities'!$C$13,if(and(F882&gt;= 20, F882&lt;30),'Survival Probabilities'!$C$14,if(and(F882&gt;= 30, F882&lt;40),'Survival Probabilities'!$C$15,if(and(F882&gt;= 40, F882&lt;50),'Survival Probabilities'!$C$16,if(and(F882&gt;= 50, F882&lt;60),'Survival Probabilities'!$C$17,if(and(F882&gt;= 60, F882&lt;70),'Survival Probabilities'!$C$18,if(and(F882&gt;= 70, F882&lt;80),5%,if(and(F882&gt;= 80, F882&lt;90),5%,if(isblank(F882),1))))))))))))</f>
        <v>0.35</v>
      </c>
      <c r="Q882" s="4">
        <f>if(L882 = "C",'Survival Probabilities'!$C$7,if(L882="Q",'Survival Probabilities'!$C$8,if(L882="S",'Survival Probabilities'!$C$9,if(isblank(L882),1))))</f>
        <v>0.3369565217</v>
      </c>
      <c r="R882" s="5">
        <f>if(M882='Survival Probabilities'!$B$21,'Survival Probabilities'!$C$21,if(M882='Survival Probabilities'!$B$22,'Survival Probabilities'!$C$22,if(M882='Survival Probabilities'!$B$23,'Survival Probabilities'!$C$23,if(M882='Survival Probabilities'!$B$24,'Survival Probabilities'!$C$24,if(M882='Survival Probabilities'!$B$25,'Survival Probabilities'!$C$25,if(M882='Survival Probabilities'!$B$26,'Survival Probabilities'!$C$26,if(M882='Survival Probabilities'!$B$27,'Survival Probabilities'!$C$27,if(M882='Survival Probabilities'!$B$28,5%,if(M882="",1)))))))))</f>
        <v>1</v>
      </c>
      <c r="S882" s="4">
        <f t="shared" si="1"/>
        <v>0.04137801125</v>
      </c>
      <c r="T882" s="5">
        <f>if(S882&gt;='Survival Probabilities'!$J$4,1,0)</f>
        <v>1</v>
      </c>
      <c r="U882" s="5">
        <f t="shared" si="2"/>
        <v>1</v>
      </c>
    </row>
    <row r="883">
      <c r="A883" s="3">
        <v>882.0</v>
      </c>
      <c r="B883" s="3">
        <v>0.0</v>
      </c>
      <c r="C883" s="3">
        <v>3.0</v>
      </c>
      <c r="D883" s="3" t="s">
        <v>1217</v>
      </c>
      <c r="E883" s="3" t="s">
        <v>22</v>
      </c>
      <c r="F883" s="3">
        <v>33.0</v>
      </c>
      <c r="G883" s="3">
        <v>0.0</v>
      </c>
      <c r="H883" s="3">
        <v>0.0</v>
      </c>
      <c r="I883" s="3">
        <v>349257.0</v>
      </c>
      <c r="J883" s="3">
        <v>7.8958</v>
      </c>
      <c r="L883" s="3" t="s">
        <v>24</v>
      </c>
      <c r="M883" s="5" t="str">
        <f t="shared" si="3"/>
        <v/>
      </c>
      <c r="N883" s="4">
        <f>if(C883=1,'Survival Probabilities'!$C$2,if(C883 = 2,'Survival Probabilities'!$C$3,if(C883 = 3,'Survival Probabilities'!$C$4,if(isblank(C883),1))))</f>
        <v>0.2428571429</v>
      </c>
      <c r="O883" s="4">
        <f>if(E883 = "male",'Survival Probabilities'!$C$5,if(E883="female",'Survival Probabilities'!$C$6,if(isblank(E883),1)))</f>
        <v>0.1889081456</v>
      </c>
      <c r="P883" s="4">
        <f>if(F883 &lt; 1,'Survival Probabilities'!$C$10,if(and(F883&gt;= 1, F883&lt;5),'Survival Probabilities'!$C$11, if(and(F883&gt;= 5, F883&lt;10),'Survival Probabilities'!$C$12,if(and(F883&gt;= 10, F883&lt;20),'Survival Probabilities'!$C$13,if(and(F883&gt;= 20, F883&lt;30),'Survival Probabilities'!$C$14,if(and(F883&gt;= 30, F883&lt;40),'Survival Probabilities'!$C$15,if(and(F883&gt;= 40, F883&lt;50),'Survival Probabilities'!$C$16,if(and(F883&gt;= 50, F883&lt;60),'Survival Probabilities'!$C$17,if(and(F883&gt;= 60, F883&lt;70),'Survival Probabilities'!$C$18,if(and(F883&gt;= 70, F883&lt;80),5%,if(and(F883&gt;= 80, F883&lt;90),5%,if(isblank(F883),1))))))))))))</f>
        <v>0.4371257485</v>
      </c>
      <c r="Q883" s="4">
        <f>if(L883 = "C",'Survival Probabilities'!$C$7,if(L883="Q",'Survival Probabilities'!$C$8,if(L883="S",'Survival Probabilities'!$C$9,if(isblank(L883),1))))</f>
        <v>0.3369565217</v>
      </c>
      <c r="R883" s="5">
        <f>if(M883='Survival Probabilities'!$B$21,'Survival Probabilities'!$C$21,if(M883='Survival Probabilities'!$B$22,'Survival Probabilities'!$C$22,if(M883='Survival Probabilities'!$B$23,'Survival Probabilities'!$C$23,if(M883='Survival Probabilities'!$B$24,'Survival Probabilities'!$C$24,if(M883='Survival Probabilities'!$B$25,'Survival Probabilities'!$C$25,if(M883='Survival Probabilities'!$B$26,'Survival Probabilities'!$C$26,if(M883='Survival Probabilities'!$B$27,'Survival Probabilities'!$C$27,if(M883='Survival Probabilities'!$B$28,5%,if(M883="",1)))))))))</f>
        <v>1</v>
      </c>
      <c r="S883" s="4">
        <f t="shared" si="1"/>
        <v>0.00675743414</v>
      </c>
      <c r="T883" s="5">
        <f>if(S883&gt;='Survival Probabilities'!$J$4,1,0)</f>
        <v>0</v>
      </c>
      <c r="U883" s="5">
        <f t="shared" si="2"/>
        <v>1</v>
      </c>
    </row>
    <row r="884">
      <c r="A884" s="3">
        <v>883.0</v>
      </c>
      <c r="B884" s="3">
        <v>0.0</v>
      </c>
      <c r="C884" s="3">
        <v>3.0</v>
      </c>
      <c r="D884" s="3" t="s">
        <v>1218</v>
      </c>
      <c r="E884" s="3" t="s">
        <v>26</v>
      </c>
      <c r="F884" s="3">
        <v>22.0</v>
      </c>
      <c r="G884" s="3">
        <v>0.0</v>
      </c>
      <c r="H884" s="3">
        <v>0.0</v>
      </c>
      <c r="I884" s="3">
        <v>7552.0</v>
      </c>
      <c r="J884" s="3">
        <v>10.5167</v>
      </c>
      <c r="L884" s="3" t="s">
        <v>24</v>
      </c>
      <c r="M884" s="5" t="str">
        <f t="shared" si="3"/>
        <v/>
      </c>
      <c r="N884" s="4">
        <f>if(C884=1,'Survival Probabilities'!$C$2,if(C884 = 2,'Survival Probabilities'!$C$3,if(C884 = 3,'Survival Probabilities'!$C$4,if(isblank(C884),1))))</f>
        <v>0.2428571429</v>
      </c>
      <c r="O884" s="4">
        <f>if(E884 = "male",'Survival Probabilities'!$C$5,if(E884="female",'Survival Probabilities'!$C$6,if(isblank(E884),1)))</f>
        <v>0.7420382166</v>
      </c>
      <c r="P884" s="4">
        <f>if(F884 &lt; 1,'Survival Probabilities'!$C$10,if(and(F884&gt;= 1, F884&lt;5),'Survival Probabilities'!$C$11, if(and(F884&gt;= 5, F884&lt;10),'Survival Probabilities'!$C$12,if(and(F884&gt;= 10, F884&lt;20),'Survival Probabilities'!$C$13,if(and(F884&gt;= 20, F884&lt;30),'Survival Probabilities'!$C$14,if(and(F884&gt;= 30, F884&lt;40),'Survival Probabilities'!$C$15,if(and(F884&gt;= 40, F884&lt;50),'Survival Probabilities'!$C$16,if(and(F884&gt;= 50, F884&lt;60),'Survival Probabilities'!$C$17,if(and(F884&gt;= 60, F884&lt;70),'Survival Probabilities'!$C$18,if(and(F884&gt;= 70, F884&lt;80),5%,if(and(F884&gt;= 80, F884&lt;90),5%,if(isblank(F884),1))))))))))))</f>
        <v>0.35</v>
      </c>
      <c r="Q884" s="4">
        <f>if(L884 = "C",'Survival Probabilities'!$C$7,if(L884="Q",'Survival Probabilities'!$C$8,if(L884="S",'Survival Probabilities'!$C$9,if(isblank(L884),1))))</f>
        <v>0.3369565217</v>
      </c>
      <c r="R884" s="5">
        <f>if(M884='Survival Probabilities'!$B$21,'Survival Probabilities'!$C$21,if(M884='Survival Probabilities'!$B$22,'Survival Probabilities'!$C$22,if(M884='Survival Probabilities'!$B$23,'Survival Probabilities'!$C$23,if(M884='Survival Probabilities'!$B$24,'Survival Probabilities'!$C$24,if(M884='Survival Probabilities'!$B$25,'Survival Probabilities'!$C$25,if(M884='Survival Probabilities'!$B$26,'Survival Probabilities'!$C$26,if(M884='Survival Probabilities'!$B$27,'Survival Probabilities'!$C$27,if(M884='Survival Probabilities'!$B$28,5%,if(M884="",1)))))))))</f>
        <v>1</v>
      </c>
      <c r="S884" s="4">
        <f t="shared" si="1"/>
        <v>0.0212529424</v>
      </c>
      <c r="T884" s="5">
        <f>if(S884&gt;='Survival Probabilities'!$J$4,1,0)</f>
        <v>0</v>
      </c>
      <c r="U884" s="5">
        <f t="shared" si="2"/>
        <v>1</v>
      </c>
    </row>
    <row r="885">
      <c r="A885" s="3">
        <v>884.0</v>
      </c>
      <c r="B885" s="3">
        <v>0.0</v>
      </c>
      <c r="C885" s="3">
        <v>2.0</v>
      </c>
      <c r="D885" s="3" t="s">
        <v>1219</v>
      </c>
      <c r="E885" s="3" t="s">
        <v>22</v>
      </c>
      <c r="F885" s="3">
        <v>28.0</v>
      </c>
      <c r="G885" s="3">
        <v>0.0</v>
      </c>
      <c r="H885" s="3">
        <v>0.0</v>
      </c>
      <c r="I885" s="3" t="s">
        <v>1220</v>
      </c>
      <c r="J885" s="3">
        <v>10.5</v>
      </c>
      <c r="L885" s="3" t="s">
        <v>24</v>
      </c>
      <c r="M885" s="5" t="str">
        <f t="shared" si="3"/>
        <v/>
      </c>
      <c r="N885" s="4">
        <f>if(C885=1,'Survival Probabilities'!$C$2,if(C885 = 2,'Survival Probabilities'!$C$3,if(C885 = 3,'Survival Probabilities'!$C$4,if(isblank(C885),1))))</f>
        <v>0.472826087</v>
      </c>
      <c r="O885" s="4">
        <f>if(E885 = "male",'Survival Probabilities'!$C$5,if(E885="female",'Survival Probabilities'!$C$6,if(isblank(E885),1)))</f>
        <v>0.1889081456</v>
      </c>
      <c r="P885" s="4">
        <f>if(F885 &lt; 1,'Survival Probabilities'!$C$10,if(and(F885&gt;= 1, F885&lt;5),'Survival Probabilities'!$C$11, if(and(F885&gt;= 5, F885&lt;10),'Survival Probabilities'!$C$12,if(and(F885&gt;= 10, F885&lt;20),'Survival Probabilities'!$C$13,if(and(F885&gt;= 20, F885&lt;30),'Survival Probabilities'!$C$14,if(and(F885&gt;= 30, F885&lt;40),'Survival Probabilities'!$C$15,if(and(F885&gt;= 40, F885&lt;50),'Survival Probabilities'!$C$16,if(and(F885&gt;= 50, F885&lt;60),'Survival Probabilities'!$C$17,if(and(F885&gt;= 60, F885&lt;70),'Survival Probabilities'!$C$18,if(and(F885&gt;= 70, F885&lt;80),5%,if(and(F885&gt;= 80, F885&lt;90),5%,if(isblank(F885),1))))))))))))</f>
        <v>0.35</v>
      </c>
      <c r="Q885" s="4">
        <f>if(L885 = "C",'Survival Probabilities'!$C$7,if(L885="Q",'Survival Probabilities'!$C$8,if(L885="S",'Survival Probabilities'!$C$9,if(isblank(L885),1))))</f>
        <v>0.3369565217</v>
      </c>
      <c r="R885" s="5">
        <f>if(M885='Survival Probabilities'!$B$21,'Survival Probabilities'!$C$21,if(M885='Survival Probabilities'!$B$22,'Survival Probabilities'!$C$22,if(M885='Survival Probabilities'!$B$23,'Survival Probabilities'!$C$23,if(M885='Survival Probabilities'!$B$24,'Survival Probabilities'!$C$24,if(M885='Survival Probabilities'!$B$25,'Survival Probabilities'!$C$25,if(M885='Survival Probabilities'!$B$26,'Survival Probabilities'!$C$26,if(M885='Survival Probabilities'!$B$27,'Survival Probabilities'!$C$27,if(M885='Survival Probabilities'!$B$28,5%,if(M885="",1)))))))))</f>
        <v>1</v>
      </c>
      <c r="S885" s="4">
        <f t="shared" si="1"/>
        <v>0.01053401725</v>
      </c>
      <c r="T885" s="5">
        <f>if(S885&gt;='Survival Probabilities'!$J$4,1,0)</f>
        <v>0</v>
      </c>
      <c r="U885" s="5">
        <f t="shared" si="2"/>
        <v>1</v>
      </c>
    </row>
    <row r="886">
      <c r="A886" s="3">
        <v>885.0</v>
      </c>
      <c r="B886" s="3">
        <v>0.0</v>
      </c>
      <c r="C886" s="3">
        <v>3.0</v>
      </c>
      <c r="D886" s="3" t="s">
        <v>1221</v>
      </c>
      <c r="E886" s="3" t="s">
        <v>22</v>
      </c>
      <c r="F886" s="3">
        <v>25.0</v>
      </c>
      <c r="G886" s="3">
        <v>0.0</v>
      </c>
      <c r="H886" s="3">
        <v>0.0</v>
      </c>
      <c r="I886" s="3" t="s">
        <v>1222</v>
      </c>
      <c r="J886" s="3">
        <v>7.05</v>
      </c>
      <c r="L886" s="3" t="s">
        <v>24</v>
      </c>
      <c r="M886" s="5" t="str">
        <f t="shared" si="3"/>
        <v/>
      </c>
      <c r="N886" s="4">
        <f>if(C886=1,'Survival Probabilities'!$C$2,if(C886 = 2,'Survival Probabilities'!$C$3,if(C886 = 3,'Survival Probabilities'!$C$4,if(isblank(C886),1))))</f>
        <v>0.2428571429</v>
      </c>
      <c r="O886" s="4">
        <f>if(E886 = "male",'Survival Probabilities'!$C$5,if(E886="female",'Survival Probabilities'!$C$6,if(isblank(E886),1)))</f>
        <v>0.1889081456</v>
      </c>
      <c r="P886" s="4">
        <f>if(F886 &lt; 1,'Survival Probabilities'!$C$10,if(and(F886&gt;= 1, F886&lt;5),'Survival Probabilities'!$C$11, if(and(F886&gt;= 5, F886&lt;10),'Survival Probabilities'!$C$12,if(and(F886&gt;= 10, F886&lt;20),'Survival Probabilities'!$C$13,if(and(F886&gt;= 20, F886&lt;30),'Survival Probabilities'!$C$14,if(and(F886&gt;= 30, F886&lt;40),'Survival Probabilities'!$C$15,if(and(F886&gt;= 40, F886&lt;50),'Survival Probabilities'!$C$16,if(and(F886&gt;= 50, F886&lt;60),'Survival Probabilities'!$C$17,if(and(F886&gt;= 60, F886&lt;70),'Survival Probabilities'!$C$18,if(and(F886&gt;= 70, F886&lt;80),5%,if(and(F886&gt;= 80, F886&lt;90),5%,if(isblank(F886),1))))))))))))</f>
        <v>0.35</v>
      </c>
      <c r="Q886" s="4">
        <f>if(L886 = "C",'Survival Probabilities'!$C$7,if(L886="Q",'Survival Probabilities'!$C$8,if(L886="S",'Survival Probabilities'!$C$9,if(isblank(L886),1))))</f>
        <v>0.3369565217</v>
      </c>
      <c r="R886" s="5">
        <f>if(M886='Survival Probabilities'!$B$21,'Survival Probabilities'!$C$21,if(M886='Survival Probabilities'!$B$22,'Survival Probabilities'!$C$22,if(M886='Survival Probabilities'!$B$23,'Survival Probabilities'!$C$23,if(M886='Survival Probabilities'!$B$24,'Survival Probabilities'!$C$24,if(M886='Survival Probabilities'!$B$25,'Survival Probabilities'!$C$25,if(M886='Survival Probabilities'!$B$26,'Survival Probabilities'!$C$26,if(M886='Survival Probabilities'!$B$27,'Survival Probabilities'!$C$27,if(M886='Survival Probabilities'!$B$28,5%,if(M886="",1)))))))))</f>
        <v>1</v>
      </c>
      <c r="S886" s="4">
        <f t="shared" si="1"/>
        <v>0.005410575691</v>
      </c>
      <c r="T886" s="5">
        <f>if(S886&gt;='Survival Probabilities'!$J$4,1,0)</f>
        <v>0</v>
      </c>
      <c r="U886" s="5">
        <f t="shared" si="2"/>
        <v>1</v>
      </c>
    </row>
    <row r="887">
      <c r="A887" s="3">
        <v>886.0</v>
      </c>
      <c r="B887" s="3">
        <v>0.0</v>
      </c>
      <c r="C887" s="3">
        <v>3.0</v>
      </c>
      <c r="D887" s="3" t="s">
        <v>1223</v>
      </c>
      <c r="E887" s="3" t="s">
        <v>26</v>
      </c>
      <c r="F887" s="3">
        <v>39.0</v>
      </c>
      <c r="G887" s="3">
        <v>0.0</v>
      </c>
      <c r="H887" s="3">
        <v>5.0</v>
      </c>
      <c r="I887" s="3">
        <v>382652.0</v>
      </c>
      <c r="J887" s="3">
        <v>29.125</v>
      </c>
      <c r="L887" s="3" t="s">
        <v>36</v>
      </c>
      <c r="M887" s="5" t="str">
        <f t="shared" si="3"/>
        <v/>
      </c>
      <c r="N887" s="4">
        <f>if(C887=1,'Survival Probabilities'!$C$2,if(C887 = 2,'Survival Probabilities'!$C$3,if(C887 = 3,'Survival Probabilities'!$C$4,if(isblank(C887),1))))</f>
        <v>0.2428571429</v>
      </c>
      <c r="O887" s="4">
        <f>if(E887 = "male",'Survival Probabilities'!$C$5,if(E887="female",'Survival Probabilities'!$C$6,if(isblank(E887),1)))</f>
        <v>0.7420382166</v>
      </c>
      <c r="P887" s="4">
        <f>if(F887 &lt; 1,'Survival Probabilities'!$C$10,if(and(F887&gt;= 1, F887&lt;5),'Survival Probabilities'!$C$11, if(and(F887&gt;= 5, F887&lt;10),'Survival Probabilities'!$C$12,if(and(F887&gt;= 10, F887&lt;20),'Survival Probabilities'!$C$13,if(and(F887&gt;= 20, F887&lt;30),'Survival Probabilities'!$C$14,if(and(F887&gt;= 30, F887&lt;40),'Survival Probabilities'!$C$15,if(and(F887&gt;= 40, F887&lt;50),'Survival Probabilities'!$C$16,if(and(F887&gt;= 50, F887&lt;60),'Survival Probabilities'!$C$17,if(and(F887&gt;= 60, F887&lt;70),'Survival Probabilities'!$C$18,if(and(F887&gt;= 70, F887&lt;80),5%,if(and(F887&gt;= 80, F887&lt;90),5%,if(isblank(F887),1))))))))))))</f>
        <v>0.4371257485</v>
      </c>
      <c r="Q887" s="4">
        <f>if(L887 = "C",'Survival Probabilities'!$C$7,if(L887="Q",'Survival Probabilities'!$C$8,if(L887="S",'Survival Probabilities'!$C$9,if(isblank(L887),1))))</f>
        <v>0.3896103896</v>
      </c>
      <c r="R887" s="5">
        <f>if(M887='Survival Probabilities'!$B$21,'Survival Probabilities'!$C$21,if(M887='Survival Probabilities'!$B$22,'Survival Probabilities'!$C$22,if(M887='Survival Probabilities'!$B$23,'Survival Probabilities'!$C$23,if(M887='Survival Probabilities'!$B$24,'Survival Probabilities'!$C$24,if(M887='Survival Probabilities'!$B$25,'Survival Probabilities'!$C$25,if(M887='Survival Probabilities'!$B$26,'Survival Probabilities'!$C$26,if(M887='Survival Probabilities'!$B$27,'Survival Probabilities'!$C$27,if(M887='Survival Probabilities'!$B$28,5%,if(M887="",1)))))))))</f>
        <v>1</v>
      </c>
      <c r="S887" s="4">
        <f t="shared" si="1"/>
        <v>0.03069121438</v>
      </c>
      <c r="T887" s="5">
        <f>if(S887&gt;='Survival Probabilities'!$J$4,1,0)</f>
        <v>1</v>
      </c>
      <c r="U887" s="5">
        <f t="shared" si="2"/>
        <v>0</v>
      </c>
    </row>
    <row r="888">
      <c r="A888" s="3">
        <v>887.0</v>
      </c>
      <c r="B888" s="3">
        <v>0.0</v>
      </c>
      <c r="C888" s="3">
        <v>2.0</v>
      </c>
      <c r="D888" s="3" t="s">
        <v>1224</v>
      </c>
      <c r="E888" s="3" t="s">
        <v>22</v>
      </c>
      <c r="F888" s="3">
        <v>27.0</v>
      </c>
      <c r="G888" s="3">
        <v>0.0</v>
      </c>
      <c r="H888" s="3">
        <v>0.0</v>
      </c>
      <c r="I888" s="3">
        <v>211536.0</v>
      </c>
      <c r="J888" s="3">
        <v>13.0</v>
      </c>
      <c r="L888" s="3" t="s">
        <v>24</v>
      </c>
      <c r="M888" s="5" t="str">
        <f t="shared" si="3"/>
        <v/>
      </c>
      <c r="N888" s="4">
        <f>if(C888=1,'Survival Probabilities'!$C$2,if(C888 = 2,'Survival Probabilities'!$C$3,if(C888 = 3,'Survival Probabilities'!$C$4,if(isblank(C888),1))))</f>
        <v>0.472826087</v>
      </c>
      <c r="O888" s="4">
        <f>if(E888 = "male",'Survival Probabilities'!$C$5,if(E888="female",'Survival Probabilities'!$C$6,if(isblank(E888),1)))</f>
        <v>0.1889081456</v>
      </c>
      <c r="P888" s="4">
        <f>if(F888 &lt; 1,'Survival Probabilities'!$C$10,if(and(F888&gt;= 1, F888&lt;5),'Survival Probabilities'!$C$11, if(and(F888&gt;= 5, F888&lt;10),'Survival Probabilities'!$C$12,if(and(F888&gt;= 10, F888&lt;20),'Survival Probabilities'!$C$13,if(and(F888&gt;= 20, F888&lt;30),'Survival Probabilities'!$C$14,if(and(F888&gt;= 30, F888&lt;40),'Survival Probabilities'!$C$15,if(and(F888&gt;= 40, F888&lt;50),'Survival Probabilities'!$C$16,if(and(F888&gt;= 50, F888&lt;60),'Survival Probabilities'!$C$17,if(and(F888&gt;= 60, F888&lt;70),'Survival Probabilities'!$C$18,if(and(F888&gt;= 70, F888&lt;80),5%,if(and(F888&gt;= 80, F888&lt;90),5%,if(isblank(F888),1))))))))))))</f>
        <v>0.35</v>
      </c>
      <c r="Q888" s="4">
        <f>if(L888 = "C",'Survival Probabilities'!$C$7,if(L888="Q",'Survival Probabilities'!$C$8,if(L888="S",'Survival Probabilities'!$C$9,if(isblank(L888),1))))</f>
        <v>0.3369565217</v>
      </c>
      <c r="R888" s="5">
        <f>if(M888='Survival Probabilities'!$B$21,'Survival Probabilities'!$C$21,if(M888='Survival Probabilities'!$B$22,'Survival Probabilities'!$C$22,if(M888='Survival Probabilities'!$B$23,'Survival Probabilities'!$C$23,if(M888='Survival Probabilities'!$B$24,'Survival Probabilities'!$C$24,if(M888='Survival Probabilities'!$B$25,'Survival Probabilities'!$C$25,if(M888='Survival Probabilities'!$B$26,'Survival Probabilities'!$C$26,if(M888='Survival Probabilities'!$B$27,'Survival Probabilities'!$C$27,if(M888='Survival Probabilities'!$B$28,5%,if(M888="",1)))))))))</f>
        <v>1</v>
      </c>
      <c r="S888" s="4">
        <f t="shared" si="1"/>
        <v>0.01053401725</v>
      </c>
      <c r="T888" s="5">
        <f>if(S888&gt;='Survival Probabilities'!$J$4,1,0)</f>
        <v>0</v>
      </c>
      <c r="U888" s="5">
        <f t="shared" si="2"/>
        <v>1</v>
      </c>
    </row>
    <row r="889">
      <c r="A889" s="3">
        <v>888.0</v>
      </c>
      <c r="B889" s="3">
        <v>1.0</v>
      </c>
      <c r="C889" s="3">
        <v>1.0</v>
      </c>
      <c r="D889" s="3" t="s">
        <v>1225</v>
      </c>
      <c r="E889" s="3" t="s">
        <v>26</v>
      </c>
      <c r="F889" s="3">
        <v>19.0</v>
      </c>
      <c r="G889" s="3">
        <v>0.0</v>
      </c>
      <c r="H889" s="3">
        <v>0.0</v>
      </c>
      <c r="I889" s="3">
        <v>112053.0</v>
      </c>
      <c r="J889" s="3">
        <v>30.0</v>
      </c>
      <c r="K889" s="3" t="s">
        <v>1226</v>
      </c>
      <c r="L889" s="3" t="s">
        <v>24</v>
      </c>
      <c r="M889" s="5" t="str">
        <f t="shared" si="3"/>
        <v>B</v>
      </c>
      <c r="N889" s="4">
        <f>if(C889=1,'Survival Probabilities'!$C$2,if(C889 = 2,'Survival Probabilities'!$C$3,if(C889 = 3,'Survival Probabilities'!$C$4,if(isblank(C889),1))))</f>
        <v>0.6296296296</v>
      </c>
      <c r="O889" s="4">
        <f>if(E889 = "male",'Survival Probabilities'!$C$5,if(E889="female",'Survival Probabilities'!$C$6,if(isblank(E889),1)))</f>
        <v>0.7420382166</v>
      </c>
      <c r="P889" s="4">
        <f>if(F889 &lt; 1,'Survival Probabilities'!$C$10,if(and(F889&gt;= 1, F889&lt;5),'Survival Probabilities'!$C$11, if(and(F889&gt;= 5, F889&lt;10),'Survival Probabilities'!$C$12,if(and(F889&gt;= 10, F889&lt;20),'Survival Probabilities'!$C$13,if(and(F889&gt;= 20, F889&lt;30),'Survival Probabilities'!$C$14,if(and(F889&gt;= 30, F889&lt;40),'Survival Probabilities'!$C$15,if(and(F889&gt;= 40, F889&lt;50),'Survival Probabilities'!$C$16,if(and(F889&gt;= 50, F889&lt;60),'Survival Probabilities'!$C$17,if(and(F889&gt;= 60, F889&lt;70),'Survival Probabilities'!$C$18,if(and(F889&gt;= 70, F889&lt;80),5%,if(and(F889&gt;= 80, F889&lt;90),5%,if(isblank(F889),1))))))))))))</f>
        <v>0.4019607843</v>
      </c>
      <c r="Q889" s="4">
        <f>if(L889 = "C",'Survival Probabilities'!$C$7,if(L889="Q",'Survival Probabilities'!$C$8,if(L889="S",'Survival Probabilities'!$C$9,if(isblank(L889),1))))</f>
        <v>0.3369565217</v>
      </c>
      <c r="R889" s="4">
        <f>if(M889='Survival Probabilities'!$B$21,'Survival Probabilities'!$C$21,if(M889='Survival Probabilities'!$B$22,'Survival Probabilities'!$C$22,if(M889='Survival Probabilities'!$B$23,'Survival Probabilities'!$C$23,if(M889='Survival Probabilities'!$B$24,'Survival Probabilities'!$C$24,if(M889='Survival Probabilities'!$B$25,'Survival Probabilities'!$C$25,if(M889='Survival Probabilities'!$B$26,'Survival Probabilities'!$C$26,if(M889='Survival Probabilities'!$B$27,'Survival Probabilities'!$C$27,if(M889='Survival Probabilities'!$B$28,5%,if(M889="",1)))))))))</f>
        <v>0.7446808511</v>
      </c>
      <c r="S889" s="4">
        <f t="shared" si="1"/>
        <v>0.04712367673</v>
      </c>
      <c r="T889" s="5">
        <f>if(S889&gt;='Survival Probabilities'!$J$4,1,0)</f>
        <v>1</v>
      </c>
      <c r="U889" s="5">
        <f t="shared" si="2"/>
        <v>1</v>
      </c>
    </row>
    <row r="890">
      <c r="A890" s="3">
        <v>889.0</v>
      </c>
      <c r="B890" s="3">
        <v>0.0</v>
      </c>
      <c r="C890" s="3">
        <v>3.0</v>
      </c>
      <c r="D890" s="3" t="s">
        <v>1227</v>
      </c>
      <c r="E890" s="3" t="s">
        <v>26</v>
      </c>
      <c r="G890" s="3">
        <v>1.0</v>
      </c>
      <c r="H890" s="3">
        <v>2.0</v>
      </c>
      <c r="I890" s="3" t="s">
        <v>1097</v>
      </c>
      <c r="J890" s="3">
        <v>23.45</v>
      </c>
      <c r="L890" s="3" t="s">
        <v>24</v>
      </c>
      <c r="M890" s="5" t="str">
        <f t="shared" si="3"/>
        <v/>
      </c>
      <c r="N890" s="4">
        <f>if(C890=1,'Survival Probabilities'!$C$2,if(C890 = 2,'Survival Probabilities'!$C$3,if(C890 = 3,'Survival Probabilities'!$C$4,if(isblank(C890),1))))</f>
        <v>0.2428571429</v>
      </c>
      <c r="O890" s="4">
        <f>if(E890 = "male",'Survival Probabilities'!$C$5,if(E890="female",'Survival Probabilities'!$C$6,if(isblank(E890),1)))</f>
        <v>0.7420382166</v>
      </c>
      <c r="P890" s="4">
        <f>if(F890 &lt; 1,'Survival Probabilities'!$C$10,if(and(F890&gt;= 1, F890&lt;5),'Survival Probabilities'!$C$11, if(and(F890&gt;= 5, F890&lt;10),'Survival Probabilities'!$C$12,if(and(F890&gt;= 10, F890&lt;20),'Survival Probabilities'!$C$13,if(and(F890&gt;= 20, F890&lt;30),'Survival Probabilities'!$C$14,if(and(F890&gt;= 30, F890&lt;40),'Survival Probabilities'!$C$15,if(and(F890&gt;= 40, F890&lt;50),'Survival Probabilities'!$C$16,if(and(F890&gt;= 50, F890&lt;60),'Survival Probabilities'!$C$17,if(and(F890&gt;= 60, F890&lt;70),'Survival Probabilities'!$C$18,if(and(F890&gt;= 70, F890&lt;80),5%,if(and(F890&gt;= 80, F890&lt;90),5%,if(isblank(F890),1))))))))))))</f>
        <v>1</v>
      </c>
      <c r="Q890" s="4">
        <f>if(L890 = "C",'Survival Probabilities'!$C$7,if(L890="Q",'Survival Probabilities'!$C$8,if(L890="S",'Survival Probabilities'!$C$9,if(isblank(L890),1))))</f>
        <v>0.3369565217</v>
      </c>
      <c r="R890" s="5">
        <f>if(M890='Survival Probabilities'!$B$21,'Survival Probabilities'!$C$21,if(M890='Survival Probabilities'!$B$22,'Survival Probabilities'!$C$22,if(M890='Survival Probabilities'!$B$23,'Survival Probabilities'!$C$23,if(M890='Survival Probabilities'!$B$24,'Survival Probabilities'!$C$24,if(M890='Survival Probabilities'!$B$25,'Survival Probabilities'!$C$25,if(M890='Survival Probabilities'!$B$26,'Survival Probabilities'!$C$26,if(M890='Survival Probabilities'!$B$27,'Survival Probabilities'!$C$27,if(M890='Survival Probabilities'!$B$28,5%,if(M890="",1)))))))))</f>
        <v>1</v>
      </c>
      <c r="S890" s="4">
        <f t="shared" si="1"/>
        <v>0.06072269257</v>
      </c>
      <c r="T890" s="5">
        <f>if(S890&gt;='Survival Probabilities'!$J$4,1,0)</f>
        <v>1</v>
      </c>
      <c r="U890" s="5">
        <f t="shared" si="2"/>
        <v>0</v>
      </c>
    </row>
    <row r="891">
      <c r="A891" s="3">
        <v>890.0</v>
      </c>
      <c r="B891" s="3">
        <v>1.0</v>
      </c>
      <c r="C891" s="3">
        <v>1.0</v>
      </c>
      <c r="D891" s="3" t="s">
        <v>1228</v>
      </c>
      <c r="E891" s="3" t="s">
        <v>22</v>
      </c>
      <c r="F891" s="3">
        <v>26.0</v>
      </c>
      <c r="G891" s="3">
        <v>0.0</v>
      </c>
      <c r="H891" s="3">
        <v>0.0</v>
      </c>
      <c r="I891" s="3">
        <v>111369.0</v>
      </c>
      <c r="J891" s="3">
        <v>30.0</v>
      </c>
      <c r="K891" s="3" t="s">
        <v>1229</v>
      </c>
      <c r="L891" s="3" t="s">
        <v>29</v>
      </c>
      <c r="M891" s="5" t="str">
        <f t="shared" si="3"/>
        <v>C</v>
      </c>
      <c r="N891" s="4">
        <f>if(C891=1,'Survival Probabilities'!$C$2,if(C891 = 2,'Survival Probabilities'!$C$3,if(C891 = 3,'Survival Probabilities'!$C$4,if(isblank(C891),1))))</f>
        <v>0.6296296296</v>
      </c>
      <c r="O891" s="4">
        <f>if(E891 = "male",'Survival Probabilities'!$C$5,if(E891="female",'Survival Probabilities'!$C$6,if(isblank(E891),1)))</f>
        <v>0.1889081456</v>
      </c>
      <c r="P891" s="4">
        <f>if(F891 &lt; 1,'Survival Probabilities'!$C$10,if(and(F891&gt;= 1, F891&lt;5),'Survival Probabilities'!$C$11, if(and(F891&gt;= 5, F891&lt;10),'Survival Probabilities'!$C$12,if(and(F891&gt;= 10, F891&lt;20),'Survival Probabilities'!$C$13,if(and(F891&gt;= 20, F891&lt;30),'Survival Probabilities'!$C$14,if(and(F891&gt;= 30, F891&lt;40),'Survival Probabilities'!$C$15,if(and(F891&gt;= 40, F891&lt;50),'Survival Probabilities'!$C$16,if(and(F891&gt;= 50, F891&lt;60),'Survival Probabilities'!$C$17,if(and(F891&gt;= 60, F891&lt;70),'Survival Probabilities'!$C$18,if(and(F891&gt;= 70, F891&lt;80),5%,if(and(F891&gt;= 80, F891&lt;90),5%,if(isblank(F891),1))))))))))))</f>
        <v>0.35</v>
      </c>
      <c r="Q891" s="4">
        <f>if(L891 = "C",'Survival Probabilities'!$C$7,if(L891="Q",'Survival Probabilities'!$C$8,if(L891="S",'Survival Probabilities'!$C$9,if(isblank(L891),1))))</f>
        <v>0.5535714286</v>
      </c>
      <c r="R891" s="4">
        <f>if(M891='Survival Probabilities'!$B$21,'Survival Probabilities'!$C$21,if(M891='Survival Probabilities'!$B$22,'Survival Probabilities'!$C$22,if(M891='Survival Probabilities'!$B$23,'Survival Probabilities'!$C$23,if(M891='Survival Probabilities'!$B$24,'Survival Probabilities'!$C$24,if(M891='Survival Probabilities'!$B$25,'Survival Probabilities'!$C$25,if(M891='Survival Probabilities'!$B$26,'Survival Probabilities'!$C$26,if(M891='Survival Probabilities'!$B$27,'Survival Probabilities'!$C$27,if(M891='Survival Probabilities'!$B$28,5%,if(M891="",1)))))))))</f>
        <v>0.593220339</v>
      </c>
      <c r="S891" s="4">
        <f t="shared" si="1"/>
        <v>0.01367078918</v>
      </c>
      <c r="T891" s="5">
        <f>if(S891&gt;='Survival Probabilities'!$J$4,1,0)</f>
        <v>0</v>
      </c>
      <c r="U891" s="5">
        <f t="shared" si="2"/>
        <v>0</v>
      </c>
    </row>
    <row r="892">
      <c r="A892" s="3">
        <v>891.0</v>
      </c>
      <c r="B892" s="3">
        <v>0.0</v>
      </c>
      <c r="C892" s="3">
        <v>3.0</v>
      </c>
      <c r="D892" s="3" t="s">
        <v>1230</v>
      </c>
      <c r="E892" s="3" t="s">
        <v>22</v>
      </c>
      <c r="F892" s="3">
        <v>32.0</v>
      </c>
      <c r="G892" s="3">
        <v>0.0</v>
      </c>
      <c r="H892" s="3">
        <v>0.0</v>
      </c>
      <c r="I892" s="3">
        <v>370376.0</v>
      </c>
      <c r="J892" s="3">
        <v>7.75</v>
      </c>
      <c r="L892" s="3" t="s">
        <v>36</v>
      </c>
      <c r="M892" s="5" t="str">
        <f t="shared" si="3"/>
        <v/>
      </c>
      <c r="N892" s="4">
        <f>if(C892=1,'Survival Probabilities'!$C$2,if(C892 = 2,'Survival Probabilities'!$C$3,if(C892 = 3,'Survival Probabilities'!$C$4,if(isblank(C892),1))))</f>
        <v>0.2428571429</v>
      </c>
      <c r="O892" s="4">
        <f>if(E892 = "male",'Survival Probabilities'!$C$5,if(E892="female",'Survival Probabilities'!$C$6,if(isblank(E892),1)))</f>
        <v>0.1889081456</v>
      </c>
      <c r="P892" s="4">
        <f>if(F892 &lt; 1,'Survival Probabilities'!$C$10,if(and(F892&gt;= 1, F892&lt;5),'Survival Probabilities'!$C$11, if(and(F892&gt;= 5, F892&lt;10),'Survival Probabilities'!$C$12,if(and(F892&gt;= 10, F892&lt;20),'Survival Probabilities'!$C$13,if(and(F892&gt;= 20, F892&lt;30),'Survival Probabilities'!$C$14,if(and(F892&gt;= 30, F892&lt;40),'Survival Probabilities'!$C$15,if(and(F892&gt;= 40, F892&lt;50),'Survival Probabilities'!$C$16,if(and(F892&gt;= 50, F892&lt;60),'Survival Probabilities'!$C$17,if(and(F892&gt;= 60, F892&lt;70),'Survival Probabilities'!$C$18,if(and(F892&gt;= 70, F892&lt;80),5%,if(and(F892&gt;= 80, F892&lt;90),5%,if(isblank(F892),1))))))))))))</f>
        <v>0.4371257485</v>
      </c>
      <c r="Q892" s="4">
        <f>if(L892 = "C",'Survival Probabilities'!$C$7,if(L892="Q",'Survival Probabilities'!$C$8,if(L892="S",'Survival Probabilities'!$C$9,if(isblank(L892),1))))</f>
        <v>0.3896103896</v>
      </c>
      <c r="R892" s="5">
        <f>if(M892='Survival Probabilities'!$B$21,'Survival Probabilities'!$C$21,if(M892='Survival Probabilities'!$B$22,'Survival Probabilities'!$C$22,if(M892='Survival Probabilities'!$B$23,'Survival Probabilities'!$C$23,if(M892='Survival Probabilities'!$B$24,'Survival Probabilities'!$C$24,if(M892='Survival Probabilities'!$B$25,'Survival Probabilities'!$C$25,if(M892='Survival Probabilities'!$B$26,'Survival Probabilities'!$C$26,if(M892='Survival Probabilities'!$B$27,'Survival Probabilities'!$C$27,if(M892='Survival Probabilities'!$B$28,5%,if(M892="",1)))))))))</f>
        <v>1</v>
      </c>
      <c r="S892" s="4">
        <f t="shared" si="1"/>
        <v>0.007813371691</v>
      </c>
      <c r="T892" s="5">
        <f>if(S892&gt;='Survival Probabilities'!$J$4,1,0)</f>
        <v>0</v>
      </c>
      <c r="U892" s="5">
        <f t="shared" si="2"/>
        <v>1</v>
      </c>
    </row>
    <row r="893">
      <c r="B893" s="3"/>
      <c r="C893" s="3"/>
      <c r="E893" s="3"/>
      <c r="F893" s="3"/>
      <c r="S893" s="4"/>
    </row>
    <row r="894">
      <c r="M894" s="5" t="str">
        <f t="shared" ref="M894:M913" si="4">if(isblank(K894),"",left(K894,1))</f>
        <v/>
      </c>
      <c r="S894" s="4"/>
    </row>
    <row r="895">
      <c r="L895" s="6"/>
      <c r="M895" s="5" t="str">
        <f t="shared" si="4"/>
        <v/>
      </c>
      <c r="R895" s="3" t="s">
        <v>1231</v>
      </c>
      <c r="S895" s="4">
        <f>AVERAGE(S2:S892)</f>
        <v>0.02663308268</v>
      </c>
    </row>
    <row r="896">
      <c r="M896" s="5" t="str">
        <f t="shared" si="4"/>
        <v/>
      </c>
      <c r="R896" s="3" t="s">
        <v>1232</v>
      </c>
      <c r="S896" s="4">
        <f>sumifs(S2:S892,B2:B892,1)/countif(B2:B892,1)</f>
        <v>0.04414998589</v>
      </c>
    </row>
    <row r="897">
      <c r="M897" s="5" t="str">
        <f t="shared" si="4"/>
        <v/>
      </c>
      <c r="R897" s="3" t="s">
        <v>1233</v>
      </c>
      <c r="S897" s="4">
        <f>sumifs(S3:S893,B3:B893,0)/countif(B3:B893,0)</f>
        <v>0.01573972796</v>
      </c>
    </row>
    <row r="898">
      <c r="M898" s="5" t="str">
        <f t="shared" si="4"/>
        <v/>
      </c>
      <c r="S898" s="4"/>
    </row>
    <row r="899">
      <c r="M899" s="5" t="str">
        <f t="shared" si="4"/>
        <v/>
      </c>
      <c r="S899" s="4"/>
    </row>
    <row r="900">
      <c r="M900" s="5" t="str">
        <f t="shared" si="4"/>
        <v/>
      </c>
      <c r="S900" s="4"/>
    </row>
    <row r="901">
      <c r="M901" s="5" t="str">
        <f t="shared" si="4"/>
        <v/>
      </c>
      <c r="S901" s="4"/>
    </row>
    <row r="902">
      <c r="M902" s="5" t="str">
        <f t="shared" si="4"/>
        <v/>
      </c>
      <c r="S902" s="4"/>
    </row>
    <row r="903">
      <c r="M903" s="5" t="str">
        <f t="shared" si="4"/>
        <v/>
      </c>
      <c r="S903" s="4"/>
    </row>
    <row r="904">
      <c r="M904" s="5" t="str">
        <f t="shared" si="4"/>
        <v/>
      </c>
      <c r="S904" s="4"/>
    </row>
    <row r="905">
      <c r="M905" s="5" t="str">
        <f t="shared" si="4"/>
        <v/>
      </c>
      <c r="S905" s="4"/>
    </row>
    <row r="906">
      <c r="M906" s="5" t="str">
        <f t="shared" si="4"/>
        <v/>
      </c>
      <c r="S906" s="4"/>
    </row>
    <row r="907">
      <c r="M907" s="5" t="str">
        <f t="shared" si="4"/>
        <v/>
      </c>
      <c r="S907" s="4"/>
    </row>
    <row r="908">
      <c r="M908" s="5" t="str">
        <f t="shared" si="4"/>
        <v/>
      </c>
      <c r="S908" s="4"/>
    </row>
    <row r="909">
      <c r="M909" s="5" t="str">
        <f t="shared" si="4"/>
        <v/>
      </c>
      <c r="S909" s="4"/>
    </row>
    <row r="910">
      <c r="M910" s="5" t="str">
        <f t="shared" si="4"/>
        <v/>
      </c>
      <c r="S910" s="4"/>
    </row>
    <row r="911">
      <c r="M911" s="5" t="str">
        <f t="shared" si="4"/>
        <v/>
      </c>
      <c r="S911" s="4"/>
    </row>
    <row r="912">
      <c r="M912" s="5" t="str">
        <f t="shared" si="4"/>
        <v/>
      </c>
      <c r="S912" s="4"/>
    </row>
    <row r="913">
      <c r="M913" s="5" t="str">
        <f t="shared" si="4"/>
        <v/>
      </c>
      <c r="S913" s="4"/>
    </row>
    <row r="914">
      <c r="S914" s="4"/>
    </row>
    <row r="915">
      <c r="S915" s="4"/>
    </row>
    <row r="916">
      <c r="S916" s="4"/>
    </row>
    <row r="917">
      <c r="S917" s="4"/>
    </row>
    <row r="918">
      <c r="S918" s="4"/>
    </row>
    <row r="919">
      <c r="S919" s="4"/>
    </row>
    <row r="920">
      <c r="S920" s="4"/>
    </row>
    <row r="921">
      <c r="S921" s="4"/>
    </row>
    <row r="922">
      <c r="S922" s="4"/>
    </row>
    <row r="923">
      <c r="S923" s="4"/>
    </row>
    <row r="924">
      <c r="S924" s="4"/>
    </row>
    <row r="925">
      <c r="S925" s="4"/>
    </row>
    <row r="926">
      <c r="S926" s="4"/>
    </row>
    <row r="927">
      <c r="S927" s="4"/>
    </row>
    <row r="928">
      <c r="S928" s="4"/>
    </row>
    <row r="929">
      <c r="S929" s="4"/>
    </row>
    <row r="930">
      <c r="S930" s="4"/>
    </row>
    <row r="931">
      <c r="S931" s="4"/>
    </row>
    <row r="932">
      <c r="S932" s="4"/>
    </row>
    <row r="933">
      <c r="S933" s="4"/>
    </row>
    <row r="934">
      <c r="S934" s="4"/>
    </row>
    <row r="935">
      <c r="S935" s="4"/>
    </row>
    <row r="936">
      <c r="S936" s="4"/>
    </row>
    <row r="937">
      <c r="S937" s="4"/>
    </row>
    <row r="938">
      <c r="S938" s="4"/>
    </row>
    <row r="939">
      <c r="S939" s="4"/>
    </row>
    <row r="940">
      <c r="S940" s="4"/>
    </row>
    <row r="941">
      <c r="S941" s="4"/>
    </row>
    <row r="942">
      <c r="S942" s="4"/>
    </row>
    <row r="943">
      <c r="S943" s="4"/>
    </row>
    <row r="944">
      <c r="S944" s="4"/>
    </row>
    <row r="945">
      <c r="S945" s="4"/>
    </row>
    <row r="946">
      <c r="S946" s="4"/>
    </row>
    <row r="947">
      <c r="S947" s="4"/>
    </row>
    <row r="948">
      <c r="S948" s="4"/>
    </row>
    <row r="949">
      <c r="S949" s="4"/>
    </row>
    <row r="950">
      <c r="S950" s="4"/>
    </row>
    <row r="951">
      <c r="S951" s="4"/>
    </row>
    <row r="952">
      <c r="S952" s="4"/>
    </row>
    <row r="953">
      <c r="S953" s="4"/>
    </row>
    <row r="954">
      <c r="S954" s="4"/>
    </row>
    <row r="955">
      <c r="S955" s="4"/>
    </row>
    <row r="956">
      <c r="S956" s="4"/>
    </row>
    <row r="957">
      <c r="S957" s="4"/>
    </row>
    <row r="958">
      <c r="S958" s="4"/>
    </row>
    <row r="959">
      <c r="S959" s="4"/>
    </row>
    <row r="960">
      <c r="S960" s="4"/>
    </row>
    <row r="961">
      <c r="S961" s="4"/>
    </row>
    <row r="962">
      <c r="S962" s="4"/>
    </row>
    <row r="963">
      <c r="S963" s="4"/>
    </row>
    <row r="964">
      <c r="S964" s="4"/>
    </row>
    <row r="965">
      <c r="S965" s="4"/>
    </row>
    <row r="966">
      <c r="S966" s="4"/>
    </row>
    <row r="967">
      <c r="S967" s="4"/>
    </row>
    <row r="968">
      <c r="S968" s="4"/>
    </row>
    <row r="969">
      <c r="S969" s="4"/>
    </row>
    <row r="970">
      <c r="S970" s="4"/>
    </row>
    <row r="971">
      <c r="S971" s="4"/>
    </row>
    <row r="972">
      <c r="S972" s="4"/>
    </row>
    <row r="973">
      <c r="S973" s="4"/>
    </row>
    <row r="974">
      <c r="S974" s="4"/>
    </row>
    <row r="975">
      <c r="S975" s="4"/>
    </row>
    <row r="976">
      <c r="S976" s="4"/>
    </row>
    <row r="977">
      <c r="S977" s="4"/>
    </row>
    <row r="978">
      <c r="S978" s="4"/>
    </row>
    <row r="979">
      <c r="S979" s="4"/>
    </row>
    <row r="980">
      <c r="S980" s="4"/>
    </row>
    <row r="981">
      <c r="S981" s="4"/>
    </row>
    <row r="982">
      <c r="S982" s="4"/>
    </row>
    <row r="983">
      <c r="S983" s="4"/>
    </row>
    <row r="984">
      <c r="S984" s="4"/>
    </row>
    <row r="985">
      <c r="S985" s="4"/>
    </row>
    <row r="986">
      <c r="S986" s="4"/>
    </row>
    <row r="987">
      <c r="S987" s="4"/>
    </row>
    <row r="988">
      <c r="S988" s="4"/>
    </row>
    <row r="989">
      <c r="S989" s="4"/>
    </row>
    <row r="990">
      <c r="S990" s="4"/>
    </row>
    <row r="991">
      <c r="S991" s="4"/>
    </row>
    <row r="992">
      <c r="S992" s="4"/>
    </row>
    <row r="993">
      <c r="S993" s="4"/>
    </row>
    <row r="994">
      <c r="S994" s="4"/>
    </row>
    <row r="995">
      <c r="S995" s="4"/>
    </row>
    <row r="996">
      <c r="S996" s="4"/>
    </row>
    <row r="997">
      <c r="S997" s="4"/>
    </row>
    <row r="998">
      <c r="S998" s="4"/>
    </row>
    <row r="999">
      <c r="S999" s="4"/>
    </row>
    <row r="1000">
      <c r="S1000" s="4"/>
    </row>
    <row r="1001">
      <c r="S1001" s="4"/>
    </row>
  </sheetData>
  <autoFilter ref="$A$1:$T$8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4.38"/>
  </cols>
  <sheetData>
    <row r="1">
      <c r="A1" s="3" t="s">
        <v>1234</v>
      </c>
      <c r="B1" s="3" t="s">
        <v>1235</v>
      </c>
      <c r="C1" s="3" t="s">
        <v>1236</v>
      </c>
      <c r="D1" s="3" t="s">
        <v>1237</v>
      </c>
      <c r="F1" s="3" t="s">
        <v>1238</v>
      </c>
      <c r="G1" s="3" t="s">
        <v>1239</v>
      </c>
      <c r="J1" s="3" t="s">
        <v>1240</v>
      </c>
      <c r="K1" s="3" t="s">
        <v>1241</v>
      </c>
    </row>
    <row r="2">
      <c r="A2" s="3" t="s">
        <v>1242</v>
      </c>
      <c r="B2" s="3" t="s">
        <v>1243</v>
      </c>
      <c r="C2" s="4">
        <f>sumifs(train!B2:B892,train!C2:C892,1)/countif(train!C2:C892,1)</f>
        <v>0.6296296296</v>
      </c>
      <c r="D2" s="7">
        <f>countif(train!$C$2:$C$892,1)</f>
        <v>216</v>
      </c>
      <c r="F2" s="4">
        <v>0.06857711492132937</v>
      </c>
      <c r="G2" s="4">
        <v>0.005410575691357093</v>
      </c>
      <c r="I2" s="3" t="s">
        <v>1244</v>
      </c>
      <c r="J2" s="4">
        <f>average(F2:F189)</f>
        <v>0.04016301184</v>
      </c>
      <c r="K2" s="4">
        <f>AVERAGE(G2:G550)</f>
        <v>0.01572091347</v>
      </c>
    </row>
    <row r="3">
      <c r="A3" s="3" t="s">
        <v>1242</v>
      </c>
      <c r="B3" s="3" t="s">
        <v>1245</v>
      </c>
      <c r="C3" s="4">
        <f>sumifs(train!B3:B894,train!C3:C894,2)/countif(train!C3:C894,2)</f>
        <v>0.472826087</v>
      </c>
      <c r="D3" s="7">
        <f>countif(train!$C$2:$C$892,2)</f>
        <v>184</v>
      </c>
      <c r="F3" s="4">
        <v>0.010626471199113818</v>
      </c>
      <c r="G3" s="4">
        <v>0.006757434139761639</v>
      </c>
      <c r="I3" s="3" t="s">
        <v>1246</v>
      </c>
      <c r="J3" s="4">
        <f>STDEV(F2:F189)</f>
        <v>0.0273582427</v>
      </c>
      <c r="K3" s="4">
        <f>STDEV(G2:G550)</f>
        <v>0.01437647787</v>
      </c>
    </row>
    <row r="4">
      <c r="A4" s="3" t="s">
        <v>1242</v>
      </c>
      <c r="B4" s="3" t="s">
        <v>1247</v>
      </c>
      <c r="C4" s="4">
        <f>sumifs(train!B4:B895,train!C4:C895,3)/countif(train!C4:C895,3)</f>
        <v>0.2428571429</v>
      </c>
      <c r="D4" s="7">
        <f>countif(train!$C$2:$C$892,3)</f>
        <v>491</v>
      </c>
      <c r="F4" s="4">
        <v>0.04137801125486135</v>
      </c>
      <c r="G4" s="4">
        <v>0.017874425648627183</v>
      </c>
      <c r="I4" s="3" t="s">
        <v>1248</v>
      </c>
      <c r="J4" s="8">
        <v>0.0275</v>
      </c>
    </row>
    <row r="5">
      <c r="A5" s="3" t="s">
        <v>1249</v>
      </c>
      <c r="B5" s="9" t="s">
        <v>1250</v>
      </c>
      <c r="C5" s="4">
        <f>sumifs(train!B$2:B$892,train!E2:E892,"male")/countif(train!E2:E892,"male")</f>
        <v>0.1889081456</v>
      </c>
      <c r="D5" s="7">
        <f>countif(train!$E$2:$E$892,"male")</f>
        <v>577</v>
      </c>
      <c r="F5" s="4">
        <v>0.006757434139761639</v>
      </c>
      <c r="G5" s="4">
        <v>0.012524480767030312</v>
      </c>
      <c r="I5" s="3" t="s">
        <v>1251</v>
      </c>
      <c r="K5" s="4">
        <f>K2</f>
        <v>0.01572091347</v>
      </c>
    </row>
    <row r="6">
      <c r="A6" s="3" t="s">
        <v>1249</v>
      </c>
      <c r="B6" s="9" t="s">
        <v>1252</v>
      </c>
      <c r="C6" s="4">
        <f>sumifs(train!B$2:B$892,train!E2:E892,"female")/countif(train!E2:E892,"female")</f>
        <v>0.7420382166</v>
      </c>
      <c r="D6" s="7">
        <f>countif(train!$E$2:$E$892,"female")</f>
        <v>314</v>
      </c>
      <c r="F6" s="4">
        <v>0.018240722512131567</v>
      </c>
      <c r="G6" s="4">
        <v>0.00936896223611618</v>
      </c>
    </row>
    <row r="7">
      <c r="A7" s="3" t="s">
        <v>11</v>
      </c>
      <c r="B7" s="3" t="s">
        <v>29</v>
      </c>
      <c r="C7" s="4">
        <f>sumifs(train!B$2:B$892,train!L2:L892,B7)/countif(train!L2:L892,B7)</f>
        <v>0.5535714286</v>
      </c>
      <c r="D7" s="10">
        <f>countif(train!$L$2:$L$892,B7)</f>
        <v>168</v>
      </c>
      <c r="F7" s="4">
        <v>0.04720243266684876</v>
      </c>
      <c r="G7" s="4">
        <v>0.005410575691357093</v>
      </c>
    </row>
    <row r="8">
      <c r="A8" s="3" t="s">
        <v>11</v>
      </c>
      <c r="B8" s="3" t="s">
        <v>36</v>
      </c>
      <c r="C8" s="4">
        <f>sumifs(train!B$2:B$892,train!L2:L892,B8)/countif(train!L2:L892,B8)</f>
        <v>0.3896103896</v>
      </c>
      <c r="D8" s="10">
        <f>countif(train!$L$2:$L$892,B8)</f>
        <v>77</v>
      </c>
      <c r="F8" s="4">
        <v>0.005905604285911434</v>
      </c>
      <c r="G8" s="4">
        <v>0.006757434139761639</v>
      </c>
      <c r="J8" s="4"/>
    </row>
    <row r="9">
      <c r="A9" s="3" t="s">
        <v>11</v>
      </c>
      <c r="B9" s="3" t="s">
        <v>24</v>
      </c>
      <c r="C9" s="4">
        <f>sumifs(train!B$2:B$892,train!L2:L892,B9)/countif(train!L2:L892,B9)</f>
        <v>0.3369565217</v>
      </c>
      <c r="D9" s="10">
        <f>countif(train!$L$2:$L$892,B9)</f>
        <v>644</v>
      </c>
      <c r="F9" s="4">
        <v>0.051678268975275936</v>
      </c>
      <c r="G9" s="4">
        <v>0.024408141129617172</v>
      </c>
      <c r="J9" s="4"/>
    </row>
    <row r="10">
      <c r="A10" s="3" t="s">
        <v>5</v>
      </c>
      <c r="B10" s="3" t="s">
        <v>1253</v>
      </c>
      <c r="C10" s="4">
        <f>sumifs(train!$B2:$B892,train!F2:F892,"&lt;" &amp; 1)/countif(train!F2:F892,"&lt;" &amp; 1)</f>
        <v>1</v>
      </c>
      <c r="D10" s="7">
        <f>countif(train!F2:F892,"&lt;" &amp; 1)</f>
        <v>7</v>
      </c>
      <c r="F10" s="4">
        <v>0.047520965306703515</v>
      </c>
      <c r="G10" s="4">
        <v>0.010832985241592232</v>
      </c>
      <c r="I10" s="3" t="s">
        <v>1254</v>
      </c>
      <c r="J10" s="4">
        <f>SUM(train!U2:U892)/count(train!U2:U892)</f>
        <v>0.7890011223</v>
      </c>
    </row>
    <row r="11">
      <c r="A11" s="3" t="s">
        <v>5</v>
      </c>
      <c r="B11" s="3" t="s">
        <v>1255</v>
      </c>
      <c r="C11" s="4">
        <f>SUMIFS(train!$B$2:$B$892,train!$F$2:$F$892,"&gt;=" &amp; 1,train!$F$2:$F$892,"&lt;" &amp; 5)/countifs(train!$F$2:$F$892,"&gt;=" &amp; 1,train!$F$2:$F$892,"&lt;" &amp; 5)</f>
        <v>0.6060606061</v>
      </c>
      <c r="D11" s="7">
        <f>countifs(train!$F$2:$F$892,"&gt;=" &amp; 1,train!$F$2:$F$892,"&lt;" &amp; 5)</f>
        <v>33</v>
      </c>
      <c r="F11" s="4">
        <v>0.04137801125486135</v>
      </c>
      <c r="G11" s="4">
        <v>0.026543452439189354</v>
      </c>
    </row>
    <row r="12">
      <c r="A12" s="3" t="s">
        <v>5</v>
      </c>
      <c r="B12" s="3" t="s">
        <v>1256</v>
      </c>
      <c r="C12" s="4">
        <f>SUMIFS(train!$B$2:$B$892,train!$F$2:$F$892,"&gt;=" &amp; 5,train!$F$2:$F$892,"&lt;" &amp; 10)/countifs(train!$F$2:$F$892,"&gt;=" &amp; 5,train!$F$2:$F$892,"&lt;" &amp; 10)</f>
        <v>0.5</v>
      </c>
      <c r="D12" s="7">
        <f>countifs(train!$F$2:$F$892,"&gt;=" &amp; 5,train!$F$2:$F$892,"&lt;" &amp; 10)</f>
        <v>22</v>
      </c>
      <c r="F12" s="4">
        <v>0.047520965306703515</v>
      </c>
      <c r="G12" s="4">
        <v>0.013156257644229024</v>
      </c>
    </row>
    <row r="13">
      <c r="A13" s="3" t="s">
        <v>5</v>
      </c>
      <c r="B13" s="3" t="s">
        <v>1257</v>
      </c>
      <c r="C13" s="4">
        <f>SUMIFS(train!$B$2:$B$892,train!$F$2:$F$892,"&gt;=" &amp; 10,train!$F$2:$F$892,"&lt;" &amp; 20)/countifs(train!$F$2:$F$892,"&gt;=" &amp; 10,train!$F$2:$F$892,"&lt;" &amp; 20)</f>
        <v>0.4019607843</v>
      </c>
      <c r="D13" s="7">
        <f>countifs(train!$F$2:$F$892,"&gt;=" &amp; 10,train!$F$2:$F$892,"&lt;" &amp; 20)</f>
        <v>102</v>
      </c>
      <c r="F13" s="4">
        <v>0.00506807560482123</v>
      </c>
      <c r="G13" s="4">
        <v>0.03036134628318234</v>
      </c>
    </row>
    <row r="14">
      <c r="A14" s="3" t="s">
        <v>5</v>
      </c>
      <c r="B14" s="3" t="s">
        <v>1258</v>
      </c>
      <c r="C14" s="4">
        <f>SUMIFS(train!$B$2:$B$892,train!$F$2:$F$892,"&gt;=" &amp; 20,train!$F$2:$F$892,"&lt;" &amp; 30)/countifs(train!$F$2:$F$892,"&gt;=" &amp; 20,train!$F$2:$F$892,"&lt;" &amp; 30)</f>
        <v>0.35</v>
      </c>
      <c r="D14" s="7">
        <f>countifs(train!$F$2:$F$892,"&gt;=" &amp; 20,train!$F$2:$F$892,"&lt;" &amp; 30)</f>
        <v>220</v>
      </c>
      <c r="F14" s="4">
        <v>0.00832134993334895</v>
      </c>
      <c r="G14" s="4">
        <v>0.02539657977575779</v>
      </c>
    </row>
    <row r="15">
      <c r="A15" s="3" t="s">
        <v>5</v>
      </c>
      <c r="B15" s="3" t="s">
        <v>1259</v>
      </c>
      <c r="C15" s="4">
        <f>SUMIFS(train!$B$2:$B$892,train!$F$2:$F$892,"&gt;=" &amp; 30,train!$F$2:$F$892,"&lt;" &amp; 40)/countifs(train!$F$2:$F$892,"&gt;=" &amp; 30,train!$F$2:$F$892,"&lt;" &amp; 40)</f>
        <v>0.4371257485</v>
      </c>
      <c r="D15" s="7">
        <f>countifs(train!$F$2:$F$892,"&gt;=" &amp; 30,train!$F$2:$F$892,"&lt;" &amp; 40)</f>
        <v>167</v>
      </c>
      <c r="F15" s="4">
        <v>0.06072269256636468</v>
      </c>
      <c r="G15" s="4">
        <v>0.009556732416451176</v>
      </c>
    </row>
    <row r="16">
      <c r="A16" s="3" t="s">
        <v>5</v>
      </c>
      <c r="B16" s="3" t="s">
        <v>1260</v>
      </c>
      <c r="C16" s="4">
        <f>SUMIFS(train!$B$2:$B$892,train!$F$2:$F$892,"&gt;=" &amp; 40,train!$F$2:$F$892,"&lt;" &amp; 50)/countifs(train!$F$2:$F$892,"&gt;=" &amp; 40,train!$F$2:$F$892,"&lt;" &amp; 50)</f>
        <v>0.3820224719</v>
      </c>
      <c r="D16" s="7">
        <f>countifs(train!$F$2:$F$892,"&gt;=" &amp; 40,train!$F$2:$F$892,"&lt;" &amp; 50)</f>
        <v>89</v>
      </c>
      <c r="F16" s="4">
        <v>0.04516380040659024</v>
      </c>
      <c r="G16" s="4">
        <v>0.015458787689591696</v>
      </c>
    </row>
    <row r="17">
      <c r="A17" s="3" t="s">
        <v>5</v>
      </c>
      <c r="B17" s="3" t="s">
        <v>1261</v>
      </c>
      <c r="C17" s="4">
        <f>SUMIFS(train!$B$2:$B$892,train!$F$2:$F$892,"&gt;=" &amp; 50,train!$F$2:$F$892,"&lt;" &amp; 60)/countifs(train!$F$2:$F$892,"&gt;=" &amp; 50,train!$F$2:$F$892,"&lt;" &amp; 60)</f>
        <v>0.4166666667</v>
      </c>
      <c r="D17" s="7">
        <f>countifs(train!$F$2:$F$892,"&gt;=" &amp; 50,train!$F$2:$F$892,"&lt;" &amp; 60)</f>
        <v>48</v>
      </c>
      <c r="F17" s="4">
        <v>0.04712367672778729</v>
      </c>
      <c r="G17" s="4">
        <v>0.025153499736289445</v>
      </c>
    </row>
    <row r="18">
      <c r="A18" s="3" t="s">
        <v>5</v>
      </c>
      <c r="B18" s="3" t="s">
        <v>1262</v>
      </c>
      <c r="C18" s="4">
        <f>SUMIFS(train!$B$2:$B$892,train!$F$2:$F$892,"&gt;=" &amp; 60,train!$F$2:$F$892,"&lt;" &amp; 70)/countifs(train!$F$2:$F$892,"&gt;=" &amp; 60,train!$F$2:$F$892,"&lt;" &amp; 70)</f>
        <v>0.3157894737</v>
      </c>
      <c r="D18" s="7">
        <f>countifs(train!$F$2:$F$892,"&gt;=" &amp; 60,train!$F$2:$F$892,"&lt;" &amp; 70)</f>
        <v>19</v>
      </c>
      <c r="F18" s="4">
        <v>0.04137801125486135</v>
      </c>
      <c r="G18" s="4">
        <v>0.0095043764668475</v>
      </c>
    </row>
    <row r="19">
      <c r="A19" s="3" t="s">
        <v>5</v>
      </c>
      <c r="B19" s="3" t="s">
        <v>1263</v>
      </c>
      <c r="C19" s="4">
        <f>SUMIFS(train!$B$2:$B$892,train!$F$2:$F$892,"&gt;=" &amp; 70,train!$F$2:$F$892,"&lt;" &amp; 80)/countifs(train!$F$2:$F$892,"&gt;=" &amp; 70,train!$F$2:$F$892,"&lt;" &amp; 80)</f>
        <v>0</v>
      </c>
      <c r="D19" s="7">
        <f>countifs(train!$F$2:$F$892,"&gt;=" &amp; 70,train!$F$2:$F$892,"&lt;" &amp; 80)</f>
        <v>6</v>
      </c>
      <c r="F19" s="4">
        <v>0.04516380040659024</v>
      </c>
      <c r="G19" s="4">
        <v>0.02304504461133577</v>
      </c>
    </row>
    <row r="20">
      <c r="A20" s="3" t="s">
        <v>5</v>
      </c>
      <c r="B20" s="3" t="s">
        <v>1264</v>
      </c>
      <c r="C20" s="4">
        <f>SUMIFS(train!$B$2:$B$892,train!$F$2:$F$892,"&gt;=" &amp; 80,train!$F$2:$F$892,"&lt;" &amp; 90)/countifs(train!$F$2:$F$892,"&gt;=" &amp; 80,train!$F$2:$F$892,"&lt;" &amp; 90)</f>
        <v>1</v>
      </c>
      <c r="D20" s="7">
        <f>countifs(train!$F$2:$F$892,"&gt;=" &amp; 80,train!$F$2:$F$892,"&lt;" &amp; 90)</f>
        <v>1</v>
      </c>
      <c r="F20" s="4">
        <v>0.04137801125486135</v>
      </c>
      <c r="G20" s="4">
        <v>0.015310825926437054</v>
      </c>
    </row>
    <row r="21">
      <c r="A21" s="3" t="s">
        <v>12</v>
      </c>
      <c r="B21" s="5" t="s">
        <v>1265</v>
      </c>
      <c r="C21" s="11">
        <f>sumifs(train!B$2:B$892,train!$M$2:$M$892,B21)/countif(train!$M$2:$M$892,B21)</f>
        <v>0.4666666667</v>
      </c>
      <c r="D21" s="7">
        <f>countif(train!$M$2:$M$892,B21)</f>
        <v>15</v>
      </c>
      <c r="F21" s="4">
        <v>0.015458787689591696</v>
      </c>
      <c r="G21" s="4">
        <v>0.005410575691357093</v>
      </c>
    </row>
    <row r="22">
      <c r="A22" s="3" t="s">
        <v>12</v>
      </c>
      <c r="B22" s="5" t="s">
        <v>1266</v>
      </c>
      <c r="C22" s="11">
        <f>sumifs(train!B$2:B$892,train!$M$2:$M$892,B22)/countif(train!$M$2:$M$892,B22)</f>
        <v>0.7446808511</v>
      </c>
      <c r="D22" s="7">
        <f>countif(train!$M$2:$M$892,B22)</f>
        <v>47</v>
      </c>
      <c r="F22" s="4">
        <v>0.011335287643696118</v>
      </c>
      <c r="G22" s="4">
        <v>0.024408141129617172</v>
      </c>
    </row>
    <row r="23">
      <c r="A23" s="3" t="s">
        <v>12</v>
      </c>
      <c r="B23" s="5" t="s">
        <v>29</v>
      </c>
      <c r="C23" s="11">
        <f>sumifs(train!B$2:B$892,train!$M$2:$M$892,B23)/countif(train!$M$2:$M$892,B23)</f>
        <v>0.593220339</v>
      </c>
      <c r="D23" s="7">
        <f>countif(train!$M$2:$M$892,B23)</f>
        <v>59</v>
      </c>
      <c r="F23" s="4">
        <v>0.047520965306703515</v>
      </c>
      <c r="G23" s="4">
        <v>0.02319743311524044</v>
      </c>
    </row>
    <row r="24">
      <c r="A24" s="3" t="s">
        <v>12</v>
      </c>
      <c r="B24" s="5" t="s">
        <v>451</v>
      </c>
      <c r="C24" s="11">
        <f>sumifs(train!B$2:B$892,train!$M$2:$M$892,B24)/countif(train!$M$2:$M$892,B24)</f>
        <v>0.7575757576</v>
      </c>
      <c r="D24" s="7">
        <f>countif(train!$M$2:$M$892,B24)</f>
        <v>33</v>
      </c>
      <c r="F24" s="4">
        <v>0.017519273695678326</v>
      </c>
      <c r="G24" s="4">
        <v>0.04137801125486135</v>
      </c>
    </row>
    <row r="25">
      <c r="A25" s="3" t="s">
        <v>12</v>
      </c>
      <c r="B25" s="5" t="s">
        <v>1267</v>
      </c>
      <c r="C25" s="11">
        <f>sumifs(train!B$2:B$892,train!$M$2:$M$892,B25)/countif(train!$M$2:$M$892,B25)</f>
        <v>0.75</v>
      </c>
      <c r="D25" s="7">
        <f>countif(train!$M$2:$M$892,B25)</f>
        <v>32</v>
      </c>
      <c r="F25" s="4">
        <v>0.04987935460808528</v>
      </c>
      <c r="G25" s="4">
        <v>0.02539657977575779</v>
      </c>
    </row>
    <row r="26">
      <c r="A26" s="3" t="s">
        <v>12</v>
      </c>
      <c r="B26" s="5" t="s">
        <v>1268</v>
      </c>
      <c r="C26" s="11">
        <f>sumifs(train!B$2:B$892,train!$M$2:$M$892,B26)/countif(train!$M$2:$M$892,B26)</f>
        <v>0.6153846154</v>
      </c>
      <c r="D26" s="7">
        <f>countif(train!$M$2:$M$892,B26)</f>
        <v>13</v>
      </c>
      <c r="F26" s="4">
        <v>0.009906368968272563</v>
      </c>
      <c r="G26" s="4">
        <v>0.015458787689591696</v>
      </c>
    </row>
    <row r="27">
      <c r="A27" s="3" t="s">
        <v>12</v>
      </c>
      <c r="B27" s="5" t="s">
        <v>1269</v>
      </c>
      <c r="C27" s="11">
        <f>sumifs(train!B$2:B$892,train!$M$2:$M$892,B27)/countif(train!$M$2:$M$892,B27)</f>
        <v>0.5</v>
      </c>
      <c r="D27" s="7">
        <f>countif(train!$M$2:$M$892,B27)</f>
        <v>4</v>
      </c>
      <c r="F27" s="4">
        <v>0.014921567640171704</v>
      </c>
      <c r="G27" s="4">
        <v>0.017874425648627183</v>
      </c>
    </row>
    <row r="28">
      <c r="A28" s="3" t="s">
        <v>12</v>
      </c>
      <c r="B28" s="5" t="s">
        <v>521</v>
      </c>
      <c r="C28" s="11">
        <f>sumifs(train!B$2:B$892,train!$M$2:$M$892,B28)/countif(train!$M$2:$M$892,B28)</f>
        <v>0</v>
      </c>
      <c r="D28" s="7">
        <f>countif(train!$M$2:$M$892,B28)</f>
        <v>1</v>
      </c>
      <c r="F28" s="4">
        <v>0.008888802921515225</v>
      </c>
      <c r="G28" s="4">
        <v>0.02539657977575779</v>
      </c>
    </row>
    <row r="29">
      <c r="F29" s="4">
        <v>0.11926454768926843</v>
      </c>
      <c r="G29" s="4">
        <v>0.024408141129617172</v>
      </c>
    </row>
    <row r="30">
      <c r="F30" s="4">
        <v>0.04925953720816828</v>
      </c>
      <c r="G30" s="4">
        <v>0.007729393844795848</v>
      </c>
    </row>
    <row r="31">
      <c r="F31" s="4">
        <v>0.011483119444827791</v>
      </c>
      <c r="G31" s="4">
        <v>0.005410575691357093</v>
      </c>
    </row>
    <row r="32">
      <c r="F32" s="4">
        <v>0.09975870921617055</v>
      </c>
      <c r="G32" s="4">
        <v>0.015483792572006116</v>
      </c>
    </row>
    <row r="33">
      <c r="F33" s="4">
        <v>0.051678268975275936</v>
      </c>
      <c r="G33" s="4">
        <v>0.008888802921515225</v>
      </c>
    </row>
    <row r="34">
      <c r="F34" s="4">
        <v>0.051498607081266835</v>
      </c>
      <c r="G34" s="4">
        <v>0.006213826424247643</v>
      </c>
    </row>
    <row r="35">
      <c r="F35" s="4">
        <v>0.036801631858402836</v>
      </c>
      <c r="G35" s="4">
        <v>0.008888802921515225</v>
      </c>
    </row>
    <row r="36">
      <c r="F36" s="4">
        <v>0.019175587126220424</v>
      </c>
      <c r="G36" s="4">
        <v>0.009082693346191472</v>
      </c>
    </row>
    <row r="37">
      <c r="F37" s="4">
        <v>0.017161203433973444</v>
      </c>
      <c r="G37" s="4">
        <v>0.00936896223611618</v>
      </c>
    </row>
    <row r="38">
      <c r="F38" s="4">
        <v>0.04082326332455361</v>
      </c>
      <c r="G38" s="4">
        <v>0.06584298460381649</v>
      </c>
    </row>
    <row r="39">
      <c r="F39" s="4">
        <v>0.007729393844795848</v>
      </c>
      <c r="G39" s="4">
        <v>0.006213826424247643</v>
      </c>
    </row>
    <row r="40">
      <c r="F40" s="4">
        <v>0.0816394225253921</v>
      </c>
      <c r="G40" s="4">
        <v>0.005410575691357093</v>
      </c>
    </row>
    <row r="41">
      <c r="F41" s="4">
        <v>0.04712367672778729</v>
      </c>
      <c r="G41" s="4">
        <v>0.013156257644229024</v>
      </c>
    </row>
    <row r="42">
      <c r="F42" s="4">
        <v>0.051678268975275936</v>
      </c>
      <c r="G42" s="4">
        <v>0.024408141129617172</v>
      </c>
    </row>
    <row r="43">
      <c r="F43" s="4">
        <v>0.040078338454496994</v>
      </c>
      <c r="G43" s="4">
        <v>0.010534017250755978</v>
      </c>
    </row>
    <row r="44">
      <c r="F44" s="4">
        <v>0.005410575691357093</v>
      </c>
      <c r="G44" s="4">
        <v>0.008888802921515225</v>
      </c>
    </row>
    <row r="45">
      <c r="F45" s="4">
        <v>0.006256048977019513</v>
      </c>
      <c r="G45" s="4">
        <v>0.0033295850408351342</v>
      </c>
    </row>
    <row r="46">
      <c r="F46" s="4">
        <v>0.013139455271758745</v>
      </c>
      <c r="G46" s="4">
        <v>0.015458787689591696</v>
      </c>
    </row>
    <row r="47">
      <c r="F47" s="4">
        <v>0.10776403773351757</v>
      </c>
      <c r="G47" s="4">
        <v>0.015458787689591696</v>
      </c>
    </row>
    <row r="48">
      <c r="F48" s="4">
        <v>0.03180201167709289</v>
      </c>
      <c r="G48" s="4">
        <v>0.005410575691357093</v>
      </c>
    </row>
    <row r="49">
      <c r="F49" s="4">
        <v>0.051678268975275936</v>
      </c>
      <c r="G49" s="4">
        <v>0.014027418459073945</v>
      </c>
    </row>
    <row r="50">
      <c r="F50" s="4">
        <v>0.051246224173375814</v>
      </c>
      <c r="G50" s="4">
        <v>0.006213826424247643</v>
      </c>
    </row>
    <row r="51">
      <c r="F51" s="4">
        <v>0.07357735877765387</v>
      </c>
      <c r="G51" s="4">
        <v>0.015458787689591696</v>
      </c>
    </row>
    <row r="52">
      <c r="F52" s="4">
        <v>0.04925953720816828</v>
      </c>
      <c r="G52" s="4">
        <v>0.005410575691357093</v>
      </c>
    </row>
    <row r="53">
      <c r="F53" s="4">
        <v>0.07165023593915386</v>
      </c>
      <c r="G53" s="4">
        <v>0.005410575691357093</v>
      </c>
    </row>
    <row r="54">
      <c r="F54" s="4">
        <v>0.09975870921617055</v>
      </c>
      <c r="G54" s="4">
        <v>0.005410575691357093</v>
      </c>
    </row>
    <row r="55">
      <c r="F55" s="4">
        <v>0.059111444649801934</v>
      </c>
      <c r="G55" s="4">
        <v>0.011483119444827791</v>
      </c>
    </row>
    <row r="56">
      <c r="F56" s="4">
        <v>0.11305544557432502</v>
      </c>
      <c r="G56" s="4">
        <v>0.005410575691357093</v>
      </c>
    </row>
    <row r="57">
      <c r="F57" s="4">
        <v>0.06740984488011524</v>
      </c>
      <c r="G57" s="4">
        <v>0.006441161537329874</v>
      </c>
    </row>
    <row r="58">
      <c r="F58" s="4">
        <v>0.051246224173375814</v>
      </c>
      <c r="G58" s="4">
        <v>0.015458787689591696</v>
      </c>
    </row>
    <row r="59">
      <c r="F59" s="4">
        <v>0.013156257644229024</v>
      </c>
      <c r="G59" s="4">
        <v>0.001536336307422385</v>
      </c>
    </row>
    <row r="60">
      <c r="F60" s="4">
        <v>0.047520965306703515</v>
      </c>
      <c r="G60" s="4">
        <v>0.013156257644229024</v>
      </c>
    </row>
    <row r="61">
      <c r="F61" s="4">
        <v>0.04944538709538521</v>
      </c>
      <c r="G61" s="4">
        <v>0.021252942398227635</v>
      </c>
    </row>
    <row r="62">
      <c r="F62" s="4">
        <v>0.015048596072508542</v>
      </c>
      <c r="G62" s="4">
        <v>0.015458787689591696</v>
      </c>
    </row>
    <row r="63">
      <c r="F63" s="4">
        <v>0.01570034611274122</v>
      </c>
      <c r="G63" s="4">
        <v>0.01062683216596511</v>
      </c>
    </row>
    <row r="64">
      <c r="F64" s="4">
        <v>0.008888802921515225</v>
      </c>
      <c r="G64" s="4">
        <v>0.006757434139761639</v>
      </c>
    </row>
    <row r="65">
      <c r="F65" s="4">
        <v>0.021252942398227635</v>
      </c>
      <c r="G65" s="4">
        <v>0.006757434139761639</v>
      </c>
    </row>
    <row r="66">
      <c r="F66" s="4">
        <v>0.04610847816732976</v>
      </c>
      <c r="G66" s="4">
        <v>0.005410575691357093</v>
      </c>
    </row>
    <row r="67">
      <c r="F67" s="4">
        <v>0.051612268631757066</v>
      </c>
      <c r="G67" s="4">
        <v>0.006757434139761639</v>
      </c>
    </row>
    <row r="68">
      <c r="F68" s="4">
        <v>0.026543452439189354</v>
      </c>
      <c r="G68" s="4">
        <v>0.009082693346191472</v>
      </c>
    </row>
    <row r="69">
      <c r="F69" s="4">
        <v>0.006757434139761639</v>
      </c>
      <c r="G69" s="4">
        <v>0.04009908899865679</v>
      </c>
    </row>
    <row r="70">
      <c r="F70" s="4">
        <v>0.0095043764668475</v>
      </c>
      <c r="G70" s="4">
        <v>0.005410575691357093</v>
      </c>
    </row>
    <row r="71">
      <c r="F71" s="4">
        <v>0.03891258547488844</v>
      </c>
      <c r="G71" s="4">
        <v>0.021252942398227635</v>
      </c>
    </row>
    <row r="72">
      <c r="F72" s="4">
        <v>0.013139455271758745</v>
      </c>
      <c r="G72" s="4">
        <v>0.04009908899865679</v>
      </c>
    </row>
    <row r="73">
      <c r="F73" s="4">
        <v>0.07021140824598514</v>
      </c>
      <c r="G73" s="4">
        <v>0.005410575691357093</v>
      </c>
    </row>
    <row r="74">
      <c r="F74" s="4">
        <v>0.051678268975275936</v>
      </c>
      <c r="G74" s="4">
        <v>8.937212824313591E-4</v>
      </c>
    </row>
    <row r="75">
      <c r="F75" s="4">
        <v>0.051612268631757066</v>
      </c>
      <c r="G75" s="4">
        <v>0.010534017250755978</v>
      </c>
    </row>
    <row r="76">
      <c r="F76" s="4">
        <v>0.006757434139761639</v>
      </c>
      <c r="G76" s="4">
        <v>0.017161203433973444</v>
      </c>
    </row>
    <row r="77">
      <c r="F77" s="4">
        <v>0.04137801125486135</v>
      </c>
      <c r="G77" s="4">
        <v>0.036801631858402836</v>
      </c>
    </row>
    <row r="78">
      <c r="F78" s="4">
        <v>0.06706678974748094</v>
      </c>
      <c r="G78" s="4">
        <v>0.010534017250755978</v>
      </c>
    </row>
    <row r="79">
      <c r="F79" s="4">
        <v>0.04746027441870006</v>
      </c>
      <c r="G79" s="4">
        <v>0.015458787689591696</v>
      </c>
    </row>
    <row r="80">
      <c r="F80" s="4">
        <v>0.015483792572006116</v>
      </c>
      <c r="G80" s="4">
        <v>0.02161385184409054</v>
      </c>
    </row>
    <row r="81">
      <c r="F81" s="4">
        <v>0.0816394225253921</v>
      </c>
      <c r="G81" s="4">
        <v>0.012650990673767992</v>
      </c>
    </row>
    <row r="82">
      <c r="F82" s="4">
        <v>0.11822288929960387</v>
      </c>
      <c r="G82" s="4">
        <v>0.017874425648627183</v>
      </c>
    </row>
    <row r="83">
      <c r="F83" s="4">
        <v>0.011738299876935076</v>
      </c>
      <c r="G83" s="4">
        <v>0.005905604285911434</v>
      </c>
    </row>
    <row r="84">
      <c r="F84" s="4">
        <v>0.04137801125486135</v>
      </c>
      <c r="G84" s="4">
        <v>0.011101498943894122</v>
      </c>
    </row>
    <row r="85">
      <c r="F85" s="4">
        <v>0.028781663928614396</v>
      </c>
      <c r="G85" s="4">
        <v>0.005410575691357093</v>
      </c>
    </row>
    <row r="86">
      <c r="F86" s="4">
        <v>0.014027418459073945</v>
      </c>
      <c r="G86" s="4">
        <v>0.02319743311524044</v>
      </c>
    </row>
    <row r="87">
      <c r="F87" s="4">
        <v>0.06797816134727222</v>
      </c>
      <c r="G87" s="4">
        <v>0.010534017250755978</v>
      </c>
    </row>
    <row r="88">
      <c r="F88" s="4">
        <v>0.035677157019672986</v>
      </c>
      <c r="G88" s="4">
        <v>0.017305885483384822</v>
      </c>
    </row>
    <row r="89">
      <c r="F89" s="4">
        <v>0.07021140824598514</v>
      </c>
      <c r="G89" s="4">
        <v>0.010392789480487143</v>
      </c>
    </row>
    <row r="90">
      <c r="F90" s="4">
        <v>0.04137801125486135</v>
      </c>
      <c r="G90" s="4">
        <v>0.006213826424247643</v>
      </c>
    </row>
    <row r="91">
      <c r="F91" s="4">
        <v>0.04409245288563315</v>
      </c>
      <c r="G91" s="4">
        <v>0.017161203433973444</v>
      </c>
    </row>
    <row r="92">
      <c r="F92" s="4">
        <v>0.011599110550331101</v>
      </c>
      <c r="G92" s="4">
        <v>0.09975870921617055</v>
      </c>
    </row>
    <row r="93">
      <c r="F93" s="4">
        <v>0.008888802921515225</v>
      </c>
      <c r="G93" s="4">
        <v>0.007184818152879554</v>
      </c>
    </row>
    <row r="94">
      <c r="F94" s="4">
        <v>0.04174259169124396</v>
      </c>
      <c r="G94" s="4">
        <v>0.012097890960251967</v>
      </c>
    </row>
    <row r="95">
      <c r="F95" s="4">
        <v>9.351612306049299E-4</v>
      </c>
      <c r="G95" s="4">
        <v>0.012097890960251967</v>
      </c>
    </row>
    <row r="96">
      <c r="F96" s="4">
        <v>0.0214331539893937</v>
      </c>
      <c r="G96" s="4">
        <v>0.03036134628318234</v>
      </c>
    </row>
    <row r="97">
      <c r="F97" s="4">
        <v>0.04137801125486135</v>
      </c>
      <c r="G97" s="4">
        <v>0.008096158550294785</v>
      </c>
    </row>
    <row r="98">
      <c r="F98" s="4">
        <v>0.06740984488011524</v>
      </c>
      <c r="G98" s="4">
        <v>0.011497803740793042</v>
      </c>
    </row>
    <row r="99">
      <c r="F99" s="4">
        <v>0.015458787689591696</v>
      </c>
      <c r="G99" s="4">
        <v>0.012540496727090452</v>
      </c>
    </row>
    <row r="100">
      <c r="F100" s="4">
        <v>0.09975870921617055</v>
      </c>
      <c r="G100" s="4">
        <v>0.006441161537329874</v>
      </c>
    </row>
    <row r="101">
      <c r="F101" s="4">
        <v>0.019055681618401096</v>
      </c>
      <c r="G101" s="4">
        <v>0.005905604285911434</v>
      </c>
    </row>
    <row r="102">
      <c r="F102" s="4">
        <v>0.012802802561853208</v>
      </c>
      <c r="G102" s="4">
        <v>0.015458787689591696</v>
      </c>
    </row>
    <row r="103">
      <c r="F103" s="4">
        <v>0.021252942398227635</v>
      </c>
      <c r="G103" s="4">
        <v>0.027434576918256875</v>
      </c>
    </row>
    <row r="104">
      <c r="F104" s="4">
        <v>0.047520965306703515</v>
      </c>
      <c r="G104" s="4">
        <v>0.006757434139761639</v>
      </c>
    </row>
    <row r="105">
      <c r="F105" s="4">
        <v>0.07021140824598514</v>
      </c>
      <c r="G105" s="4">
        <v>0.015458787689591696</v>
      </c>
    </row>
    <row r="106">
      <c r="F106" s="4">
        <v>0.01669930768937375</v>
      </c>
      <c r="G106" s="4">
        <v>0.015458787689591696</v>
      </c>
    </row>
    <row r="107">
      <c r="F107" s="4">
        <v>0.005410575691357093</v>
      </c>
      <c r="G107" s="4">
        <v>0.005905604285911434</v>
      </c>
    </row>
    <row r="108">
      <c r="F108" s="4">
        <v>0.09339020513973223</v>
      </c>
      <c r="G108" s="4">
        <v>0.005410575691357093</v>
      </c>
    </row>
    <row r="109">
      <c r="F109" s="4">
        <v>0.04516380040659024</v>
      </c>
      <c r="G109" s="4">
        <v>0.006213826424247643</v>
      </c>
    </row>
    <row r="110">
      <c r="F110" s="4">
        <v>0.013156257644229024</v>
      </c>
      <c r="G110" s="4">
        <v>0.00936896223611618</v>
      </c>
    </row>
    <row r="111">
      <c r="F111" s="4">
        <v>0.024408141129617172</v>
      </c>
      <c r="G111" s="4">
        <v>0.02319743311524044</v>
      </c>
    </row>
    <row r="112">
      <c r="F112" s="4">
        <v>0.0214331539893937</v>
      </c>
      <c r="G112" s="4">
        <v>0.040078338454496994</v>
      </c>
    </row>
    <row r="113">
      <c r="F113" s="4">
        <v>0.017458367129799826</v>
      </c>
      <c r="G113" s="4">
        <v>0.005410575691357093</v>
      </c>
    </row>
    <row r="114">
      <c r="F114" s="4">
        <v>0.04712367672778729</v>
      </c>
      <c r="G114" s="4">
        <v>0.009424917217742853</v>
      </c>
    </row>
    <row r="115">
      <c r="F115" s="4">
        <v>0.013046267645717901</v>
      </c>
      <c r="G115" s="4">
        <v>0.010832985241592232</v>
      </c>
    </row>
    <row r="116">
      <c r="F116" s="4">
        <v>0.06045982376737609</v>
      </c>
      <c r="G116" s="4">
        <v>0.005410575691357093</v>
      </c>
    </row>
    <row r="117">
      <c r="F117" s="4">
        <v>0.015458787689591696</v>
      </c>
      <c r="G117" s="4">
        <v>0.012802802561853208</v>
      </c>
    </row>
    <row r="118">
      <c r="F118" s="4">
        <v>0.07021140824598514</v>
      </c>
      <c r="G118" s="4">
        <v>0.006213826424247643</v>
      </c>
    </row>
    <row r="119">
      <c r="F119" s="4">
        <v>0.06167154302994923</v>
      </c>
      <c r="G119" s="4">
        <v>0.015458787689591696</v>
      </c>
    </row>
    <row r="120">
      <c r="F120" s="4">
        <v>0.013139455271758745</v>
      </c>
      <c r="G120" s="4">
        <v>0.06392781899445957</v>
      </c>
    </row>
    <row r="121">
      <c r="F121" s="4">
        <v>0.04516380040659024</v>
      </c>
      <c r="G121" s="4">
        <v>0.013156257644229024</v>
      </c>
    </row>
    <row r="122">
      <c r="F122" s="4">
        <v>0.011483119444827791</v>
      </c>
      <c r="G122" s="4">
        <v>0.006757434139761639</v>
      </c>
    </row>
    <row r="123">
      <c r="F123" s="4">
        <v>0.055100221032442026</v>
      </c>
      <c r="G123" s="4">
        <v>0.06072269256636468</v>
      </c>
    </row>
    <row r="124">
      <c r="F124" s="4">
        <v>0.02539657977575779</v>
      </c>
      <c r="G124" s="4">
        <v>0.04944538709538521</v>
      </c>
    </row>
    <row r="125">
      <c r="F125" s="4">
        <v>0.05369936795534604</v>
      </c>
      <c r="G125" s="4">
        <v>0.007729393844795848</v>
      </c>
    </row>
    <row r="126">
      <c r="F126" s="4">
        <v>0.009082693346191472</v>
      </c>
      <c r="G126" s="4">
        <v>0.0187032246120986</v>
      </c>
    </row>
    <row r="127">
      <c r="F127" s="4">
        <v>0.06706678974748094</v>
      </c>
      <c r="G127" s="4">
        <v>0.006828432270262069</v>
      </c>
    </row>
    <row r="128">
      <c r="F128" s="4">
        <v>0.03103350844114601</v>
      </c>
      <c r="G128" s="4">
        <v>0.006757434139761639</v>
      </c>
    </row>
    <row r="129">
      <c r="F129" s="4">
        <v>0.059111444649801934</v>
      </c>
      <c r="G129" s="4">
        <v>0.012097890960251967</v>
      </c>
    </row>
    <row r="130">
      <c r="F130" s="4">
        <v>0.010520563844305459</v>
      </c>
      <c r="G130" s="4">
        <v>0.017874425648627183</v>
      </c>
    </row>
    <row r="131">
      <c r="F131" s="4">
        <v>0.051678268975275936</v>
      </c>
      <c r="G131" s="4">
        <v>0.005905604285911434</v>
      </c>
    </row>
    <row r="132">
      <c r="F132" s="4">
        <v>0.07021140824598514</v>
      </c>
      <c r="G132" s="4">
        <v>0.04137801125486135</v>
      </c>
    </row>
    <row r="133">
      <c r="F133" s="4">
        <v>0.04103207949224406</v>
      </c>
      <c r="G133" s="4">
        <v>0.005410575691357093</v>
      </c>
    </row>
    <row r="134">
      <c r="F134" s="4">
        <v>0.0214331539893937</v>
      </c>
      <c r="G134" s="4">
        <v>0.015458787689591696</v>
      </c>
    </row>
    <row r="135">
      <c r="F135" s="4">
        <v>0.030362377617043176</v>
      </c>
      <c r="G135" s="4">
        <v>0.006757434139761639</v>
      </c>
    </row>
    <row r="136">
      <c r="F136" s="4">
        <v>0.06740984488011524</v>
      </c>
      <c r="G136" s="4">
        <v>0.009702064183997357</v>
      </c>
    </row>
    <row r="137">
      <c r="F137" s="4">
        <v>0.006757434139761639</v>
      </c>
      <c r="G137" s="4">
        <v>0.018400815929201418</v>
      </c>
    </row>
    <row r="138">
      <c r="F138" s="4">
        <v>0.051678268975275936</v>
      </c>
      <c r="G138" s="4">
        <v>0.006757434139761639</v>
      </c>
    </row>
    <row r="139">
      <c r="F139" s="4">
        <v>0.07165023593915386</v>
      </c>
      <c r="G139" s="4">
        <v>0.005410575691357093</v>
      </c>
    </row>
    <row r="140">
      <c r="F140" s="4">
        <v>0.005797045383596886</v>
      </c>
      <c r="G140" s="4">
        <v>0.005410575691357093</v>
      </c>
    </row>
    <row r="141">
      <c r="F141" s="4">
        <v>0.04516380040659024</v>
      </c>
      <c r="G141" s="4">
        <v>0.013156257644229024</v>
      </c>
    </row>
    <row r="142">
      <c r="F142" s="4">
        <v>0.030097192145017083</v>
      </c>
      <c r="G142" s="4">
        <v>0.017874425648627183</v>
      </c>
    </row>
    <row r="143">
      <c r="F143" s="4">
        <v>0.051246224173375814</v>
      </c>
      <c r="G143" s="4">
        <v>0.011497803740793042</v>
      </c>
    </row>
    <row r="144">
      <c r="F144" s="4">
        <v>0.008888802921515225</v>
      </c>
      <c r="G144" s="4">
        <v>0.013156257644229024</v>
      </c>
    </row>
    <row r="145">
      <c r="F145" s="4">
        <v>0.051246224173375814</v>
      </c>
      <c r="G145" s="4">
        <v>0.010534017250755978</v>
      </c>
    </row>
    <row r="146">
      <c r="F146" s="4">
        <v>0.049693561537195195</v>
      </c>
      <c r="G146" s="4">
        <v>0.006441161537329874</v>
      </c>
    </row>
    <row r="147">
      <c r="F147" s="4">
        <v>0.04925953720816828</v>
      </c>
      <c r="G147" s="4">
        <v>0.015458787689591696</v>
      </c>
    </row>
    <row r="148">
      <c r="F148" s="4">
        <v>0.03036134628318234</v>
      </c>
      <c r="G148" s="4">
        <v>0.005410575691357093</v>
      </c>
    </row>
    <row r="149">
      <c r="F149" s="4">
        <v>0.044786218386398007</v>
      </c>
      <c r="G149" s="4">
        <v>0.005410575691357093</v>
      </c>
    </row>
    <row r="150">
      <c r="F150" s="4">
        <v>0.04009908899865679</v>
      </c>
      <c r="G150" s="4">
        <v>0.012097890960251967</v>
      </c>
    </row>
    <row r="151">
      <c r="F151" s="4">
        <v>0.04712367672778729</v>
      </c>
      <c r="G151" s="4">
        <v>0.06072269256636468</v>
      </c>
    </row>
    <row r="152">
      <c r="F152" s="4">
        <v>0.024408141129617172</v>
      </c>
      <c r="G152" s="4">
        <v>0.005410575691357093</v>
      </c>
    </row>
    <row r="153">
      <c r="F153" s="4">
        <v>0.00936896223611618</v>
      </c>
      <c r="G153" s="4">
        <v>0.012540496727090452</v>
      </c>
    </row>
    <row r="154">
      <c r="F154" s="4">
        <v>0.0455617373194958</v>
      </c>
      <c r="G154" s="4">
        <v>0.010534017250755978</v>
      </c>
    </row>
    <row r="155">
      <c r="F155" s="4">
        <v>0.026543452439189354</v>
      </c>
      <c r="G155" s="4">
        <v>0.06072269256636468</v>
      </c>
    </row>
    <row r="156">
      <c r="F156" s="4">
        <v>0.051678268975275936</v>
      </c>
      <c r="G156" s="4">
        <v>0.011497803740793042</v>
      </c>
    </row>
    <row r="157">
      <c r="F157" s="4">
        <v>0.0119967492036302</v>
      </c>
      <c r="G157" s="4">
        <v>0.012097890960251967</v>
      </c>
    </row>
    <row r="158">
      <c r="F158" s="4">
        <v>0.02539657977575779</v>
      </c>
      <c r="G158" s="4">
        <v>0.013156257644229024</v>
      </c>
    </row>
    <row r="159">
      <c r="F159" s="4">
        <v>0.005410575691357093</v>
      </c>
      <c r="G159" s="4">
        <v>0.09975870921617055</v>
      </c>
    </row>
    <row r="160">
      <c r="F160" s="4">
        <v>0.051612268631757066</v>
      </c>
      <c r="G160" s="4">
        <v>0.010534017250755978</v>
      </c>
    </row>
    <row r="161">
      <c r="F161" s="4">
        <v>0.04884771368124293</v>
      </c>
      <c r="G161" s="4">
        <v>0.005410575691357093</v>
      </c>
    </row>
    <row r="162">
      <c r="F162" s="4">
        <v>0.005410575691357093</v>
      </c>
      <c r="G162" s="4">
        <v>0.011101498943894122</v>
      </c>
    </row>
    <row r="163">
      <c r="F163" s="4">
        <v>0.015939706798670725</v>
      </c>
      <c r="G163" s="4">
        <v>0.010501983089856918</v>
      </c>
    </row>
    <row r="164">
      <c r="F164" s="4">
        <v>0.029966901269930433</v>
      </c>
      <c r="G164" s="4">
        <v>0.021252942398227635</v>
      </c>
    </row>
    <row r="165">
      <c r="F165" s="4">
        <v>0.017874425648627183</v>
      </c>
      <c r="G165" s="4">
        <v>0.012540496727090452</v>
      </c>
    </row>
    <row r="166">
      <c r="F166" s="4">
        <v>0.1098700357978109</v>
      </c>
      <c r="G166" s="4">
        <v>0.015458787689591696</v>
      </c>
    </row>
    <row r="167">
      <c r="F167" s="4">
        <v>0.04009908899865679</v>
      </c>
      <c r="G167" s="4">
        <v>0.010626471199113818</v>
      </c>
    </row>
    <row r="168">
      <c r="F168" s="4">
        <v>0.030097192145017083</v>
      </c>
      <c r="G168" s="4">
        <v>0.00750798490226973</v>
      </c>
    </row>
    <row r="169">
      <c r="F169" s="4">
        <v>0.08479158418074377</v>
      </c>
      <c r="G169" s="4">
        <v>0.006757434139761639</v>
      </c>
    </row>
    <row r="170">
      <c r="F170" s="4">
        <v>0.006757434139761639</v>
      </c>
      <c r="G170" s="4">
        <v>0.02319743311524044</v>
      </c>
    </row>
    <row r="171">
      <c r="F171" s="4">
        <v>0.03905939764633182</v>
      </c>
      <c r="G171" s="4">
        <v>0.017874425648627183</v>
      </c>
    </row>
    <row r="172">
      <c r="F172" s="4">
        <v>0.11305544557432502</v>
      </c>
      <c r="G172" s="4">
        <v>0.012524480767030312</v>
      </c>
    </row>
    <row r="173">
      <c r="F173" s="4">
        <v>0.15342676558670298</v>
      </c>
      <c r="G173" s="4">
        <v>0.011401678881389295</v>
      </c>
    </row>
    <row r="174">
      <c r="F174" s="4">
        <v>0.047939671130000056</v>
      </c>
      <c r="G174" s="4">
        <v>0.07021140824598514</v>
      </c>
    </row>
    <row r="175">
      <c r="F175" s="4">
        <v>0.024408141129617172</v>
      </c>
      <c r="G175" s="4">
        <v>0.013156257644229024</v>
      </c>
    </row>
    <row r="176">
      <c r="F176" s="4">
        <v>0.060141493261734465</v>
      </c>
      <c r="G176" s="4">
        <v>0.006213826424247643</v>
      </c>
    </row>
    <row r="177">
      <c r="F177" s="4">
        <v>0.012524480767030312</v>
      </c>
      <c r="G177" s="4">
        <v>0.040078338454496994</v>
      </c>
    </row>
    <row r="178">
      <c r="F178" s="4">
        <v>0.03491554822565969</v>
      </c>
      <c r="G178" s="4">
        <v>0.017073868432228877</v>
      </c>
    </row>
    <row r="179">
      <c r="F179" s="4">
        <v>0.0455617373194958</v>
      </c>
      <c r="G179" s="4">
        <v>0.02319743311524044</v>
      </c>
    </row>
    <row r="180">
      <c r="F180" s="4">
        <v>0.04516380040659024</v>
      </c>
      <c r="G180" s="4">
        <v>0.030097192145017083</v>
      </c>
    </row>
    <row r="181">
      <c r="F181" s="4">
        <v>0.06797816134727222</v>
      </c>
      <c r="G181" s="4">
        <v>0.008937212824313591</v>
      </c>
    </row>
    <row r="182">
      <c r="F182" s="4">
        <v>0.00936896223611618</v>
      </c>
      <c r="G182" s="4">
        <v>0.0056445554679875306</v>
      </c>
    </row>
    <row r="183">
      <c r="F183" s="4">
        <v>0.0455617373194958</v>
      </c>
      <c r="G183" s="4">
        <v>0.005410575691357093</v>
      </c>
    </row>
    <row r="184">
      <c r="F184" s="4">
        <v>0.06797816134727222</v>
      </c>
      <c r="G184" s="4">
        <v>0.006213826424247643</v>
      </c>
    </row>
    <row r="185">
      <c r="F185" s="4">
        <v>0.04009908899865679</v>
      </c>
      <c r="G185" s="4">
        <v>0.0187032246120986</v>
      </c>
    </row>
    <row r="186">
      <c r="F186" s="4">
        <v>0.06392781899445957</v>
      </c>
      <c r="G186" s="4">
        <v>0.011101498943894122</v>
      </c>
    </row>
    <row r="187">
      <c r="F187" s="4">
        <v>0.04137801125486135</v>
      </c>
      <c r="G187" s="4">
        <v>0.005410575691357093</v>
      </c>
    </row>
    <row r="188">
      <c r="F188" s="4">
        <v>0.04712367672778729</v>
      </c>
      <c r="G188" s="4">
        <v>0.016374130184917075</v>
      </c>
    </row>
    <row r="189">
      <c r="F189" s="4">
        <v>0.013670789176216135</v>
      </c>
      <c r="G189" s="4">
        <v>0.021252942398227635</v>
      </c>
    </row>
    <row r="190">
      <c r="G190" s="4">
        <v>0.005410575691357093</v>
      </c>
    </row>
    <row r="191">
      <c r="G191" s="4">
        <v>0.06584298460381649</v>
      </c>
    </row>
    <row r="192">
      <c r="G192" s="4">
        <v>0.008888802921515225</v>
      </c>
    </row>
    <row r="193">
      <c r="G193" s="4">
        <v>0.05660012432711045</v>
      </c>
    </row>
    <row r="194">
      <c r="G194" s="4">
        <v>0.006213826424247643</v>
      </c>
    </row>
    <row r="195">
      <c r="G195" s="4">
        <v>0.015458787689591696</v>
      </c>
    </row>
    <row r="196">
      <c r="G196" s="4">
        <v>0.02161385184409054</v>
      </c>
    </row>
    <row r="197">
      <c r="G197" s="4">
        <v>0.04137801125486135</v>
      </c>
    </row>
    <row r="198">
      <c r="G198" s="4">
        <v>0.005410575691357093</v>
      </c>
    </row>
    <row r="199">
      <c r="G199" s="4">
        <v>0.011497803740793042</v>
      </c>
    </row>
    <row r="200">
      <c r="G200" s="4">
        <v>0.012540496727090452</v>
      </c>
    </row>
    <row r="201">
      <c r="G201" s="4">
        <v>0.005410575691357093</v>
      </c>
    </row>
    <row r="202">
      <c r="G202" s="4">
        <v>0.005410575691357093</v>
      </c>
    </row>
    <row r="203">
      <c r="G203" s="4">
        <v>0.015458787689591696</v>
      </c>
    </row>
    <row r="204">
      <c r="G204" s="4">
        <v>0.004881722428292114</v>
      </c>
    </row>
    <row r="205">
      <c r="G205" s="4">
        <v>0.009082693346191472</v>
      </c>
    </row>
    <row r="206">
      <c r="G206" s="4">
        <v>0.010392789480487143</v>
      </c>
    </row>
    <row r="207">
      <c r="G207" s="4">
        <v>0.006213826424247643</v>
      </c>
    </row>
    <row r="208">
      <c r="G208" s="4">
        <v>0.015458787689591696</v>
      </c>
    </row>
    <row r="209">
      <c r="G209" s="4">
        <v>0.00832134993334895</v>
      </c>
    </row>
    <row r="210">
      <c r="G210" s="4">
        <v>7.655412963218527E-4</v>
      </c>
    </row>
    <row r="211">
      <c r="G211" s="4">
        <v>0.010534017250755978</v>
      </c>
    </row>
    <row r="212">
      <c r="G212" s="4">
        <v>0.010534017250755978</v>
      </c>
    </row>
    <row r="213">
      <c r="G213" s="4">
        <v>0.013156257644229024</v>
      </c>
    </row>
    <row r="214">
      <c r="G214" s="4">
        <v>0.005905604285911434</v>
      </c>
    </row>
    <row r="215">
      <c r="G215" s="4">
        <v>0.005410575691357093</v>
      </c>
    </row>
    <row r="216">
      <c r="G216" s="4">
        <v>0.023775285523854148</v>
      </c>
    </row>
    <row r="217">
      <c r="G217" s="4">
        <v>0.010208429125549699</v>
      </c>
    </row>
    <row r="218">
      <c r="G218" s="4">
        <v>0.005410575691357093</v>
      </c>
    </row>
    <row r="219">
      <c r="G219" s="4">
        <v>0.02539657977575779</v>
      </c>
    </row>
    <row r="220">
      <c r="G220" s="4">
        <v>0.005410575691357093</v>
      </c>
    </row>
    <row r="221">
      <c r="G221" s="4">
        <v>0.051678268975275936</v>
      </c>
    </row>
    <row r="222">
      <c r="G222" s="4">
        <v>0.005905604285911434</v>
      </c>
    </row>
    <row r="223">
      <c r="G223" s="4">
        <v>0.017305885483384822</v>
      </c>
    </row>
    <row r="224">
      <c r="G224" s="4">
        <v>0.03811006868932358</v>
      </c>
    </row>
    <row r="225">
      <c r="G225" s="4">
        <v>0.006757434139761639</v>
      </c>
    </row>
    <row r="226">
      <c r="G226" s="4">
        <v>0.017874425648627183</v>
      </c>
    </row>
    <row r="227">
      <c r="G227" s="4">
        <v>0.006757434139761639</v>
      </c>
    </row>
    <row r="228">
      <c r="G228" s="4">
        <v>0.006213826424247643</v>
      </c>
    </row>
    <row r="229">
      <c r="G229" s="4">
        <v>0.006213826424247643</v>
      </c>
    </row>
    <row r="230">
      <c r="G230" s="4">
        <v>0.02304504461133577</v>
      </c>
    </row>
    <row r="231">
      <c r="G231" s="4">
        <v>0.036801631858402836</v>
      </c>
    </row>
    <row r="232">
      <c r="G232" s="4">
        <v>0.013670789176216135</v>
      </c>
    </row>
    <row r="233">
      <c r="G233" s="4">
        <v>0.008888802921515225</v>
      </c>
    </row>
    <row r="234">
      <c r="G234" s="4">
        <v>0.006213826424247643</v>
      </c>
    </row>
    <row r="235">
      <c r="G235" s="4">
        <v>0.006757434139761639</v>
      </c>
    </row>
    <row r="236">
      <c r="G236" s="4">
        <v>0.015458787689591696</v>
      </c>
    </row>
    <row r="237">
      <c r="G237" s="4">
        <v>0.012097890960251967</v>
      </c>
    </row>
    <row r="238">
      <c r="G238" s="4">
        <v>0.00936896223611618</v>
      </c>
    </row>
    <row r="239">
      <c r="G239" s="4">
        <v>0.017874425648627183</v>
      </c>
    </row>
    <row r="240">
      <c r="G240" s="4">
        <v>0.005410575691357093</v>
      </c>
    </row>
    <row r="241">
      <c r="G241" s="4">
        <v>0.005410575691357093</v>
      </c>
    </row>
    <row r="242">
      <c r="G242" s="4">
        <v>0.026543452439189354</v>
      </c>
    </row>
    <row r="243">
      <c r="G243" s="4">
        <v>0.011497803740793042</v>
      </c>
    </row>
    <row r="244">
      <c r="G244" s="4">
        <v>0.010534017250755978</v>
      </c>
    </row>
    <row r="245">
      <c r="G245" s="4">
        <v>0.005410575691357093</v>
      </c>
    </row>
    <row r="246">
      <c r="G246" s="4">
        <v>0.021252942398227635</v>
      </c>
    </row>
    <row r="247">
      <c r="G247" s="4">
        <v>0.005410575691357093</v>
      </c>
    </row>
    <row r="248">
      <c r="G248" s="4">
        <v>0.021252942398227635</v>
      </c>
    </row>
    <row r="249">
      <c r="G249" s="4">
        <v>0.013156257644229024</v>
      </c>
    </row>
    <row r="250">
      <c r="G250" s="4">
        <v>0.006441161537329874</v>
      </c>
    </row>
    <row r="251">
      <c r="G251" s="4">
        <v>0.005410575691357093</v>
      </c>
    </row>
    <row r="252">
      <c r="G252" s="4">
        <v>0.06072269256636468</v>
      </c>
    </row>
    <row r="253">
      <c r="G253" s="4">
        <v>0.015458787689591696</v>
      </c>
    </row>
    <row r="254">
      <c r="G254" s="4">
        <v>0.017874425648627183</v>
      </c>
    </row>
    <row r="255">
      <c r="G255" s="4">
        <v>0.030097192145017083</v>
      </c>
    </row>
    <row r="256">
      <c r="G256" s="4">
        <v>0.06072269256636468</v>
      </c>
    </row>
    <row r="257">
      <c r="G257" s="4">
        <v>0.013156257644229024</v>
      </c>
    </row>
    <row r="258">
      <c r="G258" s="4">
        <v>0.024408141129617172</v>
      </c>
    </row>
    <row r="259">
      <c r="G259" s="4">
        <v>0.02539657977575779</v>
      </c>
    </row>
    <row r="260">
      <c r="G260" s="4">
        <v>0.006256048977019513</v>
      </c>
    </row>
    <row r="261">
      <c r="G261" s="4">
        <v>0.005410575691357093</v>
      </c>
    </row>
    <row r="262">
      <c r="G262" s="4">
        <v>0.021252942398227635</v>
      </c>
    </row>
    <row r="263">
      <c r="G263" s="4">
        <v>0.006213826424247643</v>
      </c>
    </row>
    <row r="264">
      <c r="G264" s="4">
        <v>0.015458787689591696</v>
      </c>
    </row>
    <row r="265">
      <c r="G265" s="4">
        <v>0.017874425648627183</v>
      </c>
    </row>
    <row r="266">
      <c r="G266" s="4">
        <v>0.006213826424247643</v>
      </c>
    </row>
    <row r="267">
      <c r="G267" s="4">
        <v>0.012524480767030312</v>
      </c>
    </row>
    <row r="268">
      <c r="G268" s="4">
        <v>0.021252942398227635</v>
      </c>
    </row>
    <row r="269">
      <c r="G269" s="4">
        <v>0.00750798490226973</v>
      </c>
    </row>
    <row r="270">
      <c r="G270" s="4">
        <v>0.013156257644229024</v>
      </c>
    </row>
    <row r="271">
      <c r="G271" s="4">
        <v>0.005410575691357093</v>
      </c>
    </row>
    <row r="272">
      <c r="G272" s="4">
        <v>0.005410575691357093</v>
      </c>
    </row>
    <row r="273">
      <c r="G273" s="4">
        <v>0.013156257644229024</v>
      </c>
    </row>
    <row r="274">
      <c r="G274" s="4">
        <v>0.015458787689591696</v>
      </c>
    </row>
    <row r="275">
      <c r="G275" s="4">
        <v>0.017073868432228877</v>
      </c>
    </row>
    <row r="276">
      <c r="G276" s="4">
        <v>0.015458787689591696</v>
      </c>
    </row>
    <row r="277">
      <c r="G277" s="4">
        <v>0.009492238055012446</v>
      </c>
    </row>
    <row r="278">
      <c r="G278" s="4">
        <v>0.017874425648627183</v>
      </c>
    </row>
    <row r="279">
      <c r="G279" s="4">
        <v>0.006757434139761639</v>
      </c>
    </row>
    <row r="280">
      <c r="G280" s="4">
        <v>0.011483119444827791</v>
      </c>
    </row>
    <row r="281">
      <c r="G281" s="4">
        <v>0.011497803740793042</v>
      </c>
    </row>
    <row r="282">
      <c r="G282" s="4">
        <v>0.015458787689591696</v>
      </c>
    </row>
    <row r="283">
      <c r="G283" s="4">
        <v>0.006757434139761639</v>
      </c>
    </row>
    <row r="284">
      <c r="G284" s="4">
        <v>0.030097192145017083</v>
      </c>
    </row>
    <row r="285">
      <c r="G285" s="4">
        <v>0.01669930768937375</v>
      </c>
    </row>
    <row r="286">
      <c r="G286" s="4">
        <v>0.017874425648627183</v>
      </c>
    </row>
    <row r="287">
      <c r="G287" s="4">
        <v>0.015458787689591696</v>
      </c>
    </row>
    <row r="288">
      <c r="G288" s="4">
        <v>0.006757434139761639</v>
      </c>
    </row>
    <row r="289">
      <c r="G289" s="4">
        <v>0.021252942398227635</v>
      </c>
    </row>
    <row r="290">
      <c r="G290" s="4">
        <v>0.0187032246120986</v>
      </c>
    </row>
    <row r="291">
      <c r="G291" s="4">
        <v>0.013156257644229024</v>
      </c>
    </row>
    <row r="292">
      <c r="G292" s="4">
        <v>0.005410575691357093</v>
      </c>
    </row>
    <row r="293">
      <c r="G293" s="4">
        <v>0.005410575691357093</v>
      </c>
    </row>
    <row r="294">
      <c r="G294" s="4">
        <v>0.007729393844795848</v>
      </c>
    </row>
    <row r="295">
      <c r="G295" s="4">
        <v>0.030097192145017083</v>
      </c>
    </row>
    <row r="296">
      <c r="G296" s="4">
        <v>0.006441161537329874</v>
      </c>
    </row>
    <row r="297">
      <c r="G297" s="4">
        <v>0.06072269256636468</v>
      </c>
    </row>
    <row r="298">
      <c r="G298" s="4">
        <v>0.02043000408806363</v>
      </c>
    </row>
    <row r="299">
      <c r="G299" s="4">
        <v>0.006757434139761639</v>
      </c>
    </row>
    <row r="300">
      <c r="G300" s="4">
        <v>0.015458787689591696</v>
      </c>
    </row>
    <row r="301">
      <c r="G301" s="4">
        <v>0.005410575691357093</v>
      </c>
    </row>
    <row r="302">
      <c r="G302" s="4">
        <v>0.009906368968272563</v>
      </c>
    </row>
    <row r="303">
      <c r="G303" s="4">
        <v>0.003292149230190825</v>
      </c>
    </row>
    <row r="304">
      <c r="G304" s="4">
        <v>0.005410575691357093</v>
      </c>
    </row>
    <row r="305">
      <c r="G305" s="4">
        <v>0.02539657977575779</v>
      </c>
    </row>
    <row r="306">
      <c r="G306" s="4">
        <v>0.015458787689591696</v>
      </c>
    </row>
    <row r="307">
      <c r="G307" s="4">
        <v>0.032686571798906286</v>
      </c>
    </row>
    <row r="308">
      <c r="G308" s="4">
        <v>0.005410575691357093</v>
      </c>
    </row>
    <row r="309">
      <c r="G309" s="4">
        <v>0.006213826424247643</v>
      </c>
    </row>
    <row r="310">
      <c r="G310" s="4">
        <v>0.024573992886094798</v>
      </c>
    </row>
    <row r="311">
      <c r="G311" s="4">
        <v>0.07021140824598514</v>
      </c>
    </row>
    <row r="312">
      <c r="G312" s="4">
        <v>0.026543452439189354</v>
      </c>
    </row>
    <row r="313">
      <c r="G313" s="4">
        <v>0.01570034611274122</v>
      </c>
    </row>
    <row r="314">
      <c r="G314" s="4">
        <v>0.005410575691357093</v>
      </c>
    </row>
    <row r="315">
      <c r="G315" s="4">
        <v>0.015458787689591696</v>
      </c>
    </row>
    <row r="316">
      <c r="G316" s="4">
        <v>0.005410575691357093</v>
      </c>
    </row>
    <row r="317">
      <c r="G317" s="4">
        <v>0.011599110550331101</v>
      </c>
    </row>
    <row r="318">
      <c r="G318" s="4">
        <v>0.017874425648627183</v>
      </c>
    </row>
    <row r="319">
      <c r="G319" s="4">
        <v>0.006757434139761639</v>
      </c>
    </row>
    <row r="320">
      <c r="G320" s="4">
        <v>0.005410575691357093</v>
      </c>
    </row>
    <row r="321">
      <c r="G321" s="4">
        <v>0.02539657977575779</v>
      </c>
    </row>
    <row r="322">
      <c r="G322" s="4">
        <v>0.02539657977575779</v>
      </c>
    </row>
    <row r="323">
      <c r="G323" s="4">
        <v>0.006828432270262069</v>
      </c>
    </row>
    <row r="324">
      <c r="G324" s="4">
        <v>0.023775285523854148</v>
      </c>
    </row>
    <row r="325">
      <c r="G325" s="4">
        <v>0.006757434139761639</v>
      </c>
    </row>
    <row r="326">
      <c r="G326" s="4">
        <v>0.010534017250755978</v>
      </c>
    </row>
    <row r="327">
      <c r="G327" s="4">
        <v>0.02539657977575779</v>
      </c>
    </row>
    <row r="328">
      <c r="G328" s="4">
        <v>0.010208429125549699</v>
      </c>
    </row>
    <row r="329">
      <c r="G329" s="4">
        <v>0.026543452439189354</v>
      </c>
    </row>
    <row r="330">
      <c r="G330" s="4">
        <v>0.011401678881389295</v>
      </c>
    </row>
    <row r="331">
      <c r="G331" s="4">
        <v>0.015458787689591696</v>
      </c>
    </row>
    <row r="332">
      <c r="G332" s="4">
        <v>0.03036134628318234</v>
      </c>
    </row>
    <row r="333">
      <c r="G333" s="4">
        <v>0.024408141129617172</v>
      </c>
    </row>
    <row r="334">
      <c r="G334" s="4">
        <v>0.016274749019304924</v>
      </c>
    </row>
    <row r="335">
      <c r="G335" s="4">
        <v>0.01265631740668326</v>
      </c>
    </row>
    <row r="336">
      <c r="G336" s="4">
        <v>0.006757434139761639</v>
      </c>
    </row>
    <row r="337">
      <c r="G337" s="4">
        <v>0.010534017250755978</v>
      </c>
    </row>
    <row r="338">
      <c r="G338" s="4">
        <v>0.017874425648627183</v>
      </c>
    </row>
    <row r="339">
      <c r="G339" s="4">
        <v>0.01265631740668326</v>
      </c>
    </row>
    <row r="340">
      <c r="G340" s="4">
        <v>0.06584298460381649</v>
      </c>
    </row>
    <row r="341">
      <c r="G341" s="4">
        <v>0.017874425648627183</v>
      </c>
    </row>
    <row r="342">
      <c r="G342" s="4">
        <v>0.005905604285911434</v>
      </c>
    </row>
    <row r="343">
      <c r="G343" s="4">
        <v>0.010534017250755978</v>
      </c>
    </row>
    <row r="344">
      <c r="G344" s="4">
        <v>0.015458787689591696</v>
      </c>
    </row>
    <row r="345">
      <c r="G345" s="4">
        <v>0.06072269256636468</v>
      </c>
    </row>
    <row r="346">
      <c r="G346" s="4">
        <v>0.005410575691357093</v>
      </c>
    </row>
    <row r="347">
      <c r="G347" s="4">
        <v>0.006213826424247643</v>
      </c>
    </row>
    <row r="348">
      <c r="G348" s="4">
        <v>0.021252942398227635</v>
      </c>
    </row>
    <row r="349">
      <c r="G349" s="4">
        <v>0.02539657977575779</v>
      </c>
    </row>
    <row r="350">
      <c r="G350" s="4">
        <v>0.006213826424247643</v>
      </c>
    </row>
    <row r="351">
      <c r="G351" s="4">
        <v>0.006213826424247643</v>
      </c>
    </row>
    <row r="352">
      <c r="G352" s="4">
        <v>0.09975870921617055</v>
      </c>
    </row>
    <row r="353">
      <c r="G353" s="4">
        <v>0.012540496727090452</v>
      </c>
    </row>
    <row r="354">
      <c r="G354" s="4">
        <v>0.013431443166686718</v>
      </c>
    </row>
    <row r="355">
      <c r="G355" s="4">
        <v>0.02539657977575779</v>
      </c>
    </row>
    <row r="356">
      <c r="G356" s="4">
        <v>0.011497803740793042</v>
      </c>
    </row>
    <row r="357">
      <c r="G357" s="4">
        <v>0.005410575691357093</v>
      </c>
    </row>
    <row r="358">
      <c r="G358" s="4">
        <v>0.015458787689591696</v>
      </c>
    </row>
    <row r="359">
      <c r="G359" s="4">
        <v>0.006757434139761639</v>
      </c>
    </row>
    <row r="360">
      <c r="G360" s="4">
        <v>0.005905604285911434</v>
      </c>
    </row>
    <row r="361">
      <c r="G361" s="4">
        <v>0.07021140824598514</v>
      </c>
    </row>
    <row r="362">
      <c r="G362" s="4">
        <v>0.013156257644229024</v>
      </c>
    </row>
    <row r="363">
      <c r="G363" s="4">
        <v>0.006757434139761639</v>
      </c>
    </row>
    <row r="364">
      <c r="G364" s="4">
        <v>0.005905604285911434</v>
      </c>
    </row>
    <row r="365">
      <c r="G365" s="4">
        <v>0.02539657977575779</v>
      </c>
    </row>
    <row r="366">
      <c r="G366" s="4">
        <v>0.015458787689591696</v>
      </c>
    </row>
    <row r="367">
      <c r="G367" s="4">
        <v>0.040078338454496994</v>
      </c>
    </row>
    <row r="368">
      <c r="G368" s="4">
        <v>0.005905604285911434</v>
      </c>
    </row>
    <row r="369">
      <c r="G369" s="4">
        <v>0.006757434139761639</v>
      </c>
    </row>
    <row r="370">
      <c r="G370" s="4">
        <v>0.006757434139761639</v>
      </c>
    </row>
    <row r="371">
      <c r="G371" s="4">
        <v>0.026543452439189354</v>
      </c>
    </row>
    <row r="372">
      <c r="G372" s="4">
        <v>0.015458787689591696</v>
      </c>
    </row>
    <row r="373">
      <c r="G373" s="4">
        <v>0.017874425648627183</v>
      </c>
    </row>
    <row r="374">
      <c r="G374" s="4">
        <v>0.006757434139761639</v>
      </c>
    </row>
    <row r="375">
      <c r="G375" s="4">
        <v>0.006757434139761639</v>
      </c>
    </row>
    <row r="376">
      <c r="G376" s="4">
        <v>0.021252942398227635</v>
      </c>
    </row>
    <row r="377">
      <c r="G377" s="4">
        <v>0.010534017250755978</v>
      </c>
    </row>
    <row r="378">
      <c r="G378" s="4">
        <v>0.008888802921515225</v>
      </c>
    </row>
    <row r="379">
      <c r="G379" s="4">
        <v>0.005410575691357093</v>
      </c>
    </row>
    <row r="380">
      <c r="G380" s="4">
        <v>0.005410575691357093</v>
      </c>
    </row>
    <row r="381">
      <c r="G381" s="4">
        <v>0.009588119247487318</v>
      </c>
    </row>
    <row r="382">
      <c r="G382" s="4">
        <v>0.014500113517708274</v>
      </c>
    </row>
    <row r="383">
      <c r="G383" s="4">
        <v>0.005410575691357093</v>
      </c>
    </row>
    <row r="384">
      <c r="G384" s="4">
        <v>0.017874425648627183</v>
      </c>
    </row>
    <row r="385">
      <c r="G385" s="4">
        <v>0.006441161537329874</v>
      </c>
    </row>
    <row r="386">
      <c r="G386" s="4">
        <v>0.040078338454496994</v>
      </c>
    </row>
    <row r="387">
      <c r="G387" s="4">
        <v>0.03036134628318234</v>
      </c>
    </row>
    <row r="388">
      <c r="G388" s="4">
        <v>0.006757434139761639</v>
      </c>
    </row>
    <row r="389">
      <c r="G389" s="4">
        <v>0.013156257644229024</v>
      </c>
    </row>
    <row r="390">
      <c r="G390" s="4">
        <v>0.02319743311524044</v>
      </c>
    </row>
    <row r="391">
      <c r="G391" s="4">
        <v>0.015458787689591696</v>
      </c>
    </row>
    <row r="392">
      <c r="G392" s="4">
        <v>0.005410575691357093</v>
      </c>
    </row>
    <row r="393">
      <c r="G393" s="4">
        <v>0.036801631858402836</v>
      </c>
    </row>
    <row r="394">
      <c r="G394" s="4">
        <v>0.006213826424247643</v>
      </c>
    </row>
    <row r="395">
      <c r="G395" s="4">
        <v>0.015458787689591696</v>
      </c>
    </row>
    <row r="396">
      <c r="G396" s="4">
        <v>0.015458787689591696</v>
      </c>
    </row>
    <row r="397">
      <c r="G397" s="4">
        <v>0.005410575691357093</v>
      </c>
    </row>
    <row r="398">
      <c r="G398" s="4">
        <v>0.02822223272632736</v>
      </c>
    </row>
    <row r="399">
      <c r="G399" s="4">
        <v>0.010534017250755978</v>
      </c>
    </row>
    <row r="400">
      <c r="G400" s="4">
        <v>0.015458787689591696</v>
      </c>
    </row>
    <row r="401">
      <c r="G401" s="4">
        <v>0.03069121438297554</v>
      </c>
    </row>
    <row r="402">
      <c r="G402" s="4">
        <v>0.010534017250755978</v>
      </c>
    </row>
    <row r="403">
      <c r="G403" s="4">
        <v>0.020783770392618844</v>
      </c>
    </row>
    <row r="404">
      <c r="G404" s="4">
        <v>0.009702064183997357</v>
      </c>
    </row>
    <row r="405">
      <c r="G405" s="4">
        <v>0.011483119444827791</v>
      </c>
    </row>
    <row r="406">
      <c r="G406" s="4">
        <v>0.006757434139761639</v>
      </c>
    </row>
    <row r="407">
      <c r="G407" s="4">
        <v>0.013156257644229024</v>
      </c>
    </row>
    <row r="408">
      <c r="G408" s="4">
        <v>0.010534017250755978</v>
      </c>
    </row>
    <row r="409">
      <c r="G409" s="4">
        <v>0.015458787689591696</v>
      </c>
    </row>
    <row r="410">
      <c r="G410" s="4">
        <v>0.005905604285911434</v>
      </c>
    </row>
    <row r="411">
      <c r="G411" s="4">
        <v>0.013046267645717901</v>
      </c>
    </row>
    <row r="412">
      <c r="G412" s="4">
        <v>0.001504859607250854</v>
      </c>
    </row>
    <row r="413">
      <c r="G413" s="4">
        <v>0.030097192145017083</v>
      </c>
    </row>
    <row r="414">
      <c r="G414" s="4">
        <v>0.006213826424247643</v>
      </c>
    </row>
    <row r="415">
      <c r="G415" s="4">
        <v>0.005410575691357093</v>
      </c>
    </row>
    <row r="416">
      <c r="G416" s="4">
        <v>0.02319743311524044</v>
      </c>
    </row>
    <row r="417">
      <c r="G417" s="4">
        <v>0.07021140824598514</v>
      </c>
    </row>
    <row r="418">
      <c r="G418" s="4">
        <v>0.005410575691357093</v>
      </c>
    </row>
    <row r="419">
      <c r="G419" s="4">
        <v>0.006213826424247643</v>
      </c>
    </row>
    <row r="420">
      <c r="G420" s="4">
        <v>0.0095043764668475</v>
      </c>
    </row>
    <row r="421">
      <c r="G421" s="4">
        <v>0.017305885483384822</v>
      </c>
    </row>
    <row r="422">
      <c r="G422" s="4">
        <v>0.006213826424247643</v>
      </c>
    </row>
    <row r="423">
      <c r="G423" s="4">
        <v>0.006213826424247643</v>
      </c>
    </row>
    <row r="424">
      <c r="G424" s="4">
        <v>0.006213826424247643</v>
      </c>
    </row>
    <row r="425">
      <c r="G425" s="4">
        <v>0.008888802921515225</v>
      </c>
    </row>
    <row r="426">
      <c r="G426" s="4">
        <v>0.01265631740668326</v>
      </c>
    </row>
    <row r="427">
      <c r="G427" s="4">
        <v>0.012540496727090452</v>
      </c>
    </row>
    <row r="428">
      <c r="G428" s="4">
        <v>0.005905604285911434</v>
      </c>
    </row>
    <row r="429">
      <c r="G429" s="4">
        <v>0.014921567640171704</v>
      </c>
    </row>
    <row r="430">
      <c r="G430" s="4">
        <v>0.0036342180220993443</v>
      </c>
    </row>
    <row r="431">
      <c r="G431" s="4">
        <v>0.04009908899865679</v>
      </c>
    </row>
    <row r="432">
      <c r="G432" s="4">
        <v>0.006256048977019513</v>
      </c>
    </row>
    <row r="433">
      <c r="G433" s="4">
        <v>0.005410575691357093</v>
      </c>
    </row>
    <row r="434">
      <c r="G434" s="4">
        <v>0.013156257644229024</v>
      </c>
    </row>
    <row r="435">
      <c r="G435" s="4">
        <v>0.023775285523854148</v>
      </c>
    </row>
    <row r="436">
      <c r="G436" s="4">
        <v>0.005410575691357093</v>
      </c>
    </row>
    <row r="437">
      <c r="G437" s="4">
        <v>0.012540496727090452</v>
      </c>
    </row>
    <row r="438">
      <c r="G438" s="4">
        <v>0.0038238931841523957</v>
      </c>
    </row>
    <row r="439">
      <c r="G439" s="4">
        <v>0.017874425648627183</v>
      </c>
    </row>
    <row r="440">
      <c r="G440" s="4">
        <v>0.006757434139761639</v>
      </c>
    </row>
    <row r="441">
      <c r="G441" s="4">
        <v>0.006213826424247643</v>
      </c>
    </row>
    <row r="442">
      <c r="G442" s="4">
        <v>0.013156257644229024</v>
      </c>
    </row>
    <row r="443">
      <c r="G443" s="4">
        <v>0.012540496727090452</v>
      </c>
    </row>
    <row r="444">
      <c r="G444" s="4">
        <v>0.005410575691357093</v>
      </c>
    </row>
    <row r="445">
      <c r="G445" s="4">
        <v>0.010534017250755978</v>
      </c>
    </row>
    <row r="446">
      <c r="G446" s="4">
        <v>0.021252942398227635</v>
      </c>
    </row>
    <row r="447">
      <c r="G447" s="4">
        <v>0.010208429125549699</v>
      </c>
    </row>
    <row r="448">
      <c r="G448" s="4">
        <v>0.030097192145017083</v>
      </c>
    </row>
    <row r="449">
      <c r="G449" s="4">
        <v>0.010534017250755978</v>
      </c>
    </row>
    <row r="450">
      <c r="G450" s="4">
        <v>0.010534017250755978</v>
      </c>
    </row>
    <row r="451">
      <c r="G451" s="4">
        <v>0.005410575691357093</v>
      </c>
    </row>
    <row r="452">
      <c r="G452" s="4">
        <v>0.02319743311524044</v>
      </c>
    </row>
    <row r="453">
      <c r="G453" s="4">
        <v>0.015458787689591696</v>
      </c>
    </row>
    <row r="454">
      <c r="G454" s="4">
        <v>0.015458787689591696</v>
      </c>
    </row>
    <row r="455">
      <c r="G455" s="4">
        <v>0.010392789480487143</v>
      </c>
    </row>
    <row r="456">
      <c r="G456" s="4">
        <v>0.005410575691357093</v>
      </c>
    </row>
    <row r="457">
      <c r="G457" s="4">
        <v>0.001492278559475952</v>
      </c>
    </row>
    <row r="458">
      <c r="G458" s="4">
        <v>0.006213826424247643</v>
      </c>
    </row>
    <row r="459">
      <c r="G459" s="4">
        <v>0.012204485120576179</v>
      </c>
    </row>
    <row r="460">
      <c r="G460" s="4">
        <v>0.007813371690717271</v>
      </c>
    </row>
    <row r="461">
      <c r="G461" s="4">
        <v>0.006757434139761639</v>
      </c>
    </row>
    <row r="462">
      <c r="G462" s="4">
        <v>0.005410575691357093</v>
      </c>
    </row>
    <row r="463">
      <c r="G463" s="4">
        <v>0.005410575691357093</v>
      </c>
    </row>
    <row r="464">
      <c r="G464" s="4">
        <v>0.012097890960251967</v>
      </c>
    </row>
    <row r="465">
      <c r="G465" s="4">
        <v>0.006757434139761639</v>
      </c>
    </row>
    <row r="466">
      <c r="G466" s="4">
        <v>0.015458787689591696</v>
      </c>
    </row>
    <row r="467">
      <c r="G467" s="4">
        <v>0.005905604285911434</v>
      </c>
    </row>
    <row r="468">
      <c r="G468" s="4">
        <v>0.006213826424247643</v>
      </c>
    </row>
    <row r="469">
      <c r="G469" s="4">
        <v>0.06584298460381649</v>
      </c>
    </row>
    <row r="470">
      <c r="G470" s="4">
        <v>0.03069121438297554</v>
      </c>
    </row>
    <row r="471">
      <c r="G471" s="4">
        <v>0.017874425648627183</v>
      </c>
    </row>
    <row r="472">
      <c r="G472" s="4">
        <v>0.006757434139761639</v>
      </c>
    </row>
    <row r="473">
      <c r="G473" s="4">
        <v>0.005410575691357093</v>
      </c>
    </row>
    <row r="474">
      <c r="G474" s="4">
        <v>0.005905604285911434</v>
      </c>
    </row>
    <row r="475">
      <c r="G475" s="4">
        <v>0.03694465290612621</v>
      </c>
    </row>
    <row r="476">
      <c r="G476" s="4">
        <v>0.02539657977575779</v>
      </c>
    </row>
    <row r="477">
      <c r="G477" s="4">
        <v>0.006213826424247643</v>
      </c>
    </row>
    <row r="478">
      <c r="G478" s="4">
        <v>0.010999646553001344</v>
      </c>
    </row>
    <row r="479">
      <c r="G479" s="4">
        <v>0.017874425648627183</v>
      </c>
    </row>
    <row r="480">
      <c r="G480" s="4">
        <v>0.01062683216596511</v>
      </c>
    </row>
    <row r="481">
      <c r="G481" s="4">
        <v>0.015458787689591696</v>
      </c>
    </row>
    <row r="482">
      <c r="G482" s="4">
        <v>0.005410575691357093</v>
      </c>
    </row>
    <row r="483">
      <c r="G483" s="4">
        <v>0.005410575691357093</v>
      </c>
    </row>
    <row r="484">
      <c r="G484" s="4">
        <v>0.008937212824313591</v>
      </c>
    </row>
    <row r="485">
      <c r="G485" s="4">
        <v>0.018731329590853843</v>
      </c>
    </row>
    <row r="486">
      <c r="G486" s="4">
        <v>0.017874425648627183</v>
      </c>
    </row>
    <row r="487">
      <c r="G487" s="4">
        <v>0.012097890960251967</v>
      </c>
    </row>
    <row r="488">
      <c r="G488" s="4">
        <v>0.06072269256636468</v>
      </c>
    </row>
    <row r="489">
      <c r="G489" s="4">
        <v>0.06584298460381649</v>
      </c>
    </row>
    <row r="490">
      <c r="G490" s="4">
        <v>0.005410575691357093</v>
      </c>
    </row>
    <row r="491">
      <c r="G491" s="4">
        <v>0.013156257644229024</v>
      </c>
    </row>
    <row r="492">
      <c r="G492" s="4">
        <v>0.011101498943894122</v>
      </c>
    </row>
    <row r="493">
      <c r="G493" s="4">
        <v>0.026543452439189354</v>
      </c>
    </row>
    <row r="494">
      <c r="G494" s="4">
        <v>0.013156257644229024</v>
      </c>
    </row>
    <row r="495">
      <c r="G495" s="4">
        <v>0.006757434139761639</v>
      </c>
    </row>
    <row r="496">
      <c r="G496" s="4">
        <v>0.00817566105798322</v>
      </c>
    </row>
    <row r="497">
      <c r="G497" s="4">
        <v>0.024408141129617172</v>
      </c>
    </row>
    <row r="498">
      <c r="G498" s="4">
        <v>0.013156257644229024</v>
      </c>
    </row>
    <row r="499">
      <c r="G499" s="4">
        <v>0.005410575691357093</v>
      </c>
    </row>
    <row r="500">
      <c r="G500" s="4">
        <v>0.006757434139761639</v>
      </c>
    </row>
    <row r="501">
      <c r="G501" s="4">
        <v>0.013156257644229024</v>
      </c>
    </row>
    <row r="502">
      <c r="G502" s="4">
        <v>0.03036134628318234</v>
      </c>
    </row>
    <row r="503">
      <c r="G503" s="4">
        <v>0.006757434139761639</v>
      </c>
    </row>
    <row r="504">
      <c r="G504" s="4">
        <v>0.029845571189519037</v>
      </c>
    </row>
    <row r="505">
      <c r="G505" s="4">
        <v>0.021252942398227635</v>
      </c>
    </row>
    <row r="506">
      <c r="G506" s="4">
        <v>0.02161385184409054</v>
      </c>
    </row>
    <row r="507">
      <c r="G507" s="4">
        <v>0.005905604285911434</v>
      </c>
    </row>
    <row r="508">
      <c r="G508" s="4">
        <v>0.006213826424247643</v>
      </c>
    </row>
    <row r="509">
      <c r="G509" s="4">
        <v>0.017519273695678326</v>
      </c>
    </row>
    <row r="510">
      <c r="G510" s="4">
        <v>0.00936896223611618</v>
      </c>
    </row>
    <row r="511">
      <c r="G511" s="4">
        <v>0.017874425648627183</v>
      </c>
    </row>
    <row r="512">
      <c r="G512" s="4">
        <v>0.015458787689591696</v>
      </c>
    </row>
    <row r="513">
      <c r="G513" s="4">
        <v>0.02539657977575779</v>
      </c>
    </row>
    <row r="514">
      <c r="G514" s="4">
        <v>0.005410575691357093</v>
      </c>
    </row>
    <row r="515">
      <c r="G515" s="4">
        <v>0.006213826424247643</v>
      </c>
    </row>
    <row r="516">
      <c r="G516" s="4">
        <v>0.005410575691357093</v>
      </c>
    </row>
    <row r="517">
      <c r="G517" s="4">
        <v>0.015458787689591696</v>
      </c>
    </row>
    <row r="518">
      <c r="G518" s="4">
        <v>0.005410575691357093</v>
      </c>
    </row>
    <row r="519">
      <c r="G519" s="4">
        <v>0.012097890960251967</v>
      </c>
    </row>
    <row r="520">
      <c r="G520" s="4">
        <v>0.011101498943894122</v>
      </c>
    </row>
    <row r="521">
      <c r="G521" s="4">
        <v>0.006213826424247643</v>
      </c>
    </row>
    <row r="522">
      <c r="G522" s="4">
        <v>0.005905604285911434</v>
      </c>
    </row>
    <row r="523">
      <c r="G523" s="4">
        <v>0.015458787689591696</v>
      </c>
    </row>
    <row r="524">
      <c r="G524" s="4">
        <v>0.011101498943894122</v>
      </c>
    </row>
    <row r="525">
      <c r="G525" s="4">
        <v>0.010534017250755978</v>
      </c>
    </row>
    <row r="526">
      <c r="G526" s="4">
        <v>0.00936896223611618</v>
      </c>
    </row>
    <row r="527">
      <c r="G527" s="4">
        <v>7.729393844795848E-4</v>
      </c>
    </row>
    <row r="528">
      <c r="G528" s="4">
        <v>0.04987935460808528</v>
      </c>
    </row>
    <row r="529">
      <c r="G529" s="4">
        <v>0.04516380040659024</v>
      </c>
    </row>
    <row r="530">
      <c r="G530" s="4">
        <v>0.02539657977575779</v>
      </c>
    </row>
    <row r="531">
      <c r="G531" s="4">
        <v>0.005905604285911434</v>
      </c>
    </row>
    <row r="532">
      <c r="G532" s="4">
        <v>0.010534017250755978</v>
      </c>
    </row>
    <row r="533">
      <c r="G533" s="4">
        <v>0.06072269256636468</v>
      </c>
    </row>
    <row r="534">
      <c r="G534" s="4">
        <v>0.010534017250755978</v>
      </c>
    </row>
    <row r="535">
      <c r="G535" s="4">
        <v>0.00817566105798322</v>
      </c>
    </row>
    <row r="536">
      <c r="G536" s="4">
        <v>0.015458787689591696</v>
      </c>
    </row>
    <row r="537">
      <c r="G537" s="4">
        <v>0.005410575691357093</v>
      </c>
    </row>
    <row r="538">
      <c r="G538" s="4">
        <v>0.013046267645717901</v>
      </c>
    </row>
    <row r="539">
      <c r="G539" s="4">
        <v>0.005905604285911434</v>
      </c>
    </row>
    <row r="540">
      <c r="G540" s="4">
        <v>0.005410575691357093</v>
      </c>
    </row>
    <row r="541">
      <c r="G541" s="4">
        <v>0.006213826424247643</v>
      </c>
    </row>
    <row r="542">
      <c r="G542" s="4">
        <v>0.015458787689591696</v>
      </c>
    </row>
    <row r="543">
      <c r="G543" s="4">
        <v>0.006757434139761639</v>
      </c>
    </row>
    <row r="544">
      <c r="G544" s="4">
        <v>0.021252942398227635</v>
      </c>
    </row>
    <row r="545">
      <c r="G545" s="4">
        <v>0.010534017250755978</v>
      </c>
    </row>
    <row r="546">
      <c r="G546" s="4">
        <v>0.005410575691357093</v>
      </c>
    </row>
    <row r="547">
      <c r="G547" s="4">
        <v>0.03069121438297554</v>
      </c>
    </row>
    <row r="548">
      <c r="G548" s="4">
        <v>0.010534017250755978</v>
      </c>
    </row>
    <row r="549">
      <c r="G549" s="4">
        <v>0.06072269256636468</v>
      </c>
    </row>
    <row r="550">
      <c r="G550" s="4">
        <v>0.007813371690717271</v>
      </c>
    </row>
  </sheetData>
  <drawing r:id="rId1"/>
</worksheet>
</file>